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0"/>
  </bookViews>
  <sheets>
    <sheet name="OneDrive - sdis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<sst xmlns="http://schemas.openxmlformats.org/spreadsheetml/2006/main" count="103" uniqueCount="103">
  <si>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</si>
  <si>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</si>
  <si>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</si>
  <si>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</si>
  <si>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</si>
  <si>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</si>
  <si>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</si>
  <si>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</si>
  <si>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</si>
  <si>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</si>
  <si>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</si>
  <si>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</si>
  <si>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</si>
  <si>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</si>
  <si>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</si>
  <si>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</si>
  <si>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</si>
  <si>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</si>
  <si>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</si>
  <si>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</si>
  <si>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</si>
  <si>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</si>
  <si>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</si>
  <si>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</si>
  <si>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</si>
  <si>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</si>
  <si>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</si>
  <si>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</si>
  <si>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</si>
  <si>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</si>
  <si>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</si>
  <si>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</si>
  <si>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</si>
  <si>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</si>
  <si>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</si>
  <si>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</si>
  <si>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</si>
  <si>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</si>
  <si>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</si>
  <si>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</si>
  <si>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</si>
  <si>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</si>
  <si>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</si>
  <si>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</si>
  <si>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</si>
  <si>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</si>
  <si>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</si>
  <si>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</si>
  <si>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</si>
  <si>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</si>
  <si>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</si>
  <si>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</si>
  <si>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</si>
  <si>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</si>
  <si>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</si>
  <si>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</si>
  <si>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</si>
  <si>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</si>
  <si>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</si>
  <si>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</si>
  <si>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</si>
  <si>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</si>
  <si>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</si>
  <si>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</si>
  <si>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</si>
  <si>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</si>
  <si>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</si>
  <si>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</si>
  <si>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</si>
  <si>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</si>
  <si>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</si>
  <si>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</si>
  <si>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</si>
  <si>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</si>
  <si>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</si>
  <si>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</si>
  <si>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</si>
  <si>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</si>
  <si>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</si>
  <si>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</si>
  <si>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</si>
  <si>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</si>
  <si>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</si>
  <si>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</si>
  <si>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</si>
  <si>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</si>
  <si>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</si>
  <si>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</si>
  <si>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</si>
  <si>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</si>
  <si>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</si>
  <si>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</si>
  <si>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</si>
  <si>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</si>
  <si>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</si>
  <si>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</si>
  <si>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Inversion</t>
  </si>
  <si>
    <t>SECRETARIA DISTRITAL DE INTEGRACION SOCIAL
EJECUCIÓN DE PRESUPUESTO - VIGENCIA
Corte 31 de Agosto de 2021
Transacción ZPSM_0081</t>
  </si>
  <si>
    <t>Servicios Personal</t>
  </si>
  <si>
    <t>Adquisición de Bienes y Servicios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</si>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</sst>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41" fontId="0" fillId="0" borderId="0" xfId="48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wrapText="1"/>
    </xf>
    <xf numFmtId="41" fontId="35" fillId="0" borderId="10" xfId="48" applyFont="1" applyBorder="1" applyAlignment="1">
      <alignment/>
    </xf>
    <xf numFmtId="10" fontId="35" fillId="0" borderId="10" xfId="53" applyNumberFormat="1" applyFont="1" applyBorder="1" applyAlignment="1">
      <alignment/>
    </xf>
    <xf numFmtId="0" fontId="0" fillId="0" borderId="10" xfId="0" applyBorder="1" applyAlignment="1">
      <alignment/>
    </xf>
    <xf numFmtId="41" fontId="0" fillId="0" borderId="10" xfId="48" applyFont="1" applyBorder="1" applyAlignment="1">
      <alignment/>
    </xf>
    <xf numFmtId="10" fontId="0" fillId="0" borderId="10" xfId="53" applyNumberFormat="1" applyFont="1" applyBorder="1" applyAlignment="1">
      <alignment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center" wrapText="1"/>
    </xf>
    <xf numFmtId="41" fontId="35" fillId="34" borderId="10" xfId="48" applyFont="1" applyFill="1" applyBorder="1" applyAlignment="1">
      <alignment horizontal="center" wrapText="1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41" fontId="0" fillId="35" borderId="15" xfId="48" applyFont="1" applyFill="1" applyBorder="1" applyAlignment="1">
      <alignment/>
    </xf>
    <xf numFmtId="0" fontId="0" fillId="35" borderId="15" xfId="0" applyFill="1" applyBorder="1" applyAlignment="1">
      <alignment/>
    </xf>
    <xf numFmtId="41" fontId="0" fillId="35" borderId="16" xfId="48" applyFont="1" applyFill="1" applyBorder="1" applyAlignment="1">
      <alignment/>
    </xf>
    <xf numFmtId="0" fontId="19" fillId="35" borderId="17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41" fontId="0" fillId="35" borderId="0" xfId="48" applyFont="1" applyFill="1" applyBorder="1" applyAlignment="1">
      <alignment/>
    </xf>
    <xf numFmtId="0" fontId="0" fillId="35" borderId="0" xfId="0" applyFill="1" applyAlignment="1">
      <alignment/>
    </xf>
    <xf numFmtId="41" fontId="0" fillId="35" borderId="18" xfId="48" applyFont="1" applyFill="1" applyBorder="1" applyAlignment="1">
      <alignment/>
    </xf>
    <xf numFmtId="0" fontId="0" fillId="35" borderId="17" xfId="0" applyFill="1" applyBorder="1" applyAlignment="1">
      <alignment vertical="top"/>
    </xf>
    <xf numFmtId="0" fontId="35" fillId="35" borderId="0" xfId="0" applyFont="1" applyFill="1" applyAlignment="1">
      <alignment vertical="top"/>
    </xf>
    <xf numFmtId="0" fontId="35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 vertical="top"/>
    </xf>
    <xf numFmtId="0" fontId="35" fillId="35" borderId="0" xfId="0" applyFont="1" applyFill="1" applyAlignment="1">
      <alignment horizontal="center" vertical="top"/>
    </xf>
    <xf numFmtId="0" fontId="35" fillId="35" borderId="15" xfId="0" applyFont="1" applyFill="1" applyBorder="1" applyAlignment="1">
      <alignment vertical="top"/>
    </xf>
    <xf numFmtId="0" fontId="35" fillId="35" borderId="15" xfId="0" applyFont="1" applyFill="1" applyBorder="1" applyAlignment="1">
      <alignment horizontal="center" vertical="top"/>
    </xf>
    <xf numFmtId="0" fontId="35" fillId="35" borderId="15" xfId="0" applyFont="1" applyFill="1" applyBorder="1" applyAlignment="1">
      <alignment horizontal="center" vertical="top"/>
    </xf>
    <xf numFmtId="0" fontId="35" fillId="35" borderId="16" xfId="0" applyFont="1" applyFill="1" applyBorder="1" applyAlignment="1">
      <alignment horizontal="center"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41" fontId="0" fillId="35" borderId="20" xfId="48" applyFont="1" applyFill="1" applyBorder="1" applyAlignment="1">
      <alignment/>
    </xf>
    <xf numFmtId="0" fontId="0" fillId="35" borderId="20" xfId="0" applyFill="1" applyBorder="1" applyAlignment="1">
      <alignment/>
    </xf>
    <xf numFmtId="41" fontId="0" fillId="35" borderId="21" xfId="48" applyFont="1" applyFill="1" applyBorder="1" applyAlignment="1">
      <alignment/>
    </xf>
    <xf numFmtId="41" fontId="0" fillId="0" borderId="10" xfId="48" applyFont="1" applyFill="1" applyBorder="1" applyAlignment="1">
      <alignment/>
    </xf>
    <xf numFmtId="10" fontId="0" fillId="0" borderId="10" xfId="53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0" workbookViewId="0" topLeftCell="A1">
      <pane xSplit="1" ySplit="2" topLeftCell="N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6" sqref="P36"/>
    </sheetView>
  </sheetViews>
  <sheetFormatPr defaultColWidth="11.421875" defaultRowHeight="15"/>
  <cols>
    <col min="1" max="1" width="69.421875" style="0" customWidth="1"/>
    <col min="2" max="2" width="18.140625" style="2" customWidth="1"/>
    <col min="3" max="3" width="14.7109375" style="2" customWidth="1"/>
    <col min="4" max="4" width="15.140625" style="2" bestFit="1" customWidth="1"/>
    <col min="5" max="5" width="17.8515625" style="2" bestFit="1" customWidth="1"/>
    <col min="6" max="6" width="11.57421875" style="2" bestFit="1" customWidth="1"/>
    <col min="7" max="7" width="17.8515625" style="2" bestFit="1" customWidth="1"/>
    <col min="8" max="8" width="15.140625" style="2" bestFit="1" customWidth="1"/>
    <col min="9" max="9" width="17.8515625" style="2" bestFit="1" customWidth="1"/>
    <col min="10" max="11" width="15.140625" style="2" bestFit="1" customWidth="1"/>
    <col min="12" max="13" width="16.28125" style="2" bestFit="1" customWidth="1"/>
    <col min="15" max="17" width="16.28125" style="2" bestFit="1" customWidth="1"/>
    <col min="19" max="20" width="16.28125" style="2" bestFit="1" customWidth="1"/>
    <col min="21" max="21" width="12.57421875" style="2" bestFit="1" customWidth="1"/>
  </cols>
  <sheetData>
    <row r="1" spans="1:21" ht="62.25" customHeight="1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4" customFormat="1" ht="4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3" t="s">
        <v>13</v>
      </c>
      <c r="O2" s="14" t="s">
        <v>14</v>
      </c>
      <c r="P2" s="14" t="s">
        <v>15</v>
      </c>
      <c r="Q2" s="14" t="s">
        <v>16</v>
      </c>
      <c r="R2" s="13" t="s">
        <v>17</v>
      </c>
      <c r="S2" s="14" t="s">
        <v>18</v>
      </c>
      <c r="T2" s="14" t="s">
        <v>19</v>
      </c>
      <c r="U2" s="14" t="s">
        <v>20</v>
      </c>
    </row>
    <row r="3" spans="1:21" s="3" customFormat="1" ht="15">
      <c r="A3" s="1" t="s">
        <v>21</v>
      </c>
      <c r="B3" s="5">
        <f>+B4</f>
        <v>1126325435000</v>
      </c>
      <c r="C3" s="5">
        <f aca="true" t="shared" si="0" ref="C3:M3">+C4</f>
        <v>3499186347</v>
      </c>
      <c r="D3" s="5">
        <f t="shared" si="0"/>
        <v>1324186347</v>
      </c>
      <c r="E3" s="5">
        <f t="shared" si="0"/>
        <v>1127649621347</v>
      </c>
      <c r="F3" s="5">
        <f t="shared" si="0"/>
        <v>0</v>
      </c>
      <c r="G3" s="5">
        <f t="shared" si="0"/>
        <v>1127649621347</v>
      </c>
      <c r="H3" s="5">
        <f t="shared" si="0"/>
        <v>20361013413</v>
      </c>
      <c r="I3" s="5">
        <f t="shared" si="0"/>
        <v>1064265817242</v>
      </c>
      <c r="J3" s="5">
        <f t="shared" si="0"/>
        <v>63383804105</v>
      </c>
      <c r="K3" s="5">
        <f t="shared" si="0"/>
        <v>68652688957</v>
      </c>
      <c r="L3" s="5">
        <f t="shared" si="0"/>
        <v>847871919866</v>
      </c>
      <c r="M3" s="5">
        <f t="shared" si="0"/>
        <v>216393897376</v>
      </c>
      <c r="N3" s="6">
        <f>+L3/G3</f>
        <v>0.7518930559770862</v>
      </c>
      <c r="O3" s="5">
        <f>+O4</f>
        <v>100658917159</v>
      </c>
      <c r="P3" s="5">
        <f>+P4</f>
        <v>417423050308</v>
      </c>
      <c r="Q3" s="5">
        <f>+Q4</f>
        <v>430448869558</v>
      </c>
      <c r="R3" s="6">
        <f>+P3/G3</f>
        <v>0.3701708779092036</v>
      </c>
      <c r="S3" s="5">
        <f>+S4</f>
        <v>103274853168</v>
      </c>
      <c r="T3" s="5">
        <f>+T4</f>
        <v>417289662114</v>
      </c>
      <c r="U3" s="5">
        <f>+U4</f>
        <v>133388194</v>
      </c>
    </row>
    <row r="4" spans="1:21" s="3" customFormat="1" ht="15">
      <c r="A4" s="1" t="s">
        <v>22</v>
      </c>
      <c r="B4" s="5">
        <f>+B5+B62</f>
        <v>1126325435000</v>
      </c>
      <c r="C4" s="5">
        <f aca="true" t="shared" si="1" ref="C4:M4">+C5+C62</f>
        <v>3499186347</v>
      </c>
      <c r="D4" s="5">
        <f t="shared" si="1"/>
        <v>1324186347</v>
      </c>
      <c r="E4" s="5">
        <f t="shared" si="1"/>
        <v>1127649621347</v>
      </c>
      <c r="F4" s="5">
        <f t="shared" si="1"/>
        <v>0</v>
      </c>
      <c r="G4" s="5">
        <f t="shared" si="1"/>
        <v>1127649621347</v>
      </c>
      <c r="H4" s="5">
        <f t="shared" si="1"/>
        <v>20361013413</v>
      </c>
      <c r="I4" s="5">
        <f t="shared" si="1"/>
        <v>1064265817242</v>
      </c>
      <c r="J4" s="5">
        <f t="shared" si="1"/>
        <v>63383804105</v>
      </c>
      <c r="K4" s="5">
        <f t="shared" si="1"/>
        <v>68652688957</v>
      </c>
      <c r="L4" s="5">
        <f t="shared" si="1"/>
        <v>847871919866</v>
      </c>
      <c r="M4" s="5">
        <f t="shared" si="1"/>
        <v>216393897376</v>
      </c>
      <c r="N4" s="6">
        <f>+L4/G4</f>
        <v>0.7518930559770862</v>
      </c>
      <c r="O4" s="5">
        <f>+O5+O62</f>
        <v>100658917159</v>
      </c>
      <c r="P4" s="5">
        <f>+P5+P62</f>
        <v>417423050308</v>
      </c>
      <c r="Q4" s="5">
        <f>+Q5+Q62</f>
        <v>430448869558</v>
      </c>
      <c r="R4" s="6">
        <f>+P4/G4</f>
        <v>0.3701708779092036</v>
      </c>
      <c r="S4" s="5">
        <f>+S5+S62</f>
        <v>103274853168</v>
      </c>
      <c r="T4" s="5">
        <f>+T5+T62</f>
        <v>417289662114</v>
      </c>
      <c r="U4" s="5">
        <f>+U5+U62</f>
        <v>133388194</v>
      </c>
    </row>
    <row r="5" spans="1:21" s="3" customFormat="1" ht="15">
      <c r="A5" s="1" t="s">
        <v>23</v>
      </c>
      <c r="B5" s="5">
        <f>+B6+B34</f>
        <v>29719731000</v>
      </c>
      <c r="C5" s="5">
        <f aca="true" t="shared" si="2" ref="C5:M5">+C6+C34</f>
        <v>0</v>
      </c>
      <c r="D5" s="5">
        <f t="shared" si="2"/>
        <v>-2175000000</v>
      </c>
      <c r="E5" s="5">
        <f t="shared" si="2"/>
        <v>27544731000</v>
      </c>
      <c r="F5" s="5">
        <f t="shared" si="2"/>
        <v>0</v>
      </c>
      <c r="G5" s="5">
        <f t="shared" si="2"/>
        <v>27544731000</v>
      </c>
      <c r="H5" s="5">
        <f t="shared" si="2"/>
        <v>2083433832</v>
      </c>
      <c r="I5" s="5">
        <f t="shared" si="2"/>
        <v>27182439334</v>
      </c>
      <c r="J5" s="5">
        <f t="shared" si="2"/>
        <v>362291666</v>
      </c>
      <c r="K5" s="5">
        <f t="shared" si="2"/>
        <v>1920068708</v>
      </c>
      <c r="L5" s="5">
        <f t="shared" si="2"/>
        <v>14920322419</v>
      </c>
      <c r="M5" s="5">
        <f t="shared" si="2"/>
        <v>12262116915</v>
      </c>
      <c r="N5" s="6">
        <f aca="true" t="shared" si="3" ref="N5:N68">+L5/G5</f>
        <v>0.541676098379759</v>
      </c>
      <c r="O5" s="5">
        <f>+O6+O34</f>
        <v>3724413570</v>
      </c>
      <c r="P5" s="5">
        <f>+P6+P34</f>
        <v>13708193523</v>
      </c>
      <c r="Q5" s="5">
        <f>+Q6+Q34</f>
        <v>1212128896</v>
      </c>
      <c r="R5" s="6">
        <f aca="true" t="shared" si="4" ref="R5:R68">+P5/G5</f>
        <v>0.49767026307136564</v>
      </c>
      <c r="S5" s="5">
        <f>+S6+S34</f>
        <v>4867228849</v>
      </c>
      <c r="T5" s="5">
        <f>+T6+T34</f>
        <v>13708062671</v>
      </c>
      <c r="U5" s="5">
        <f>+U6+U34</f>
        <v>130852</v>
      </c>
    </row>
    <row r="6" spans="1:21" s="3" customFormat="1" ht="15">
      <c r="A6" s="1" t="s">
        <v>98</v>
      </c>
      <c r="B6" s="5">
        <f>SUM(B7:B33)</f>
        <v>8726251000</v>
      </c>
      <c r="C6" s="5">
        <f aca="true" t="shared" si="5" ref="C6:M6">SUM(C7:C33)</f>
        <v>0</v>
      </c>
      <c r="D6" s="5">
        <f t="shared" si="5"/>
        <v>0</v>
      </c>
      <c r="E6" s="5">
        <f t="shared" si="5"/>
        <v>8726251000</v>
      </c>
      <c r="F6" s="5">
        <f t="shared" si="5"/>
        <v>0</v>
      </c>
      <c r="G6" s="5">
        <f t="shared" si="5"/>
        <v>8726251000</v>
      </c>
      <c r="H6" s="5">
        <f t="shared" si="5"/>
        <v>-26552034</v>
      </c>
      <c r="I6" s="5">
        <f t="shared" si="5"/>
        <v>8699698966</v>
      </c>
      <c r="J6" s="5">
        <f t="shared" si="5"/>
        <v>26552034</v>
      </c>
      <c r="K6" s="5">
        <f t="shared" si="5"/>
        <v>487222504</v>
      </c>
      <c r="L6" s="5">
        <f t="shared" si="5"/>
        <v>4323603513</v>
      </c>
      <c r="M6" s="5">
        <f t="shared" si="5"/>
        <v>4376095453</v>
      </c>
      <c r="N6" s="6">
        <f t="shared" si="3"/>
        <v>0.4954709087556615</v>
      </c>
      <c r="O6" s="5">
        <f>SUM(O7:O33)</f>
        <v>477767375</v>
      </c>
      <c r="P6" s="5">
        <f>SUM(P7:P33)</f>
        <v>4264713401</v>
      </c>
      <c r="Q6" s="5">
        <f>SUM(Q7:Q33)</f>
        <v>58890112</v>
      </c>
      <c r="R6" s="6">
        <f t="shared" si="4"/>
        <v>0.48872229334223827</v>
      </c>
      <c r="S6" s="5">
        <f>SUM(S7:S33)</f>
        <v>481574615</v>
      </c>
      <c r="T6" s="5">
        <f>SUM(T7:T33)</f>
        <v>4264582553</v>
      </c>
      <c r="U6" s="5">
        <f>SUM(U7:U33)</f>
        <v>130848</v>
      </c>
    </row>
    <row r="7" spans="1:21" ht="15">
      <c r="A7" s="7" t="s">
        <v>24</v>
      </c>
      <c r="B7" s="8">
        <v>3607986000</v>
      </c>
      <c r="C7" s="8">
        <v>0</v>
      </c>
      <c r="D7" s="8">
        <v>0</v>
      </c>
      <c r="E7" s="8">
        <v>3607986000</v>
      </c>
      <c r="F7" s="8">
        <v>0</v>
      </c>
      <c r="G7" s="8">
        <v>3607986000</v>
      </c>
      <c r="H7" s="8">
        <v>0</v>
      </c>
      <c r="I7" s="8">
        <v>3607986000</v>
      </c>
      <c r="J7" s="8">
        <v>0</v>
      </c>
      <c r="K7" s="8">
        <v>241682018</v>
      </c>
      <c r="L7" s="8">
        <v>1948130468</v>
      </c>
      <c r="M7" s="8">
        <v>1659855532</v>
      </c>
      <c r="N7" s="9">
        <f t="shared" si="3"/>
        <v>0.5399495641058474</v>
      </c>
      <c r="O7" s="8">
        <v>232226889</v>
      </c>
      <c r="P7" s="8">
        <v>1889973426</v>
      </c>
      <c r="Q7" s="8">
        <v>58157042</v>
      </c>
      <c r="R7" s="9">
        <f t="shared" si="4"/>
        <v>0.5238305874801066</v>
      </c>
      <c r="S7" s="8">
        <v>234442807</v>
      </c>
      <c r="T7" s="8">
        <v>1889891492</v>
      </c>
      <c r="U7" s="8">
        <v>81934</v>
      </c>
    </row>
    <row r="8" spans="1:21" ht="15">
      <c r="A8" s="7" t="s">
        <v>25</v>
      </c>
      <c r="B8" s="8">
        <v>355770000</v>
      </c>
      <c r="C8" s="8">
        <v>0</v>
      </c>
      <c r="D8" s="8">
        <v>0</v>
      </c>
      <c r="E8" s="8">
        <v>355770000</v>
      </c>
      <c r="F8" s="8">
        <v>0</v>
      </c>
      <c r="G8" s="8">
        <v>355770000</v>
      </c>
      <c r="H8" s="8">
        <v>0</v>
      </c>
      <c r="I8" s="8">
        <v>355770000</v>
      </c>
      <c r="J8" s="8">
        <v>0</v>
      </c>
      <c r="K8" s="8">
        <v>25545420</v>
      </c>
      <c r="L8" s="8">
        <v>200142878</v>
      </c>
      <c r="M8" s="8">
        <v>155627122</v>
      </c>
      <c r="N8" s="9">
        <f t="shared" si="3"/>
        <v>0.5625625488377323</v>
      </c>
      <c r="O8" s="8">
        <v>25545420</v>
      </c>
      <c r="P8" s="8">
        <v>200142878</v>
      </c>
      <c r="Q8" s="8">
        <v>0</v>
      </c>
      <c r="R8" s="9">
        <f t="shared" si="4"/>
        <v>0.5625625488377323</v>
      </c>
      <c r="S8" s="8">
        <v>25841019</v>
      </c>
      <c r="T8" s="8">
        <v>200132375</v>
      </c>
      <c r="U8" s="8">
        <v>10503</v>
      </c>
    </row>
    <row r="9" spans="1:21" ht="15">
      <c r="A9" s="7" t="s">
        <v>26</v>
      </c>
      <c r="B9" s="8">
        <v>55927000</v>
      </c>
      <c r="C9" s="8">
        <v>10323253</v>
      </c>
      <c r="D9" s="8">
        <v>10323253</v>
      </c>
      <c r="E9" s="8">
        <v>66250253</v>
      </c>
      <c r="F9" s="8">
        <v>0</v>
      </c>
      <c r="G9" s="8">
        <v>66250253</v>
      </c>
      <c r="H9" s="8">
        <v>0</v>
      </c>
      <c r="I9" s="8">
        <v>55927000</v>
      </c>
      <c r="J9" s="8">
        <v>10323253</v>
      </c>
      <c r="K9" s="8">
        <v>2346566</v>
      </c>
      <c r="L9" s="8">
        <v>43875714</v>
      </c>
      <c r="M9" s="8">
        <v>12051286</v>
      </c>
      <c r="N9" s="9">
        <f t="shared" si="3"/>
        <v>0.6622723991710643</v>
      </c>
      <c r="O9" s="8">
        <v>2346566</v>
      </c>
      <c r="P9" s="8">
        <v>43875714</v>
      </c>
      <c r="Q9" s="8">
        <v>0</v>
      </c>
      <c r="R9" s="9">
        <f t="shared" si="4"/>
        <v>0.6622723991710643</v>
      </c>
      <c r="S9" s="8">
        <v>2483631</v>
      </c>
      <c r="T9" s="8">
        <v>43874747</v>
      </c>
      <c r="U9" s="8">
        <v>967</v>
      </c>
    </row>
    <row r="10" spans="1:21" ht="15">
      <c r="A10" s="7" t="s">
        <v>27</v>
      </c>
      <c r="B10" s="8">
        <v>7141000</v>
      </c>
      <c r="C10" s="8">
        <v>0</v>
      </c>
      <c r="D10" s="8">
        <v>0</v>
      </c>
      <c r="E10" s="8">
        <v>7141000</v>
      </c>
      <c r="F10" s="8">
        <v>0</v>
      </c>
      <c r="G10" s="8">
        <v>7141000</v>
      </c>
      <c r="H10" s="8">
        <v>0</v>
      </c>
      <c r="I10" s="8">
        <v>7141000</v>
      </c>
      <c r="J10" s="8">
        <v>0</v>
      </c>
      <c r="K10" s="8">
        <v>532270</v>
      </c>
      <c r="L10" s="8">
        <v>3981380</v>
      </c>
      <c r="M10" s="8">
        <v>3159620</v>
      </c>
      <c r="N10" s="9">
        <f t="shared" si="3"/>
        <v>0.5575381599215796</v>
      </c>
      <c r="O10" s="8">
        <v>532270</v>
      </c>
      <c r="P10" s="8">
        <v>3981380</v>
      </c>
      <c r="Q10" s="8">
        <v>0</v>
      </c>
      <c r="R10" s="9">
        <f t="shared" si="4"/>
        <v>0.5575381599215796</v>
      </c>
      <c r="S10" s="8">
        <v>538239</v>
      </c>
      <c r="T10" s="8">
        <v>3981144</v>
      </c>
      <c r="U10" s="8">
        <v>236</v>
      </c>
    </row>
    <row r="11" spans="1:21" ht="15">
      <c r="A11" s="7" t="s">
        <v>28</v>
      </c>
      <c r="B11" s="8">
        <v>4589000</v>
      </c>
      <c r="C11" s="8">
        <v>0</v>
      </c>
      <c r="D11" s="8">
        <v>0</v>
      </c>
      <c r="E11" s="8">
        <v>4589000</v>
      </c>
      <c r="F11" s="8">
        <v>0</v>
      </c>
      <c r="G11" s="8">
        <v>4589000</v>
      </c>
      <c r="H11" s="8">
        <v>0</v>
      </c>
      <c r="I11" s="8">
        <v>4589000</v>
      </c>
      <c r="J11" s="8">
        <v>0</v>
      </c>
      <c r="K11" s="8">
        <v>330490</v>
      </c>
      <c r="L11" s="8">
        <v>2472065</v>
      </c>
      <c r="M11" s="8">
        <v>2116935</v>
      </c>
      <c r="N11" s="9">
        <f t="shared" si="3"/>
        <v>0.538693615166703</v>
      </c>
      <c r="O11" s="8">
        <v>330490</v>
      </c>
      <c r="P11" s="8">
        <v>2472065</v>
      </c>
      <c r="Q11" s="8">
        <v>0</v>
      </c>
      <c r="R11" s="9">
        <f t="shared" si="4"/>
        <v>0.538693615166703</v>
      </c>
      <c r="S11" s="8">
        <v>334204</v>
      </c>
      <c r="T11" s="8">
        <v>2471945</v>
      </c>
      <c r="U11" s="8">
        <v>120</v>
      </c>
    </row>
    <row r="12" spans="1:21" ht="15">
      <c r="A12" s="7" t="s">
        <v>29</v>
      </c>
      <c r="B12" s="8">
        <v>118318000</v>
      </c>
      <c r="C12" s="8">
        <v>0</v>
      </c>
      <c r="D12" s="8">
        <v>0</v>
      </c>
      <c r="E12" s="8">
        <v>118318000</v>
      </c>
      <c r="F12" s="8">
        <v>0</v>
      </c>
      <c r="G12" s="8">
        <v>118318000</v>
      </c>
      <c r="H12" s="8">
        <v>0</v>
      </c>
      <c r="I12" s="8">
        <v>118318000</v>
      </c>
      <c r="J12" s="8">
        <v>0</v>
      </c>
      <c r="K12" s="8">
        <v>8034924</v>
      </c>
      <c r="L12" s="8">
        <v>68289868</v>
      </c>
      <c r="M12" s="8">
        <v>50028132</v>
      </c>
      <c r="N12" s="9">
        <f t="shared" si="3"/>
        <v>0.577172264575128</v>
      </c>
      <c r="O12" s="8">
        <v>8034924</v>
      </c>
      <c r="P12" s="8">
        <v>68289868</v>
      </c>
      <c r="Q12" s="8">
        <v>0</v>
      </c>
      <c r="R12" s="9">
        <f t="shared" si="4"/>
        <v>0.577172264575128</v>
      </c>
      <c r="S12" s="8">
        <v>8140700</v>
      </c>
      <c r="T12" s="8">
        <v>68286562</v>
      </c>
      <c r="U12" s="8">
        <v>3306</v>
      </c>
    </row>
    <row r="13" spans="1:21" ht="15">
      <c r="A13" s="7" t="s">
        <v>30</v>
      </c>
      <c r="B13" s="8">
        <v>488828000</v>
      </c>
      <c r="C13" s="8">
        <v>0</v>
      </c>
      <c r="D13" s="8">
        <v>-11031229</v>
      </c>
      <c r="E13" s="8">
        <v>477796771</v>
      </c>
      <c r="F13" s="8">
        <v>0</v>
      </c>
      <c r="G13" s="8">
        <v>477796771</v>
      </c>
      <c r="H13" s="8">
        <v>0</v>
      </c>
      <c r="I13" s="8">
        <v>477796771</v>
      </c>
      <c r="J13" s="8">
        <v>0</v>
      </c>
      <c r="K13" s="8">
        <v>0</v>
      </c>
      <c r="L13" s="8">
        <v>8952132</v>
      </c>
      <c r="M13" s="8">
        <v>468844639</v>
      </c>
      <c r="N13" s="9">
        <f t="shared" si="3"/>
        <v>0.018736275637157875</v>
      </c>
      <c r="O13" s="8">
        <v>0</v>
      </c>
      <c r="P13" s="8">
        <v>8952132</v>
      </c>
      <c r="Q13" s="8">
        <v>0</v>
      </c>
      <c r="R13" s="9">
        <f t="shared" si="4"/>
        <v>0.018736275637157875</v>
      </c>
      <c r="S13" s="8">
        <v>42771</v>
      </c>
      <c r="T13" s="8">
        <v>8952130</v>
      </c>
      <c r="U13" s="8">
        <v>2</v>
      </c>
    </row>
    <row r="14" spans="1:21" ht="15">
      <c r="A14" s="7" t="s">
        <v>31</v>
      </c>
      <c r="B14" s="8">
        <v>234637000</v>
      </c>
      <c r="C14" s="8">
        <v>0</v>
      </c>
      <c r="D14" s="8">
        <v>0</v>
      </c>
      <c r="E14" s="8">
        <v>234637000</v>
      </c>
      <c r="F14" s="8">
        <v>0</v>
      </c>
      <c r="G14" s="8">
        <v>234637000</v>
      </c>
      <c r="H14" s="8">
        <v>0</v>
      </c>
      <c r="I14" s="8">
        <v>234637000</v>
      </c>
      <c r="J14" s="8">
        <v>0</v>
      </c>
      <c r="K14" s="8">
        <v>11591105</v>
      </c>
      <c r="L14" s="8">
        <v>89664605</v>
      </c>
      <c r="M14" s="8">
        <v>144972395</v>
      </c>
      <c r="N14" s="9">
        <f t="shared" si="3"/>
        <v>0.3821417977556822</v>
      </c>
      <c r="O14" s="8">
        <v>11591105</v>
      </c>
      <c r="P14" s="8">
        <v>89664605</v>
      </c>
      <c r="Q14" s="8">
        <v>0</v>
      </c>
      <c r="R14" s="9">
        <f t="shared" si="4"/>
        <v>0.3821417977556822</v>
      </c>
      <c r="S14" s="8">
        <v>11750277</v>
      </c>
      <c r="T14" s="8">
        <v>89659832</v>
      </c>
      <c r="U14" s="8">
        <v>4773</v>
      </c>
    </row>
    <row r="15" spans="1:21" ht="15">
      <c r="A15" s="7" t="s">
        <v>32</v>
      </c>
      <c r="B15" s="8">
        <v>138085000</v>
      </c>
      <c r="C15" s="8">
        <v>0</v>
      </c>
      <c r="D15" s="8">
        <v>0</v>
      </c>
      <c r="E15" s="8">
        <v>138085000</v>
      </c>
      <c r="F15" s="8">
        <v>0</v>
      </c>
      <c r="G15" s="8">
        <v>138085000</v>
      </c>
      <c r="H15" s="8">
        <v>0</v>
      </c>
      <c r="I15" s="8">
        <v>138085000</v>
      </c>
      <c r="J15" s="8">
        <v>0</v>
      </c>
      <c r="K15" s="8">
        <v>10406467</v>
      </c>
      <c r="L15" s="8">
        <v>83451903</v>
      </c>
      <c r="M15" s="8">
        <v>54633097</v>
      </c>
      <c r="N15" s="9">
        <f t="shared" si="3"/>
        <v>0.6043516891769563</v>
      </c>
      <c r="O15" s="8">
        <v>10406467</v>
      </c>
      <c r="P15" s="8">
        <v>83451903</v>
      </c>
      <c r="Q15" s="8">
        <v>0</v>
      </c>
      <c r="R15" s="9">
        <f t="shared" si="4"/>
        <v>0.6043516891769563</v>
      </c>
      <c r="S15" s="8">
        <v>10517347</v>
      </c>
      <c r="T15" s="8">
        <v>83447622</v>
      </c>
      <c r="U15" s="8">
        <v>4281</v>
      </c>
    </row>
    <row r="16" spans="1:21" ht="15">
      <c r="A16" s="7" t="s">
        <v>33</v>
      </c>
      <c r="B16" s="8">
        <v>845858000</v>
      </c>
      <c r="C16" s="8">
        <v>0</v>
      </c>
      <c r="D16" s="8">
        <v>0</v>
      </c>
      <c r="E16" s="8">
        <v>845858000</v>
      </c>
      <c r="F16" s="8">
        <v>0</v>
      </c>
      <c r="G16" s="8">
        <v>845858000</v>
      </c>
      <c r="H16" s="8">
        <v>0</v>
      </c>
      <c r="I16" s="8">
        <v>845858000</v>
      </c>
      <c r="J16" s="8">
        <v>0</v>
      </c>
      <c r="K16" s="8">
        <v>58412341</v>
      </c>
      <c r="L16" s="8">
        <v>468333913</v>
      </c>
      <c r="M16" s="8">
        <v>377524087</v>
      </c>
      <c r="N16" s="9">
        <f t="shared" si="3"/>
        <v>0.5536791198995576</v>
      </c>
      <c r="O16" s="8">
        <v>58412341</v>
      </c>
      <c r="P16" s="8">
        <v>468333913</v>
      </c>
      <c r="Q16" s="8">
        <v>0</v>
      </c>
      <c r="R16" s="9">
        <f t="shared" si="4"/>
        <v>0.5536791198995576</v>
      </c>
      <c r="S16" s="8">
        <v>59051455</v>
      </c>
      <c r="T16" s="8">
        <v>468309891</v>
      </c>
      <c r="U16" s="8">
        <v>24022</v>
      </c>
    </row>
    <row r="17" spans="1:21" ht="15">
      <c r="A17" s="7" t="s">
        <v>34</v>
      </c>
      <c r="B17" s="8">
        <v>535672000</v>
      </c>
      <c r="C17" s="8">
        <v>-26522034</v>
      </c>
      <c r="D17" s="8">
        <v>-26522034</v>
      </c>
      <c r="E17" s="8">
        <v>509149966</v>
      </c>
      <c r="F17" s="8">
        <v>0</v>
      </c>
      <c r="G17" s="8">
        <v>509149966</v>
      </c>
      <c r="H17" s="8">
        <v>-26552034</v>
      </c>
      <c r="I17" s="8">
        <v>509119966</v>
      </c>
      <c r="J17" s="8">
        <v>30000</v>
      </c>
      <c r="K17" s="8">
        <v>0</v>
      </c>
      <c r="L17" s="8">
        <v>439499698</v>
      </c>
      <c r="M17" s="8">
        <v>69620268</v>
      </c>
      <c r="N17" s="9">
        <f t="shared" si="3"/>
        <v>0.8632028426768077</v>
      </c>
      <c r="O17" s="8">
        <v>0</v>
      </c>
      <c r="P17" s="8">
        <v>438766628</v>
      </c>
      <c r="Q17" s="8">
        <v>733070</v>
      </c>
      <c r="R17" s="9">
        <f t="shared" si="4"/>
        <v>0.8617630507707822</v>
      </c>
      <c r="S17" s="8">
        <v>0</v>
      </c>
      <c r="T17" s="8">
        <v>438766638</v>
      </c>
      <c r="U17" s="8">
        <v>-10</v>
      </c>
    </row>
    <row r="18" spans="1:21" ht="15">
      <c r="A18" s="7" t="s">
        <v>35</v>
      </c>
      <c r="B18" s="8">
        <v>383320000</v>
      </c>
      <c r="C18" s="8">
        <v>0</v>
      </c>
      <c r="D18" s="8">
        <v>0</v>
      </c>
      <c r="E18" s="8">
        <v>383320000</v>
      </c>
      <c r="F18" s="8">
        <v>0</v>
      </c>
      <c r="G18" s="8">
        <v>383320000</v>
      </c>
      <c r="H18" s="8">
        <v>0</v>
      </c>
      <c r="I18" s="8">
        <v>383320000</v>
      </c>
      <c r="J18" s="8">
        <v>0</v>
      </c>
      <c r="K18" s="8">
        <v>34328900</v>
      </c>
      <c r="L18" s="8">
        <v>225570100</v>
      </c>
      <c r="M18" s="8">
        <v>157749900</v>
      </c>
      <c r="N18" s="9">
        <f t="shared" si="3"/>
        <v>0.5884642074506939</v>
      </c>
      <c r="O18" s="8">
        <v>34328900</v>
      </c>
      <c r="P18" s="8">
        <v>225570100</v>
      </c>
      <c r="Q18" s="8">
        <v>0</v>
      </c>
      <c r="R18" s="9">
        <f t="shared" si="4"/>
        <v>0.5884642074506939</v>
      </c>
      <c r="S18" s="8">
        <v>34328902</v>
      </c>
      <c r="T18" s="8">
        <v>225570103</v>
      </c>
      <c r="U18" s="8">
        <v>-3</v>
      </c>
    </row>
    <row r="19" spans="1:21" ht="15">
      <c r="A19" s="7" t="s">
        <v>36</v>
      </c>
      <c r="B19" s="8">
        <v>241676000</v>
      </c>
      <c r="C19" s="8">
        <v>0</v>
      </c>
      <c r="D19" s="8">
        <v>0</v>
      </c>
      <c r="E19" s="8">
        <v>241676000</v>
      </c>
      <c r="F19" s="8">
        <v>0</v>
      </c>
      <c r="G19" s="8">
        <v>241676000</v>
      </c>
      <c r="H19" s="8">
        <v>0</v>
      </c>
      <c r="I19" s="8">
        <v>241676000</v>
      </c>
      <c r="J19" s="8">
        <v>0</v>
      </c>
      <c r="K19" s="8">
        <v>10829500</v>
      </c>
      <c r="L19" s="8">
        <v>73835500</v>
      </c>
      <c r="M19" s="8">
        <v>167840500</v>
      </c>
      <c r="N19" s="9">
        <f t="shared" si="3"/>
        <v>0.305514407719426</v>
      </c>
      <c r="O19" s="8">
        <v>10829500</v>
      </c>
      <c r="P19" s="8">
        <v>73835500</v>
      </c>
      <c r="Q19" s="8">
        <v>0</v>
      </c>
      <c r="R19" s="9">
        <f t="shared" si="4"/>
        <v>0.305514407719426</v>
      </c>
      <c r="S19" s="8">
        <v>10829502</v>
      </c>
      <c r="T19" s="8">
        <v>73835502</v>
      </c>
      <c r="U19" s="8">
        <v>-2</v>
      </c>
    </row>
    <row r="20" spans="1:21" ht="15">
      <c r="A20" s="7" t="s">
        <v>37</v>
      </c>
      <c r="B20" s="8">
        <v>5942000</v>
      </c>
      <c r="C20" s="8">
        <v>0</v>
      </c>
      <c r="D20" s="8">
        <v>10419431</v>
      </c>
      <c r="E20" s="8">
        <v>16361431</v>
      </c>
      <c r="F20" s="8">
        <v>0</v>
      </c>
      <c r="G20" s="8">
        <v>16361431</v>
      </c>
      <c r="H20" s="8">
        <v>0</v>
      </c>
      <c r="I20" s="8">
        <v>16361431</v>
      </c>
      <c r="J20" s="8">
        <v>0</v>
      </c>
      <c r="K20" s="8">
        <v>1484300</v>
      </c>
      <c r="L20" s="8">
        <v>9835800</v>
      </c>
      <c r="M20" s="8">
        <v>6525631</v>
      </c>
      <c r="N20" s="9">
        <f t="shared" si="3"/>
        <v>0.6011576860239181</v>
      </c>
      <c r="O20" s="8">
        <v>1484300</v>
      </c>
      <c r="P20" s="8">
        <v>9835800</v>
      </c>
      <c r="Q20" s="8">
        <v>0</v>
      </c>
      <c r="R20" s="9">
        <f t="shared" si="4"/>
        <v>0.6011576860239181</v>
      </c>
      <c r="S20" s="8">
        <v>1484306</v>
      </c>
      <c r="T20" s="8">
        <v>9835811</v>
      </c>
      <c r="U20" s="8">
        <v>-11</v>
      </c>
    </row>
    <row r="21" spans="1:21" ht="15">
      <c r="A21" s="7" t="s">
        <v>38</v>
      </c>
      <c r="B21" s="8">
        <v>436763000</v>
      </c>
      <c r="C21" s="8">
        <v>0</v>
      </c>
      <c r="D21" s="8">
        <v>-10419431</v>
      </c>
      <c r="E21" s="8">
        <v>426343569</v>
      </c>
      <c r="F21" s="8">
        <v>0</v>
      </c>
      <c r="G21" s="8">
        <v>426343569</v>
      </c>
      <c r="H21" s="8">
        <v>0</v>
      </c>
      <c r="I21" s="8">
        <v>426343569</v>
      </c>
      <c r="J21" s="8">
        <v>0</v>
      </c>
      <c r="K21" s="8">
        <v>30505500</v>
      </c>
      <c r="L21" s="8">
        <v>202246500</v>
      </c>
      <c r="M21" s="8">
        <v>224097069</v>
      </c>
      <c r="N21" s="9">
        <f t="shared" si="3"/>
        <v>0.4743744592521343</v>
      </c>
      <c r="O21" s="8">
        <v>30505500</v>
      </c>
      <c r="P21" s="8">
        <v>202246500</v>
      </c>
      <c r="Q21" s="8">
        <v>0</v>
      </c>
      <c r="R21" s="9">
        <f t="shared" si="4"/>
        <v>0.4743744592521343</v>
      </c>
      <c r="S21" s="8">
        <v>30505502</v>
      </c>
      <c r="T21" s="8">
        <v>202246505</v>
      </c>
      <c r="U21" s="8">
        <v>-5</v>
      </c>
    </row>
    <row r="22" spans="1:21" ht="15">
      <c r="A22" s="7" t="s">
        <v>39</v>
      </c>
      <c r="B22" s="8">
        <v>436519000</v>
      </c>
      <c r="C22" s="8">
        <v>0</v>
      </c>
      <c r="D22" s="8">
        <v>0</v>
      </c>
      <c r="E22" s="8">
        <v>436519000</v>
      </c>
      <c r="F22" s="8">
        <v>0</v>
      </c>
      <c r="G22" s="8">
        <v>436519000</v>
      </c>
      <c r="H22" s="8">
        <v>0</v>
      </c>
      <c r="I22" s="8">
        <v>436519000</v>
      </c>
      <c r="J22" s="8">
        <v>0</v>
      </c>
      <c r="K22" s="8">
        <v>9600357</v>
      </c>
      <c r="L22" s="8">
        <v>73317401</v>
      </c>
      <c r="M22" s="8">
        <v>363201599</v>
      </c>
      <c r="N22" s="9">
        <f t="shared" si="3"/>
        <v>0.16795924346935642</v>
      </c>
      <c r="O22" s="8">
        <v>9600357</v>
      </c>
      <c r="P22" s="8">
        <v>73317401</v>
      </c>
      <c r="Q22" s="8">
        <v>0</v>
      </c>
      <c r="R22" s="9">
        <f t="shared" si="4"/>
        <v>0.16795924346935642</v>
      </c>
      <c r="S22" s="8">
        <v>9600351</v>
      </c>
      <c r="T22" s="8">
        <v>73317388</v>
      </c>
      <c r="U22" s="8">
        <v>13</v>
      </c>
    </row>
    <row r="23" spans="1:21" ht="15">
      <c r="A23" s="7" t="s">
        <v>40</v>
      </c>
      <c r="B23" s="8">
        <v>145970000</v>
      </c>
      <c r="C23" s="8">
        <v>0</v>
      </c>
      <c r="D23" s="8">
        <v>0</v>
      </c>
      <c r="E23" s="8">
        <v>145970000</v>
      </c>
      <c r="F23" s="8">
        <v>0</v>
      </c>
      <c r="G23" s="8">
        <v>145970000</v>
      </c>
      <c r="H23" s="8">
        <v>0</v>
      </c>
      <c r="I23" s="8">
        <v>145970000</v>
      </c>
      <c r="J23" s="8">
        <v>0</v>
      </c>
      <c r="K23" s="8">
        <v>0</v>
      </c>
      <c r="L23" s="8">
        <v>0</v>
      </c>
      <c r="M23" s="8">
        <v>145970000</v>
      </c>
      <c r="N23" s="9">
        <f t="shared" si="3"/>
        <v>0</v>
      </c>
      <c r="O23" s="8">
        <v>0</v>
      </c>
      <c r="P23" s="8">
        <v>0</v>
      </c>
      <c r="Q23" s="8">
        <v>0</v>
      </c>
      <c r="R23" s="9">
        <f t="shared" si="4"/>
        <v>0</v>
      </c>
      <c r="S23" s="8">
        <v>0</v>
      </c>
      <c r="T23" s="8">
        <v>0</v>
      </c>
      <c r="U23" s="8">
        <v>0</v>
      </c>
    </row>
    <row r="24" spans="1:21" ht="15">
      <c r="A24" s="7" t="s">
        <v>41</v>
      </c>
      <c r="B24" s="8">
        <v>239838000</v>
      </c>
      <c r="C24" s="8">
        <v>0</v>
      </c>
      <c r="D24" s="8">
        <v>0</v>
      </c>
      <c r="E24" s="8">
        <v>239838000</v>
      </c>
      <c r="F24" s="8">
        <v>0</v>
      </c>
      <c r="G24" s="8">
        <v>239838000</v>
      </c>
      <c r="H24" s="8">
        <v>0</v>
      </c>
      <c r="I24" s="8">
        <v>239838000</v>
      </c>
      <c r="J24" s="8">
        <v>0</v>
      </c>
      <c r="K24" s="8">
        <v>14551600</v>
      </c>
      <c r="L24" s="8">
        <v>116117200</v>
      </c>
      <c r="M24" s="8">
        <v>123720800</v>
      </c>
      <c r="N24" s="9">
        <f t="shared" si="3"/>
        <v>0.4841484668818119</v>
      </c>
      <c r="O24" s="8">
        <v>14551600</v>
      </c>
      <c r="P24" s="8">
        <v>116117200</v>
      </c>
      <c r="Q24" s="8">
        <v>0</v>
      </c>
      <c r="R24" s="9">
        <f t="shared" si="4"/>
        <v>0.4841484668818119</v>
      </c>
      <c r="S24" s="8">
        <v>14551603</v>
      </c>
      <c r="T24" s="8">
        <v>116117205</v>
      </c>
      <c r="U24" s="8">
        <v>-5</v>
      </c>
    </row>
    <row r="25" spans="1:21" ht="15">
      <c r="A25" s="7" t="s">
        <v>42</v>
      </c>
      <c r="B25" s="8">
        <v>27187000</v>
      </c>
      <c r="C25" s="8">
        <v>0</v>
      </c>
      <c r="D25" s="8">
        <v>0</v>
      </c>
      <c r="E25" s="8">
        <v>27187000</v>
      </c>
      <c r="F25" s="8">
        <v>0</v>
      </c>
      <c r="G25" s="8">
        <v>27187000</v>
      </c>
      <c r="H25" s="8">
        <v>0</v>
      </c>
      <c r="I25" s="8">
        <v>27187000</v>
      </c>
      <c r="J25" s="8">
        <v>0</v>
      </c>
      <c r="K25" s="8">
        <v>1812300</v>
      </c>
      <c r="L25" s="8">
        <v>12079700</v>
      </c>
      <c r="M25" s="8">
        <v>15107300</v>
      </c>
      <c r="N25" s="9">
        <f t="shared" si="3"/>
        <v>0.4443189759811675</v>
      </c>
      <c r="O25" s="8">
        <v>1812300</v>
      </c>
      <c r="P25" s="8">
        <v>12079700</v>
      </c>
      <c r="Q25" s="8">
        <v>0</v>
      </c>
      <c r="R25" s="9">
        <f t="shared" si="4"/>
        <v>0.4443189759811675</v>
      </c>
      <c r="S25" s="8">
        <v>1812300</v>
      </c>
      <c r="T25" s="8">
        <v>12079703</v>
      </c>
      <c r="U25" s="8">
        <v>-3</v>
      </c>
    </row>
    <row r="26" spans="1:21" ht="15">
      <c r="A26" s="7" t="s">
        <v>43</v>
      </c>
      <c r="B26" s="8">
        <v>179879000</v>
      </c>
      <c r="C26" s="8">
        <v>0</v>
      </c>
      <c r="D26" s="8">
        <v>0</v>
      </c>
      <c r="E26" s="8">
        <v>179879000</v>
      </c>
      <c r="F26" s="8">
        <v>0</v>
      </c>
      <c r="G26" s="8">
        <v>179879000</v>
      </c>
      <c r="H26" s="8">
        <v>0</v>
      </c>
      <c r="I26" s="8">
        <v>179879000</v>
      </c>
      <c r="J26" s="8">
        <v>0</v>
      </c>
      <c r="K26" s="8">
        <v>10915900</v>
      </c>
      <c r="L26" s="8">
        <v>87098000</v>
      </c>
      <c r="M26" s="8">
        <v>92781000</v>
      </c>
      <c r="N26" s="9">
        <f t="shared" si="3"/>
        <v>0.4842032699759283</v>
      </c>
      <c r="O26" s="8">
        <v>10915900</v>
      </c>
      <c r="P26" s="8">
        <v>87098000</v>
      </c>
      <c r="Q26" s="8">
        <v>0</v>
      </c>
      <c r="R26" s="9">
        <f t="shared" si="4"/>
        <v>0.4842032699759283</v>
      </c>
      <c r="S26" s="8">
        <v>10915897</v>
      </c>
      <c r="T26" s="8">
        <v>87097994</v>
      </c>
      <c r="U26" s="8">
        <v>6</v>
      </c>
    </row>
    <row r="27" spans="1:21" ht="15">
      <c r="A27" s="7" t="s">
        <v>44</v>
      </c>
      <c r="B27" s="8">
        <v>29980000</v>
      </c>
      <c r="C27" s="8">
        <v>0</v>
      </c>
      <c r="D27" s="8">
        <v>0</v>
      </c>
      <c r="E27" s="8">
        <v>29980000</v>
      </c>
      <c r="F27" s="8">
        <v>0</v>
      </c>
      <c r="G27" s="8">
        <v>29980000</v>
      </c>
      <c r="H27" s="8">
        <v>0</v>
      </c>
      <c r="I27" s="8">
        <v>29980000</v>
      </c>
      <c r="J27" s="8">
        <v>0</v>
      </c>
      <c r="K27" s="8">
        <v>1824600</v>
      </c>
      <c r="L27" s="8">
        <v>14536900</v>
      </c>
      <c r="M27" s="8">
        <v>15443100</v>
      </c>
      <c r="N27" s="9">
        <f t="shared" si="3"/>
        <v>0.48488659106070714</v>
      </c>
      <c r="O27" s="8">
        <v>1824600</v>
      </c>
      <c r="P27" s="8">
        <v>14536900</v>
      </c>
      <c r="Q27" s="8">
        <v>0</v>
      </c>
      <c r="R27" s="9">
        <f t="shared" si="4"/>
        <v>0.48488659106070714</v>
      </c>
      <c r="S27" s="8">
        <v>1824599</v>
      </c>
      <c r="T27" s="8">
        <v>14536899</v>
      </c>
      <c r="U27" s="8">
        <v>1</v>
      </c>
    </row>
    <row r="28" spans="1:21" ht="15">
      <c r="A28" s="7" t="s">
        <v>45</v>
      </c>
      <c r="B28" s="8">
        <v>29980000</v>
      </c>
      <c r="C28" s="8">
        <v>0</v>
      </c>
      <c r="D28" s="8">
        <v>0</v>
      </c>
      <c r="E28" s="8">
        <v>29980000</v>
      </c>
      <c r="F28" s="8">
        <v>0</v>
      </c>
      <c r="G28" s="8">
        <v>29980000</v>
      </c>
      <c r="H28" s="8">
        <v>0</v>
      </c>
      <c r="I28" s="8">
        <v>29980000</v>
      </c>
      <c r="J28" s="8">
        <v>0</v>
      </c>
      <c r="K28" s="8">
        <v>1824600</v>
      </c>
      <c r="L28" s="8">
        <v>14536900</v>
      </c>
      <c r="M28" s="8">
        <v>15443100</v>
      </c>
      <c r="N28" s="9">
        <f t="shared" si="3"/>
        <v>0.48488659106070714</v>
      </c>
      <c r="O28" s="8">
        <v>1824600</v>
      </c>
      <c r="P28" s="8">
        <v>14536900</v>
      </c>
      <c r="Q28" s="8">
        <v>0</v>
      </c>
      <c r="R28" s="9">
        <f t="shared" si="4"/>
        <v>0.48488659106070714</v>
      </c>
      <c r="S28" s="8">
        <v>1824599</v>
      </c>
      <c r="T28" s="8">
        <v>14536899</v>
      </c>
      <c r="U28" s="8">
        <v>1</v>
      </c>
    </row>
    <row r="29" spans="1:21" ht="15">
      <c r="A29" s="7" t="s">
        <v>46</v>
      </c>
      <c r="B29" s="8">
        <v>59960000</v>
      </c>
      <c r="C29" s="8">
        <v>0</v>
      </c>
      <c r="D29" s="8">
        <v>0</v>
      </c>
      <c r="E29" s="8">
        <v>59960000</v>
      </c>
      <c r="F29" s="8">
        <v>0</v>
      </c>
      <c r="G29" s="8">
        <v>59960000</v>
      </c>
      <c r="H29" s="8">
        <v>0</v>
      </c>
      <c r="I29" s="8">
        <v>59960000</v>
      </c>
      <c r="J29" s="8">
        <v>0</v>
      </c>
      <c r="K29" s="8">
        <v>3643900</v>
      </c>
      <c r="L29" s="8">
        <v>29049900</v>
      </c>
      <c r="M29" s="8">
        <v>30910100</v>
      </c>
      <c r="N29" s="9">
        <f t="shared" si="3"/>
        <v>0.48448799199466314</v>
      </c>
      <c r="O29" s="8">
        <v>3643900</v>
      </c>
      <c r="P29" s="8">
        <v>29049900</v>
      </c>
      <c r="Q29" s="8">
        <v>0</v>
      </c>
      <c r="R29" s="9">
        <f t="shared" si="4"/>
        <v>0.48448799199466314</v>
      </c>
      <c r="S29" s="8">
        <v>3643902</v>
      </c>
      <c r="T29" s="8">
        <v>29049899</v>
      </c>
      <c r="U29" s="8">
        <v>1</v>
      </c>
    </row>
    <row r="30" spans="1:21" ht="15">
      <c r="A30" s="7" t="s">
        <v>47</v>
      </c>
      <c r="B30" s="8">
        <v>0</v>
      </c>
      <c r="C30" s="8">
        <v>11146497</v>
      </c>
      <c r="D30" s="8">
        <v>22177726</v>
      </c>
      <c r="E30" s="8">
        <v>22177726</v>
      </c>
      <c r="F30" s="8">
        <v>0</v>
      </c>
      <c r="G30" s="8">
        <v>22177726</v>
      </c>
      <c r="H30" s="8">
        <v>0</v>
      </c>
      <c r="I30" s="8">
        <v>11031229</v>
      </c>
      <c r="J30" s="8">
        <v>11146497</v>
      </c>
      <c r="K30" s="39">
        <v>5292116</v>
      </c>
      <c r="L30" s="39">
        <v>11031229</v>
      </c>
      <c r="M30" s="39">
        <v>0</v>
      </c>
      <c r="N30" s="40">
        <f t="shared" si="3"/>
        <v>0.4974012664779067</v>
      </c>
      <c r="O30" s="39">
        <v>5292116</v>
      </c>
      <c r="P30" s="39">
        <v>11031229</v>
      </c>
      <c r="Q30" s="8">
        <v>0</v>
      </c>
      <c r="R30" s="9">
        <f t="shared" si="4"/>
        <v>0.4974012664779067</v>
      </c>
      <c r="S30" s="8">
        <v>5292116</v>
      </c>
      <c r="T30" s="8">
        <v>11031226</v>
      </c>
      <c r="U30" s="8">
        <v>3</v>
      </c>
    </row>
    <row r="31" spans="1:21" ht="15">
      <c r="A31" s="7" t="s">
        <v>48</v>
      </c>
      <c r="B31" s="8">
        <v>19368000</v>
      </c>
      <c r="C31" s="8">
        <v>0</v>
      </c>
      <c r="D31" s="8">
        <v>0</v>
      </c>
      <c r="E31" s="8">
        <v>19368000</v>
      </c>
      <c r="F31" s="8">
        <v>0</v>
      </c>
      <c r="G31" s="8">
        <v>19368000</v>
      </c>
      <c r="H31" s="8">
        <v>0</v>
      </c>
      <c r="I31" s="8">
        <v>19368000</v>
      </c>
      <c r="J31" s="8">
        <v>0</v>
      </c>
      <c r="K31" s="8">
        <v>931876</v>
      </c>
      <c r="L31" s="8">
        <v>7638329</v>
      </c>
      <c r="M31" s="8">
        <v>11729671</v>
      </c>
      <c r="N31" s="9">
        <f t="shared" si="3"/>
        <v>0.3943788207352334</v>
      </c>
      <c r="O31" s="8">
        <v>931876</v>
      </c>
      <c r="P31" s="8">
        <v>7638329</v>
      </c>
      <c r="Q31" s="8">
        <v>0</v>
      </c>
      <c r="R31" s="9">
        <f t="shared" si="4"/>
        <v>0.3943788207352334</v>
      </c>
      <c r="S31" s="8">
        <v>947122</v>
      </c>
      <c r="T31" s="8">
        <v>7637937</v>
      </c>
      <c r="U31" s="8">
        <v>392</v>
      </c>
    </row>
    <row r="32" spans="1:21" ht="15">
      <c r="A32" s="7" t="s">
        <v>49</v>
      </c>
      <c r="B32" s="8">
        <v>84584000</v>
      </c>
      <c r="C32" s="8">
        <v>5052284</v>
      </c>
      <c r="D32" s="8">
        <v>5052284</v>
      </c>
      <c r="E32" s="8">
        <v>89636284</v>
      </c>
      <c r="F32" s="8">
        <v>0</v>
      </c>
      <c r="G32" s="8">
        <v>89636284</v>
      </c>
      <c r="H32" s="8">
        <v>0</v>
      </c>
      <c r="I32" s="8">
        <v>84584000</v>
      </c>
      <c r="J32" s="8">
        <v>5052284</v>
      </c>
      <c r="K32" s="8">
        <v>0</v>
      </c>
      <c r="L32" s="8">
        <v>84001226</v>
      </c>
      <c r="M32" s="8">
        <v>582774</v>
      </c>
      <c r="N32" s="9">
        <f t="shared" si="3"/>
        <v>0.9371341855269234</v>
      </c>
      <c r="O32" s="8">
        <v>0</v>
      </c>
      <c r="P32" s="8">
        <v>84001226</v>
      </c>
      <c r="Q32" s="8">
        <v>0</v>
      </c>
      <c r="R32" s="9">
        <f t="shared" si="4"/>
        <v>0.9371341855269234</v>
      </c>
      <c r="S32" s="8">
        <v>67935</v>
      </c>
      <c r="T32" s="8">
        <v>84001222</v>
      </c>
      <c r="U32" s="8">
        <v>4</v>
      </c>
    </row>
    <row r="33" spans="1:21" ht="15">
      <c r="A33" s="7" t="s">
        <v>50</v>
      </c>
      <c r="B33" s="8">
        <v>12474000</v>
      </c>
      <c r="C33" s="8">
        <v>0</v>
      </c>
      <c r="D33" s="8">
        <v>0</v>
      </c>
      <c r="E33" s="8">
        <v>12474000</v>
      </c>
      <c r="F33" s="8">
        <v>0</v>
      </c>
      <c r="G33" s="8">
        <v>12474000</v>
      </c>
      <c r="H33" s="8">
        <v>0</v>
      </c>
      <c r="I33" s="8">
        <v>12474000</v>
      </c>
      <c r="J33" s="8">
        <v>0</v>
      </c>
      <c r="K33" s="8">
        <v>795454</v>
      </c>
      <c r="L33" s="8">
        <v>5914204</v>
      </c>
      <c r="M33" s="8">
        <v>6559796</v>
      </c>
      <c r="N33" s="9">
        <f t="shared" si="3"/>
        <v>0.47412249478916146</v>
      </c>
      <c r="O33" s="8">
        <v>795454</v>
      </c>
      <c r="P33" s="8">
        <v>5914204</v>
      </c>
      <c r="Q33" s="8">
        <v>0</v>
      </c>
      <c r="R33" s="9">
        <f t="shared" si="4"/>
        <v>0.47412249478916146</v>
      </c>
      <c r="S33" s="8">
        <v>803529</v>
      </c>
      <c r="T33" s="8">
        <v>5913882</v>
      </c>
      <c r="U33" s="8">
        <v>322</v>
      </c>
    </row>
    <row r="34" spans="1:21" s="3" customFormat="1" ht="15">
      <c r="A34" s="1" t="s">
        <v>99</v>
      </c>
      <c r="B34" s="5">
        <f>SUM(B35:B61)</f>
        <v>20993480000</v>
      </c>
      <c r="C34" s="5">
        <f aca="true" t="shared" si="6" ref="C34:M34">SUM(C35:C61)</f>
        <v>0</v>
      </c>
      <c r="D34" s="5">
        <f t="shared" si="6"/>
        <v>-2175000000</v>
      </c>
      <c r="E34" s="5">
        <f t="shared" si="6"/>
        <v>18818480000</v>
      </c>
      <c r="F34" s="5">
        <f t="shared" si="6"/>
        <v>0</v>
      </c>
      <c r="G34" s="5">
        <f t="shared" si="6"/>
        <v>18818480000</v>
      </c>
      <c r="H34" s="5">
        <f t="shared" si="6"/>
        <v>2109985866</v>
      </c>
      <c r="I34" s="5">
        <f t="shared" si="6"/>
        <v>18482740368</v>
      </c>
      <c r="J34" s="5">
        <f t="shared" si="6"/>
        <v>335739632</v>
      </c>
      <c r="K34" s="5">
        <f t="shared" si="6"/>
        <v>1432846204</v>
      </c>
      <c r="L34" s="5">
        <f t="shared" si="6"/>
        <v>10596718906</v>
      </c>
      <c r="M34" s="5">
        <f t="shared" si="6"/>
        <v>7886021462</v>
      </c>
      <c r="N34" s="6">
        <f t="shared" si="3"/>
        <v>0.5631017439240577</v>
      </c>
      <c r="O34" s="5">
        <f>SUM(O35:O61)</f>
        <v>3246646195</v>
      </c>
      <c r="P34" s="5">
        <f>SUM(P35:P61)</f>
        <v>9443480122</v>
      </c>
      <c r="Q34" s="5">
        <f>SUM(Q35:Q61)</f>
        <v>1153238784</v>
      </c>
      <c r="R34" s="6">
        <f t="shared" si="4"/>
        <v>0.5018194945606659</v>
      </c>
      <c r="S34" s="5">
        <f>SUM(S35:S61)</f>
        <v>4385654234</v>
      </c>
      <c r="T34" s="5">
        <f>SUM(T35:T61)</f>
        <v>9443480118</v>
      </c>
      <c r="U34" s="5">
        <f>SUM(U35:U61)</f>
        <v>4</v>
      </c>
    </row>
    <row r="35" spans="1:21" ht="15">
      <c r="A35" s="7" t="s">
        <v>51</v>
      </c>
      <c r="B35" s="8">
        <v>421964000</v>
      </c>
      <c r="C35" s="8">
        <v>0</v>
      </c>
      <c r="D35" s="8">
        <v>0</v>
      </c>
      <c r="E35" s="8">
        <v>421964000</v>
      </c>
      <c r="F35" s="8">
        <v>0</v>
      </c>
      <c r="G35" s="39">
        <v>421964000</v>
      </c>
      <c r="H35" s="39">
        <v>0</v>
      </c>
      <c r="I35" s="39">
        <v>421964000</v>
      </c>
      <c r="J35" s="39">
        <v>0</v>
      </c>
      <c r="K35" s="39">
        <v>0</v>
      </c>
      <c r="L35" s="39">
        <v>120366156</v>
      </c>
      <c r="M35" s="39">
        <v>301597844</v>
      </c>
      <c r="N35" s="9">
        <f t="shared" si="3"/>
        <v>0.2852521921301343</v>
      </c>
      <c r="O35" s="8">
        <v>0</v>
      </c>
      <c r="P35" s="8">
        <v>0</v>
      </c>
      <c r="Q35" s="8">
        <v>120366156</v>
      </c>
      <c r="R35" s="9">
        <f t="shared" si="4"/>
        <v>0</v>
      </c>
      <c r="S35" s="8">
        <v>0</v>
      </c>
      <c r="T35" s="8">
        <v>0</v>
      </c>
      <c r="U35" s="8">
        <v>0</v>
      </c>
    </row>
    <row r="36" spans="1:21" ht="15">
      <c r="A36" s="7" t="s">
        <v>52</v>
      </c>
      <c r="B36" s="8">
        <v>22248000</v>
      </c>
      <c r="C36" s="8">
        <v>0</v>
      </c>
      <c r="D36" s="8">
        <v>-10680539</v>
      </c>
      <c r="E36" s="8">
        <v>11567461</v>
      </c>
      <c r="F36" s="8">
        <v>0</v>
      </c>
      <c r="G36" s="8">
        <v>11567461</v>
      </c>
      <c r="H36" s="8">
        <v>0</v>
      </c>
      <c r="I36" s="8">
        <v>0</v>
      </c>
      <c r="J36" s="8">
        <v>11567461</v>
      </c>
      <c r="K36" s="8">
        <v>0</v>
      </c>
      <c r="L36" s="8">
        <v>0</v>
      </c>
      <c r="M36" s="8">
        <v>0</v>
      </c>
      <c r="N36" s="9">
        <f t="shared" si="3"/>
        <v>0</v>
      </c>
      <c r="O36" s="8">
        <v>0</v>
      </c>
      <c r="P36" s="8">
        <v>0</v>
      </c>
      <c r="Q36" s="8">
        <v>0</v>
      </c>
      <c r="R36" s="9">
        <f t="shared" si="4"/>
        <v>0</v>
      </c>
      <c r="S36" s="8">
        <v>0</v>
      </c>
      <c r="T36" s="8">
        <v>0</v>
      </c>
      <c r="U36" s="8">
        <v>0</v>
      </c>
    </row>
    <row r="37" spans="1:21" ht="15">
      <c r="A37" s="7" t="s">
        <v>53</v>
      </c>
      <c r="B37" s="8">
        <v>410910000</v>
      </c>
      <c r="C37" s="8">
        <v>0</v>
      </c>
      <c r="D37" s="8">
        <v>0</v>
      </c>
      <c r="E37" s="8">
        <v>410910000</v>
      </c>
      <c r="F37" s="8">
        <v>0</v>
      </c>
      <c r="G37" s="8">
        <v>410910000</v>
      </c>
      <c r="H37" s="8">
        <v>0</v>
      </c>
      <c r="I37" s="8">
        <v>410910000</v>
      </c>
      <c r="J37" s="8">
        <v>0</v>
      </c>
      <c r="K37" s="8">
        <v>331203610</v>
      </c>
      <c r="L37" s="8">
        <v>331203610</v>
      </c>
      <c r="M37" s="8">
        <v>79706390</v>
      </c>
      <c r="N37" s="9">
        <f t="shared" si="3"/>
        <v>0.8060247012727848</v>
      </c>
      <c r="O37" s="8">
        <v>0</v>
      </c>
      <c r="P37" s="8">
        <v>0</v>
      </c>
      <c r="Q37" s="8">
        <v>331203610</v>
      </c>
      <c r="R37" s="9">
        <f t="shared" si="4"/>
        <v>0</v>
      </c>
      <c r="S37" s="8">
        <v>0</v>
      </c>
      <c r="T37" s="8">
        <v>0</v>
      </c>
      <c r="U37" s="8">
        <v>0</v>
      </c>
    </row>
    <row r="38" spans="1:21" ht="15">
      <c r="A38" s="7" t="s">
        <v>54</v>
      </c>
      <c r="B38" s="8">
        <v>30264000</v>
      </c>
      <c r="C38" s="8">
        <v>0</v>
      </c>
      <c r="D38" s="8">
        <v>-30264000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v>0</v>
      </c>
      <c r="O38" s="8">
        <v>0</v>
      </c>
      <c r="P38" s="8">
        <v>0</v>
      </c>
      <c r="Q38" s="8">
        <v>0</v>
      </c>
      <c r="R38" s="9">
        <v>0</v>
      </c>
      <c r="S38" s="8">
        <v>0</v>
      </c>
      <c r="T38" s="8">
        <v>0</v>
      </c>
      <c r="U38" s="8">
        <v>0</v>
      </c>
    </row>
    <row r="39" spans="1:21" ht="15">
      <c r="A39" s="7" t="s">
        <v>55</v>
      </c>
      <c r="B39" s="8">
        <v>18000000</v>
      </c>
      <c r="C39" s="8">
        <v>0</v>
      </c>
      <c r="D39" s="8">
        <v>-18000000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9">
        <v>0</v>
      </c>
      <c r="O39" s="8">
        <v>0</v>
      </c>
      <c r="P39" s="8">
        <v>0</v>
      </c>
      <c r="Q39" s="8">
        <v>0</v>
      </c>
      <c r="R39" s="9">
        <v>0</v>
      </c>
      <c r="S39" s="8">
        <v>0</v>
      </c>
      <c r="T39" s="8">
        <v>0</v>
      </c>
      <c r="U39" s="8">
        <v>0</v>
      </c>
    </row>
    <row r="40" spans="1:21" ht="15">
      <c r="A40" s="7" t="s">
        <v>56</v>
      </c>
      <c r="B40" s="8">
        <v>104030000</v>
      </c>
      <c r="C40" s="8">
        <v>0</v>
      </c>
      <c r="D40" s="8">
        <v>-49941410</v>
      </c>
      <c r="E40" s="8">
        <v>54088590</v>
      </c>
      <c r="F40" s="8">
        <v>0</v>
      </c>
      <c r="G40" s="8">
        <v>54088590</v>
      </c>
      <c r="H40" s="8">
        <v>0</v>
      </c>
      <c r="I40" s="8">
        <v>54088590</v>
      </c>
      <c r="J40" s="8">
        <v>0</v>
      </c>
      <c r="K40" s="8">
        <v>0</v>
      </c>
      <c r="L40" s="8">
        <v>25000000</v>
      </c>
      <c r="M40" s="8">
        <v>29088590</v>
      </c>
      <c r="N40" s="9">
        <f t="shared" si="3"/>
        <v>0.4622046904901755</v>
      </c>
      <c r="O40" s="8">
        <v>14038570</v>
      </c>
      <c r="P40" s="8">
        <v>14038570</v>
      </c>
      <c r="Q40" s="8">
        <v>10961430</v>
      </c>
      <c r="R40" s="9">
        <f t="shared" si="4"/>
        <v>0.2595477160709865</v>
      </c>
      <c r="S40" s="8">
        <v>14038570</v>
      </c>
      <c r="T40" s="8">
        <v>14038570</v>
      </c>
      <c r="U40" s="8">
        <v>0</v>
      </c>
    </row>
    <row r="41" spans="1:21" ht="15">
      <c r="A41" s="7" t="s">
        <v>57</v>
      </c>
      <c r="B41" s="8">
        <v>161652000</v>
      </c>
      <c r="C41" s="8">
        <v>0</v>
      </c>
      <c r="D41" s="8">
        <v>-19857345</v>
      </c>
      <c r="E41" s="8">
        <v>141794655</v>
      </c>
      <c r="F41" s="8">
        <v>0</v>
      </c>
      <c r="G41" s="8">
        <v>141794655</v>
      </c>
      <c r="H41" s="8">
        <v>0</v>
      </c>
      <c r="I41" s="8">
        <v>141794655</v>
      </c>
      <c r="J41" s="8">
        <v>0</v>
      </c>
      <c r="K41" s="8">
        <v>0</v>
      </c>
      <c r="L41" s="8">
        <v>141794655</v>
      </c>
      <c r="M41" s="8">
        <v>0</v>
      </c>
      <c r="N41" s="9">
        <f t="shared" si="3"/>
        <v>1</v>
      </c>
      <c r="O41" s="8">
        <v>0</v>
      </c>
      <c r="P41" s="8">
        <v>0</v>
      </c>
      <c r="Q41" s="8">
        <v>141794655</v>
      </c>
      <c r="R41" s="9">
        <f t="shared" si="4"/>
        <v>0</v>
      </c>
      <c r="S41" s="8">
        <v>0</v>
      </c>
      <c r="T41" s="8">
        <v>0</v>
      </c>
      <c r="U41" s="8">
        <v>0</v>
      </c>
    </row>
    <row r="42" spans="1:21" ht="15">
      <c r="A42" s="7" t="s">
        <v>58</v>
      </c>
      <c r="B42" s="8">
        <v>514800000</v>
      </c>
      <c r="C42" s="8">
        <v>0</v>
      </c>
      <c r="D42" s="8">
        <v>0</v>
      </c>
      <c r="E42" s="8">
        <v>514800000</v>
      </c>
      <c r="F42" s="8">
        <v>0</v>
      </c>
      <c r="G42" s="8">
        <v>514800000</v>
      </c>
      <c r="H42" s="8">
        <v>0</v>
      </c>
      <c r="I42" s="8">
        <v>514800000</v>
      </c>
      <c r="J42" s="8">
        <v>0</v>
      </c>
      <c r="K42" s="8">
        <v>0</v>
      </c>
      <c r="L42" s="8">
        <v>514800000</v>
      </c>
      <c r="M42" s="8">
        <v>0</v>
      </c>
      <c r="N42" s="9">
        <f t="shared" si="3"/>
        <v>1</v>
      </c>
      <c r="O42" s="8">
        <v>34958879</v>
      </c>
      <c r="P42" s="8">
        <v>34958879</v>
      </c>
      <c r="Q42" s="8">
        <v>479841121</v>
      </c>
      <c r="R42" s="9">
        <f t="shared" si="4"/>
        <v>0.06790769036519037</v>
      </c>
      <c r="S42" s="8">
        <v>34958879</v>
      </c>
      <c r="T42" s="8">
        <v>34958879</v>
      </c>
      <c r="U42" s="8">
        <v>0</v>
      </c>
    </row>
    <row r="43" spans="1:21" ht="15">
      <c r="A43" s="7" t="s">
        <v>59</v>
      </c>
      <c r="B43" s="8">
        <v>1700633000</v>
      </c>
      <c r="C43" s="8">
        <v>2100000000</v>
      </c>
      <c r="D43" s="8">
        <v>2100000000</v>
      </c>
      <c r="E43" s="8">
        <v>3800633000</v>
      </c>
      <c r="F43" s="8">
        <v>0</v>
      </c>
      <c r="G43" s="8">
        <v>3800633000</v>
      </c>
      <c r="H43" s="8">
        <v>2100000000</v>
      </c>
      <c r="I43" s="8">
        <v>3800633000</v>
      </c>
      <c r="J43" s="8">
        <v>0</v>
      </c>
      <c r="K43" s="8">
        <v>0</v>
      </c>
      <c r="L43" s="8">
        <v>1700553931</v>
      </c>
      <c r="M43" s="8">
        <v>2100079069</v>
      </c>
      <c r="N43" s="9">
        <f t="shared" si="3"/>
        <v>0.4474396583411237</v>
      </c>
      <c r="O43" s="8">
        <v>1297645001</v>
      </c>
      <c r="P43" s="8">
        <v>1700553931</v>
      </c>
      <c r="Q43" s="8">
        <v>0</v>
      </c>
      <c r="R43" s="9">
        <f t="shared" si="4"/>
        <v>0.4474396583411237</v>
      </c>
      <c r="S43" s="8">
        <v>1297645001</v>
      </c>
      <c r="T43" s="8">
        <v>1700553931</v>
      </c>
      <c r="U43" s="8">
        <v>0</v>
      </c>
    </row>
    <row r="44" spans="1:21" ht="15">
      <c r="A44" s="7" t="s">
        <v>60</v>
      </c>
      <c r="B44" s="8">
        <v>842540000</v>
      </c>
      <c r="C44" s="8">
        <v>0</v>
      </c>
      <c r="D44" s="8">
        <v>0</v>
      </c>
      <c r="E44" s="8">
        <v>842540000</v>
      </c>
      <c r="F44" s="8">
        <v>0</v>
      </c>
      <c r="G44" s="8">
        <v>842540000</v>
      </c>
      <c r="H44" s="8">
        <v>0</v>
      </c>
      <c r="I44" s="8">
        <v>842540000</v>
      </c>
      <c r="J44" s="8">
        <v>0</v>
      </c>
      <c r="K44" s="8">
        <v>0</v>
      </c>
      <c r="L44" s="8">
        <v>842188561</v>
      </c>
      <c r="M44" s="8">
        <v>351439</v>
      </c>
      <c r="N44" s="9">
        <f t="shared" si="3"/>
        <v>0.9995828815249128</v>
      </c>
      <c r="O44" s="8">
        <v>842188561</v>
      </c>
      <c r="P44" s="8">
        <v>842188561</v>
      </c>
      <c r="Q44" s="8">
        <v>0</v>
      </c>
      <c r="R44" s="9">
        <f t="shared" si="4"/>
        <v>0.9995828815249128</v>
      </c>
      <c r="S44" s="8">
        <v>842188561</v>
      </c>
      <c r="T44" s="8">
        <v>842188561</v>
      </c>
      <c r="U44" s="8">
        <v>0</v>
      </c>
    </row>
    <row r="45" spans="1:21" ht="15">
      <c r="A45" s="7" t="s">
        <v>61</v>
      </c>
      <c r="B45" s="8">
        <v>2453000</v>
      </c>
      <c r="C45" s="8">
        <v>0</v>
      </c>
      <c r="D45" s="8">
        <v>0</v>
      </c>
      <c r="E45" s="8">
        <v>2453000</v>
      </c>
      <c r="F45" s="8">
        <v>0</v>
      </c>
      <c r="G45" s="8">
        <v>2453000</v>
      </c>
      <c r="H45" s="8">
        <v>0</v>
      </c>
      <c r="I45" s="8">
        <v>2453000</v>
      </c>
      <c r="J45" s="8">
        <v>0</v>
      </c>
      <c r="K45" s="8">
        <v>192007</v>
      </c>
      <c r="L45" s="8">
        <v>1400502</v>
      </c>
      <c r="M45" s="8">
        <v>1052498</v>
      </c>
      <c r="N45" s="9">
        <f t="shared" si="3"/>
        <v>0.5709343660823482</v>
      </c>
      <c r="O45" s="8">
        <v>192007</v>
      </c>
      <c r="P45" s="8">
        <v>1400502</v>
      </c>
      <c r="Q45" s="8">
        <v>0</v>
      </c>
      <c r="R45" s="9">
        <f t="shared" si="4"/>
        <v>0.5709343660823482</v>
      </c>
      <c r="S45" s="8">
        <v>192006</v>
      </c>
      <c r="T45" s="8">
        <v>1400499</v>
      </c>
      <c r="U45" s="8">
        <v>3</v>
      </c>
    </row>
    <row r="46" spans="1:21" ht="15">
      <c r="A46" s="7" t="s">
        <v>62</v>
      </c>
      <c r="B46" s="8">
        <v>252807000</v>
      </c>
      <c r="C46" s="8">
        <v>0</v>
      </c>
      <c r="D46" s="8">
        <v>-101281711</v>
      </c>
      <c r="E46" s="8">
        <v>151525289</v>
      </c>
      <c r="F46" s="8">
        <v>0</v>
      </c>
      <c r="G46" s="8">
        <v>151525289</v>
      </c>
      <c r="H46" s="8">
        <v>9985866</v>
      </c>
      <c r="I46" s="8">
        <v>9985866</v>
      </c>
      <c r="J46" s="8">
        <v>141539423</v>
      </c>
      <c r="K46" s="8">
        <v>0</v>
      </c>
      <c r="L46" s="8">
        <v>0</v>
      </c>
      <c r="M46" s="8">
        <v>9985866</v>
      </c>
      <c r="N46" s="9">
        <f t="shared" si="3"/>
        <v>0</v>
      </c>
      <c r="O46" s="8">
        <v>0</v>
      </c>
      <c r="P46" s="8">
        <v>0</v>
      </c>
      <c r="Q46" s="8">
        <v>0</v>
      </c>
      <c r="R46" s="9">
        <f t="shared" si="4"/>
        <v>0</v>
      </c>
      <c r="S46" s="8">
        <v>0</v>
      </c>
      <c r="T46" s="8">
        <v>0</v>
      </c>
      <c r="U46" s="8">
        <v>0</v>
      </c>
    </row>
    <row r="47" spans="1:21" ht="15">
      <c r="A47" s="7" t="s">
        <v>63</v>
      </c>
      <c r="B47" s="8">
        <v>2102316000</v>
      </c>
      <c r="C47" s="8">
        <v>0</v>
      </c>
      <c r="D47" s="8">
        <v>-200000000</v>
      </c>
      <c r="E47" s="8">
        <v>1902316000</v>
      </c>
      <c r="F47" s="8">
        <v>0</v>
      </c>
      <c r="G47" s="8">
        <v>1902316000</v>
      </c>
      <c r="H47" s="8">
        <v>0</v>
      </c>
      <c r="I47" s="8">
        <v>1901019100</v>
      </c>
      <c r="J47" s="8">
        <v>1296900</v>
      </c>
      <c r="K47" s="8">
        <v>0</v>
      </c>
      <c r="L47" s="8">
        <v>1847489335</v>
      </c>
      <c r="M47" s="8">
        <v>53529765</v>
      </c>
      <c r="N47" s="9">
        <f t="shared" si="3"/>
        <v>0.971178991818394</v>
      </c>
      <c r="O47" s="8">
        <v>0</v>
      </c>
      <c r="P47" s="8">
        <v>1847489335</v>
      </c>
      <c r="Q47" s="8">
        <v>0</v>
      </c>
      <c r="R47" s="9">
        <f t="shared" si="4"/>
        <v>0.971178991818394</v>
      </c>
      <c r="S47" s="8">
        <v>1139008040</v>
      </c>
      <c r="T47" s="8">
        <v>1847489335</v>
      </c>
      <c r="U47" s="8">
        <v>0</v>
      </c>
    </row>
    <row r="48" spans="1:21" ht="15">
      <c r="A48" s="7" t="s">
        <v>64</v>
      </c>
      <c r="B48" s="8">
        <v>1186000</v>
      </c>
      <c r="C48" s="8">
        <v>0</v>
      </c>
      <c r="D48" s="8">
        <v>-569360</v>
      </c>
      <c r="E48" s="8">
        <v>616640</v>
      </c>
      <c r="F48" s="8">
        <v>0</v>
      </c>
      <c r="G48" s="8">
        <v>616640</v>
      </c>
      <c r="H48" s="8">
        <v>0</v>
      </c>
      <c r="I48" s="8">
        <v>0</v>
      </c>
      <c r="J48" s="8">
        <v>616640</v>
      </c>
      <c r="K48" s="8">
        <v>0</v>
      </c>
      <c r="L48" s="8">
        <v>0</v>
      </c>
      <c r="M48" s="8">
        <v>0</v>
      </c>
      <c r="N48" s="9">
        <f t="shared" si="3"/>
        <v>0</v>
      </c>
      <c r="O48" s="8">
        <v>0</v>
      </c>
      <c r="P48" s="8">
        <v>0</v>
      </c>
      <c r="Q48" s="8">
        <v>0</v>
      </c>
      <c r="R48" s="9">
        <f t="shared" si="4"/>
        <v>0</v>
      </c>
      <c r="S48" s="8">
        <v>0</v>
      </c>
      <c r="T48" s="8">
        <v>0</v>
      </c>
      <c r="U48" s="8">
        <v>0</v>
      </c>
    </row>
    <row r="49" spans="1:21" ht="15">
      <c r="A49" s="7" t="s">
        <v>65</v>
      </c>
      <c r="B49" s="8">
        <v>26636000</v>
      </c>
      <c r="C49" s="8">
        <v>0</v>
      </c>
      <c r="D49" s="8">
        <v>-21636000</v>
      </c>
      <c r="E49" s="8">
        <v>5000000</v>
      </c>
      <c r="F49" s="8">
        <v>0</v>
      </c>
      <c r="G49" s="8">
        <v>5000000</v>
      </c>
      <c r="H49" s="8">
        <v>0</v>
      </c>
      <c r="I49" s="8">
        <v>902948</v>
      </c>
      <c r="J49" s="8">
        <v>4097052</v>
      </c>
      <c r="K49" s="8">
        <v>0</v>
      </c>
      <c r="L49" s="8">
        <v>902948</v>
      </c>
      <c r="M49" s="8">
        <v>0</v>
      </c>
      <c r="N49" s="9">
        <f t="shared" si="3"/>
        <v>0.1805896</v>
      </c>
      <c r="O49" s="8">
        <v>0</v>
      </c>
      <c r="P49" s="8">
        <v>902948</v>
      </c>
      <c r="Q49" s="8">
        <v>0</v>
      </c>
      <c r="R49" s="9">
        <f t="shared" si="4"/>
        <v>0.1805896</v>
      </c>
      <c r="S49" s="8">
        <v>0</v>
      </c>
      <c r="T49" s="8">
        <v>902948</v>
      </c>
      <c r="U49" s="8">
        <v>0</v>
      </c>
    </row>
    <row r="50" spans="1:21" ht="15">
      <c r="A50" s="7" t="s">
        <v>66</v>
      </c>
      <c r="B50" s="8">
        <v>1124760000</v>
      </c>
      <c r="C50" s="8">
        <v>-79000000</v>
      </c>
      <c r="D50" s="8">
        <v>-124165543</v>
      </c>
      <c r="E50" s="8">
        <v>1000594457</v>
      </c>
      <c r="F50" s="8">
        <v>0</v>
      </c>
      <c r="G50" s="8">
        <v>1000594457</v>
      </c>
      <c r="H50" s="8">
        <v>0</v>
      </c>
      <c r="I50" s="8">
        <v>1000594457</v>
      </c>
      <c r="J50" s="8">
        <v>0</v>
      </c>
      <c r="K50" s="8">
        <v>68835508</v>
      </c>
      <c r="L50" s="8">
        <v>609399401</v>
      </c>
      <c r="M50" s="8">
        <v>391195056</v>
      </c>
      <c r="N50" s="9">
        <f t="shared" si="3"/>
        <v>0.6090373544813671</v>
      </c>
      <c r="O50" s="8">
        <v>68835508</v>
      </c>
      <c r="P50" s="8">
        <v>609399401</v>
      </c>
      <c r="Q50" s="8">
        <v>0</v>
      </c>
      <c r="R50" s="9">
        <f t="shared" si="4"/>
        <v>0.6090373544813671</v>
      </c>
      <c r="S50" s="8">
        <v>68835508</v>
      </c>
      <c r="T50" s="8">
        <v>609399400</v>
      </c>
      <c r="U50" s="8">
        <v>1</v>
      </c>
    </row>
    <row r="51" spans="1:21" ht="15">
      <c r="A51" s="7" t="s">
        <v>67</v>
      </c>
      <c r="B51" s="8">
        <v>163832000</v>
      </c>
      <c r="C51" s="8">
        <v>-3000000</v>
      </c>
      <c r="D51" s="8">
        <v>-3000000</v>
      </c>
      <c r="E51" s="8">
        <v>160832000</v>
      </c>
      <c r="F51" s="8">
        <v>0</v>
      </c>
      <c r="G51" s="8">
        <v>160832000</v>
      </c>
      <c r="H51" s="8">
        <v>0</v>
      </c>
      <c r="I51" s="8">
        <v>160832000</v>
      </c>
      <c r="J51" s="8">
        <v>0</v>
      </c>
      <c r="K51" s="8">
        <v>12753197</v>
      </c>
      <c r="L51" s="8">
        <v>101410420</v>
      </c>
      <c r="M51" s="8">
        <v>59421580</v>
      </c>
      <c r="N51" s="9">
        <f t="shared" si="3"/>
        <v>0.6305363360525269</v>
      </c>
      <c r="O51" s="8">
        <v>12753197</v>
      </c>
      <c r="P51" s="8">
        <v>101410420</v>
      </c>
      <c r="Q51" s="8">
        <v>0</v>
      </c>
      <c r="R51" s="9">
        <f t="shared" si="4"/>
        <v>0.6305363360525269</v>
      </c>
      <c r="S51" s="8">
        <v>12753197</v>
      </c>
      <c r="T51" s="8">
        <v>101410420</v>
      </c>
      <c r="U51" s="8">
        <v>0</v>
      </c>
    </row>
    <row r="52" spans="1:21" ht="15">
      <c r="A52" s="7" t="s">
        <v>68</v>
      </c>
      <c r="B52" s="8">
        <v>144575000</v>
      </c>
      <c r="C52" s="8">
        <v>-5800000</v>
      </c>
      <c r="D52" s="8">
        <v>-5800000</v>
      </c>
      <c r="E52" s="8">
        <v>138775000</v>
      </c>
      <c r="F52" s="8">
        <v>0</v>
      </c>
      <c r="G52" s="8">
        <v>138775000</v>
      </c>
      <c r="H52" s="8">
        <v>0</v>
      </c>
      <c r="I52" s="8">
        <v>138775000</v>
      </c>
      <c r="J52" s="8">
        <v>0</v>
      </c>
      <c r="K52" s="8">
        <v>5039375</v>
      </c>
      <c r="L52" s="8">
        <v>40287455</v>
      </c>
      <c r="M52" s="8">
        <v>98487545</v>
      </c>
      <c r="N52" s="9">
        <f t="shared" si="3"/>
        <v>0.29030772833723656</v>
      </c>
      <c r="O52" s="8">
        <v>5039375</v>
      </c>
      <c r="P52" s="8">
        <v>40287455</v>
      </c>
      <c r="Q52" s="8">
        <v>0</v>
      </c>
      <c r="R52" s="9">
        <f t="shared" si="4"/>
        <v>0.29030772833723656</v>
      </c>
      <c r="S52" s="8">
        <v>5039375</v>
      </c>
      <c r="T52" s="8">
        <v>40287455</v>
      </c>
      <c r="U52" s="8">
        <v>0</v>
      </c>
    </row>
    <row r="53" spans="1:21" ht="15">
      <c r="A53" s="7" t="s">
        <v>69</v>
      </c>
      <c r="B53" s="8">
        <v>23268000</v>
      </c>
      <c r="C53" s="8">
        <v>-5800000</v>
      </c>
      <c r="D53" s="8">
        <v>-5800000</v>
      </c>
      <c r="E53" s="8">
        <v>17468000</v>
      </c>
      <c r="F53" s="8">
        <v>0</v>
      </c>
      <c r="G53" s="8">
        <v>17468000</v>
      </c>
      <c r="H53" s="8">
        <v>0</v>
      </c>
      <c r="I53" s="8">
        <v>17468000</v>
      </c>
      <c r="J53" s="8">
        <v>0</v>
      </c>
      <c r="K53" s="8">
        <v>1360620</v>
      </c>
      <c r="L53" s="8">
        <v>10681793</v>
      </c>
      <c r="M53" s="8">
        <v>6786207</v>
      </c>
      <c r="N53" s="9">
        <f t="shared" si="3"/>
        <v>0.6115063544767575</v>
      </c>
      <c r="O53" s="8">
        <v>1360620</v>
      </c>
      <c r="P53" s="8">
        <v>10681793</v>
      </c>
      <c r="Q53" s="8">
        <v>0</v>
      </c>
      <c r="R53" s="9">
        <f t="shared" si="4"/>
        <v>0.6115063544767575</v>
      </c>
      <c r="S53" s="8">
        <v>1360620</v>
      </c>
      <c r="T53" s="8">
        <v>10681793</v>
      </c>
      <c r="U53" s="8">
        <v>0</v>
      </c>
    </row>
    <row r="54" spans="1:21" ht="15">
      <c r="A54" s="7" t="s">
        <v>70</v>
      </c>
      <c r="B54" s="8">
        <v>63782000</v>
      </c>
      <c r="C54" s="8">
        <v>0</v>
      </c>
      <c r="D54" s="8">
        <v>-63782000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8">
        <v>0</v>
      </c>
      <c r="P54" s="8">
        <v>0</v>
      </c>
      <c r="Q54" s="8">
        <v>0</v>
      </c>
      <c r="R54" s="9">
        <v>0</v>
      </c>
      <c r="S54" s="8">
        <v>0</v>
      </c>
      <c r="T54" s="8">
        <v>0</v>
      </c>
      <c r="U54" s="8">
        <v>0</v>
      </c>
    </row>
    <row r="55" spans="1:21" ht="15">
      <c r="A55" s="7" t="s">
        <v>71</v>
      </c>
      <c r="B55" s="8">
        <v>4270895000</v>
      </c>
      <c r="C55" s="8">
        <v>-916400000</v>
      </c>
      <c r="D55" s="8">
        <v>-1087900848</v>
      </c>
      <c r="E55" s="8">
        <v>3182994152</v>
      </c>
      <c r="F55" s="8">
        <v>0</v>
      </c>
      <c r="G55" s="8">
        <v>3182994152</v>
      </c>
      <c r="H55" s="8">
        <v>0</v>
      </c>
      <c r="I55" s="8">
        <v>3182994152</v>
      </c>
      <c r="J55" s="8">
        <v>0</v>
      </c>
      <c r="K55" s="8">
        <v>283089781</v>
      </c>
      <c r="L55" s="8">
        <v>1968109778</v>
      </c>
      <c r="M55" s="8">
        <v>1214884374</v>
      </c>
      <c r="N55" s="9">
        <f t="shared" si="3"/>
        <v>0.6183202619971386</v>
      </c>
      <c r="O55" s="8">
        <v>282798161</v>
      </c>
      <c r="P55" s="8">
        <v>1942573756</v>
      </c>
      <c r="Q55" s="8">
        <v>25536022</v>
      </c>
      <c r="R55" s="9">
        <f t="shared" si="4"/>
        <v>0.6102976201760864</v>
      </c>
      <c r="S55" s="8">
        <v>282798161</v>
      </c>
      <c r="T55" s="8">
        <v>1942573756</v>
      </c>
      <c r="U55" s="8">
        <v>0</v>
      </c>
    </row>
    <row r="56" spans="1:21" ht="15">
      <c r="A56" s="7" t="s">
        <v>72</v>
      </c>
      <c r="B56" s="8">
        <v>3716945000</v>
      </c>
      <c r="C56" s="8">
        <v>-600000000</v>
      </c>
      <c r="D56" s="8">
        <v>-749256589</v>
      </c>
      <c r="E56" s="8">
        <v>2967688411</v>
      </c>
      <c r="F56" s="8">
        <v>0</v>
      </c>
      <c r="G56" s="8">
        <v>2967688411</v>
      </c>
      <c r="H56" s="8">
        <v>0</v>
      </c>
      <c r="I56" s="8">
        <v>2967688411</v>
      </c>
      <c r="J56" s="8">
        <v>0</v>
      </c>
      <c r="K56" s="8">
        <v>326348430</v>
      </c>
      <c r="L56" s="8">
        <v>1150840126</v>
      </c>
      <c r="M56" s="8">
        <v>1816848285</v>
      </c>
      <c r="N56" s="9">
        <f t="shared" si="3"/>
        <v>0.38779007989326275</v>
      </c>
      <c r="O56" s="8">
        <v>326348430</v>
      </c>
      <c r="P56" s="8">
        <v>1150840126</v>
      </c>
      <c r="Q56" s="8">
        <v>0</v>
      </c>
      <c r="R56" s="9">
        <f t="shared" si="4"/>
        <v>0.38779007989326275</v>
      </c>
      <c r="S56" s="8">
        <v>326348430</v>
      </c>
      <c r="T56" s="8">
        <v>1150840126</v>
      </c>
      <c r="U56" s="8">
        <v>0</v>
      </c>
    </row>
    <row r="57" spans="1:21" ht="15">
      <c r="A57" s="7" t="s">
        <v>73</v>
      </c>
      <c r="B57" s="8">
        <v>576804000</v>
      </c>
      <c r="C57" s="8">
        <v>0</v>
      </c>
      <c r="D57" s="8">
        <v>0</v>
      </c>
      <c r="E57" s="8">
        <v>576804000</v>
      </c>
      <c r="F57" s="8">
        <v>0</v>
      </c>
      <c r="G57" s="8">
        <v>576804000</v>
      </c>
      <c r="H57" s="8">
        <v>0</v>
      </c>
      <c r="I57" s="8">
        <v>576804000</v>
      </c>
      <c r="J57" s="8">
        <v>0</v>
      </c>
      <c r="K57" s="8">
        <v>84365458</v>
      </c>
      <c r="L57" s="8">
        <v>433694217</v>
      </c>
      <c r="M57" s="8">
        <v>143109783</v>
      </c>
      <c r="N57" s="9">
        <f t="shared" si="3"/>
        <v>0.7518918332743878</v>
      </c>
      <c r="O57" s="8">
        <v>84365458</v>
      </c>
      <c r="P57" s="8">
        <v>433694217</v>
      </c>
      <c r="Q57" s="8">
        <v>0</v>
      </c>
      <c r="R57" s="9">
        <f t="shared" si="4"/>
        <v>0.7518918332743878</v>
      </c>
      <c r="S57" s="8">
        <v>84365458</v>
      </c>
      <c r="T57" s="8">
        <v>433694217</v>
      </c>
      <c r="U57" s="8">
        <v>0</v>
      </c>
    </row>
    <row r="58" spans="1:21" ht="15">
      <c r="A58" s="7" t="s">
        <v>74</v>
      </c>
      <c r="B58" s="8">
        <v>2197386000</v>
      </c>
      <c r="C58" s="8">
        <v>-490000000</v>
      </c>
      <c r="D58" s="8">
        <v>-578237609</v>
      </c>
      <c r="E58" s="8">
        <v>1619148391</v>
      </c>
      <c r="F58" s="8">
        <v>0</v>
      </c>
      <c r="G58" s="8">
        <v>1619148391</v>
      </c>
      <c r="H58" s="8">
        <v>0</v>
      </c>
      <c r="I58" s="8">
        <v>1619148391</v>
      </c>
      <c r="J58" s="8">
        <v>0</v>
      </c>
      <c r="K58" s="8">
        <v>319658218</v>
      </c>
      <c r="L58" s="8">
        <v>756596018</v>
      </c>
      <c r="M58" s="8">
        <v>862552373</v>
      </c>
      <c r="N58" s="9">
        <f t="shared" si="3"/>
        <v>0.46728022101341793</v>
      </c>
      <c r="O58" s="8">
        <v>276122428</v>
      </c>
      <c r="P58" s="8">
        <v>713060228</v>
      </c>
      <c r="Q58" s="8">
        <v>43535790</v>
      </c>
      <c r="R58" s="9">
        <f t="shared" si="4"/>
        <v>0.44039214192073395</v>
      </c>
      <c r="S58" s="8">
        <v>276122428</v>
      </c>
      <c r="T58" s="8">
        <v>713060228</v>
      </c>
      <c r="U58" s="8">
        <v>0</v>
      </c>
    </row>
    <row r="59" spans="1:21" ht="15">
      <c r="A59" s="7" t="s">
        <v>75</v>
      </c>
      <c r="B59" s="8">
        <v>450000000</v>
      </c>
      <c r="C59" s="8">
        <v>0</v>
      </c>
      <c r="D59" s="8">
        <v>-281785157</v>
      </c>
      <c r="E59" s="8">
        <v>168214843</v>
      </c>
      <c r="F59" s="8">
        <v>0</v>
      </c>
      <c r="G59" s="8">
        <v>168214843</v>
      </c>
      <c r="H59" s="8">
        <v>0</v>
      </c>
      <c r="I59" s="8">
        <v>168214843</v>
      </c>
      <c r="J59" s="8">
        <v>0</v>
      </c>
      <c r="K59" s="8">
        <v>0</v>
      </c>
      <c r="L59" s="8">
        <v>0</v>
      </c>
      <c r="M59" s="8">
        <v>168214843</v>
      </c>
      <c r="N59" s="9">
        <f t="shared" si="3"/>
        <v>0</v>
      </c>
      <c r="O59" s="8">
        <v>0</v>
      </c>
      <c r="P59" s="8">
        <v>0</v>
      </c>
      <c r="Q59" s="8">
        <v>0</v>
      </c>
      <c r="R59" s="9">
        <f t="shared" si="4"/>
        <v>0</v>
      </c>
      <c r="S59" s="8">
        <v>0</v>
      </c>
      <c r="T59" s="8">
        <v>0</v>
      </c>
      <c r="U59" s="8">
        <v>0</v>
      </c>
    </row>
    <row r="60" spans="1:21" ht="15">
      <c r="A60" s="7" t="s">
        <v>76</v>
      </c>
      <c r="B60" s="8">
        <v>1182624000</v>
      </c>
      <c r="C60" s="8">
        <v>0</v>
      </c>
      <c r="D60" s="8">
        <v>-633494045</v>
      </c>
      <c r="E60" s="8">
        <v>549129955</v>
      </c>
      <c r="F60" s="8">
        <v>0</v>
      </c>
      <c r="G60" s="8">
        <v>549129955</v>
      </c>
      <c r="H60" s="8">
        <v>0</v>
      </c>
      <c r="I60" s="8">
        <v>549129955</v>
      </c>
      <c r="J60" s="8">
        <v>0</v>
      </c>
      <c r="K60" s="8">
        <v>0</v>
      </c>
      <c r="L60" s="8">
        <v>0</v>
      </c>
      <c r="M60" s="8">
        <v>549129955</v>
      </c>
      <c r="N60" s="9">
        <f t="shared" si="3"/>
        <v>0</v>
      </c>
      <c r="O60" s="8">
        <v>0</v>
      </c>
      <c r="P60" s="8">
        <v>0</v>
      </c>
      <c r="Q60" s="8">
        <v>0</v>
      </c>
      <c r="R60" s="9">
        <f t="shared" si="4"/>
        <v>0</v>
      </c>
      <c r="S60" s="8">
        <v>0</v>
      </c>
      <c r="T60" s="8">
        <v>0</v>
      </c>
      <c r="U60" s="8">
        <v>0</v>
      </c>
    </row>
    <row r="61" spans="1:21" ht="15">
      <c r="A61" s="7" t="s">
        <v>77</v>
      </c>
      <c r="B61" s="8">
        <v>466170000</v>
      </c>
      <c r="C61" s="8">
        <v>0</v>
      </c>
      <c r="D61" s="8">
        <v>-289547844</v>
      </c>
      <c r="E61" s="8">
        <v>176622156</v>
      </c>
      <c r="F61" s="8">
        <v>0</v>
      </c>
      <c r="G61" s="8">
        <v>176622156</v>
      </c>
      <c r="H61" s="8">
        <v>0</v>
      </c>
      <c r="I61" s="8">
        <v>0</v>
      </c>
      <c r="J61" s="8">
        <v>176622156</v>
      </c>
      <c r="K61" s="8">
        <v>0</v>
      </c>
      <c r="L61" s="8">
        <v>0</v>
      </c>
      <c r="M61" s="8">
        <v>0</v>
      </c>
      <c r="N61" s="9">
        <f t="shared" si="3"/>
        <v>0</v>
      </c>
      <c r="O61" s="8">
        <v>0</v>
      </c>
      <c r="P61" s="8">
        <v>0</v>
      </c>
      <c r="Q61" s="8">
        <v>0</v>
      </c>
      <c r="R61" s="9">
        <f t="shared" si="4"/>
        <v>0</v>
      </c>
      <c r="S61" s="8">
        <v>0</v>
      </c>
      <c r="T61" s="8">
        <v>0</v>
      </c>
      <c r="U61" s="8">
        <v>0</v>
      </c>
    </row>
    <row r="62" spans="1:21" s="3" customFormat="1" ht="15">
      <c r="A62" s="1" t="s">
        <v>96</v>
      </c>
      <c r="B62" s="5">
        <f>SUM(B63:B80)</f>
        <v>1096605704000</v>
      </c>
      <c r="C62" s="5">
        <f aca="true" t="shared" si="7" ref="C62:M62">SUM(C63:C80)</f>
        <v>3499186347</v>
      </c>
      <c r="D62" s="5">
        <f t="shared" si="7"/>
        <v>3499186347</v>
      </c>
      <c r="E62" s="5">
        <f t="shared" si="7"/>
        <v>1100104890347</v>
      </c>
      <c r="F62" s="5">
        <f t="shared" si="7"/>
        <v>0</v>
      </c>
      <c r="G62" s="5">
        <f t="shared" si="7"/>
        <v>1100104890347</v>
      </c>
      <c r="H62" s="5">
        <f t="shared" si="7"/>
        <v>18277579581</v>
      </c>
      <c r="I62" s="5">
        <f t="shared" si="7"/>
        <v>1037083377908</v>
      </c>
      <c r="J62" s="5">
        <f t="shared" si="7"/>
        <v>63021512439</v>
      </c>
      <c r="K62" s="5">
        <f t="shared" si="7"/>
        <v>66732620249</v>
      </c>
      <c r="L62" s="5">
        <f t="shared" si="7"/>
        <v>832951597447</v>
      </c>
      <c r="M62" s="5">
        <f t="shared" si="7"/>
        <v>204131780461</v>
      </c>
      <c r="N62" s="6">
        <f t="shared" si="3"/>
        <v>0.7571565263965572</v>
      </c>
      <c r="O62" s="5">
        <f>SUM(O63:O80)</f>
        <v>96934503589</v>
      </c>
      <c r="P62" s="5">
        <f>SUM(P63:P80)</f>
        <v>403714856785</v>
      </c>
      <c r="Q62" s="5">
        <f>SUM(Q63:Q80)</f>
        <v>429236740662</v>
      </c>
      <c r="R62" s="6">
        <f t="shared" si="4"/>
        <v>0.3669785129831197</v>
      </c>
      <c r="S62" s="5">
        <f>SUM(S63:S80)</f>
        <v>98407624319</v>
      </c>
      <c r="T62" s="5">
        <f>SUM(T63:T80)</f>
        <v>403581599443</v>
      </c>
      <c r="U62" s="5">
        <f>SUM(U63:U80)</f>
        <v>133257342</v>
      </c>
    </row>
    <row r="63" spans="1:21" ht="15">
      <c r="A63" s="7" t="s">
        <v>78</v>
      </c>
      <c r="B63" s="8">
        <v>41218585000</v>
      </c>
      <c r="C63" s="8">
        <v>-2949442560</v>
      </c>
      <c r="D63" s="8">
        <v>-3199442560</v>
      </c>
      <c r="E63" s="8">
        <v>38019142440</v>
      </c>
      <c r="F63" s="8">
        <v>0</v>
      </c>
      <c r="G63" s="8">
        <v>38019142440</v>
      </c>
      <c r="H63" s="8">
        <v>-2348805715</v>
      </c>
      <c r="I63" s="8">
        <v>34079768823</v>
      </c>
      <c r="J63" s="8">
        <v>3939373617</v>
      </c>
      <c r="K63" s="8">
        <v>831410099</v>
      </c>
      <c r="L63" s="8">
        <v>26455339753</v>
      </c>
      <c r="M63" s="8">
        <v>7624429070</v>
      </c>
      <c r="N63" s="9">
        <f t="shared" si="3"/>
        <v>0.6958426217727177</v>
      </c>
      <c r="O63" s="8">
        <v>3019091146</v>
      </c>
      <c r="P63" s="8">
        <v>9604667853</v>
      </c>
      <c r="Q63" s="8">
        <v>16850671900</v>
      </c>
      <c r="R63" s="9">
        <f t="shared" si="4"/>
        <v>0.2526271566529316</v>
      </c>
      <c r="S63" s="8">
        <v>3274929929</v>
      </c>
      <c r="T63" s="8">
        <v>9602212653</v>
      </c>
      <c r="U63" s="8">
        <v>2455200</v>
      </c>
    </row>
    <row r="64" spans="1:21" ht="15">
      <c r="A64" s="7" t="s">
        <v>79</v>
      </c>
      <c r="B64" s="8">
        <v>7019972000</v>
      </c>
      <c r="C64" s="8">
        <v>-307000000</v>
      </c>
      <c r="D64" s="8">
        <v>1231000000</v>
      </c>
      <c r="E64" s="8">
        <v>8250972000</v>
      </c>
      <c r="F64" s="8">
        <v>0</v>
      </c>
      <c r="G64" s="8">
        <v>8250972000</v>
      </c>
      <c r="H64" s="8">
        <v>612533470</v>
      </c>
      <c r="I64" s="8">
        <v>7260454992</v>
      </c>
      <c r="J64" s="8">
        <v>990517008</v>
      </c>
      <c r="K64" s="8">
        <v>284666000</v>
      </c>
      <c r="L64" s="8">
        <v>5832999032</v>
      </c>
      <c r="M64" s="8">
        <v>1427455960</v>
      </c>
      <c r="N64" s="9">
        <f t="shared" si="3"/>
        <v>0.7069468944992178</v>
      </c>
      <c r="O64" s="8">
        <v>3220352261</v>
      </c>
      <c r="P64" s="8">
        <v>3903032036</v>
      </c>
      <c r="Q64" s="8">
        <v>1929966996</v>
      </c>
      <c r="R64" s="9">
        <f t="shared" si="4"/>
        <v>0.4730390596404884</v>
      </c>
      <c r="S64" s="8">
        <v>3220352261</v>
      </c>
      <c r="T64" s="8">
        <v>3903032036</v>
      </c>
      <c r="U64" s="8">
        <v>0</v>
      </c>
    </row>
    <row r="65" spans="1:21" ht="15">
      <c r="A65" s="7" t="s">
        <v>80</v>
      </c>
      <c r="B65" s="8">
        <v>2167423000</v>
      </c>
      <c r="C65" s="8">
        <v>0</v>
      </c>
      <c r="D65" s="8">
        <v>1156937650</v>
      </c>
      <c r="E65" s="8">
        <v>3324360650</v>
      </c>
      <c r="F65" s="8">
        <v>0</v>
      </c>
      <c r="G65" s="8">
        <v>3324360650</v>
      </c>
      <c r="H65" s="8">
        <v>22667500</v>
      </c>
      <c r="I65" s="8">
        <v>3295849740</v>
      </c>
      <c r="J65" s="8">
        <v>28510910</v>
      </c>
      <c r="K65" s="8">
        <v>1729223913</v>
      </c>
      <c r="L65" s="8">
        <v>2363349740</v>
      </c>
      <c r="M65" s="8">
        <v>932500000</v>
      </c>
      <c r="N65" s="9">
        <f t="shared" si="3"/>
        <v>0.7109185761779487</v>
      </c>
      <c r="O65" s="8">
        <v>70425860</v>
      </c>
      <c r="P65" s="8">
        <v>263808299</v>
      </c>
      <c r="Q65" s="8">
        <v>2099541441</v>
      </c>
      <c r="R65" s="9">
        <f t="shared" si="4"/>
        <v>0.07935610084904597</v>
      </c>
      <c r="S65" s="8">
        <v>70425860</v>
      </c>
      <c r="T65" s="8">
        <v>263808299</v>
      </c>
      <c r="U65" s="8">
        <v>0</v>
      </c>
    </row>
    <row r="66" spans="1:21" ht="15">
      <c r="A66" s="7" t="s">
        <v>81</v>
      </c>
      <c r="B66" s="8">
        <v>3344582000</v>
      </c>
      <c r="C66" s="8">
        <v>0</v>
      </c>
      <c r="D66" s="8">
        <v>0</v>
      </c>
      <c r="E66" s="8">
        <v>3344582000</v>
      </c>
      <c r="F66" s="8">
        <v>0</v>
      </c>
      <c r="G66" s="8">
        <v>3344582000</v>
      </c>
      <c r="H66" s="8">
        <v>261767558</v>
      </c>
      <c r="I66" s="8">
        <v>3342977297</v>
      </c>
      <c r="J66" s="8">
        <v>1604703</v>
      </c>
      <c r="K66" s="8">
        <v>99803757</v>
      </c>
      <c r="L66" s="8">
        <v>2043377080</v>
      </c>
      <c r="M66" s="8">
        <v>1299600217</v>
      </c>
      <c r="N66" s="9">
        <f t="shared" si="3"/>
        <v>0.6109514073806532</v>
      </c>
      <c r="O66" s="8">
        <v>204388270</v>
      </c>
      <c r="P66" s="8">
        <v>810612570</v>
      </c>
      <c r="Q66" s="8">
        <v>1232764510</v>
      </c>
      <c r="R66" s="9">
        <f t="shared" si="4"/>
        <v>0.24236588309092139</v>
      </c>
      <c r="S66" s="8">
        <v>204388270</v>
      </c>
      <c r="T66" s="8">
        <v>810612570</v>
      </c>
      <c r="U66" s="8">
        <v>0</v>
      </c>
    </row>
    <row r="67" spans="1:21" ht="15">
      <c r="A67" s="7" t="s">
        <v>82</v>
      </c>
      <c r="B67" s="8">
        <v>75622454000</v>
      </c>
      <c r="C67" s="8">
        <v>0</v>
      </c>
      <c r="D67" s="8">
        <v>10673332717</v>
      </c>
      <c r="E67" s="8">
        <v>86295786717</v>
      </c>
      <c r="F67" s="8">
        <v>0</v>
      </c>
      <c r="G67" s="8">
        <v>86295786717</v>
      </c>
      <c r="H67" s="8">
        <v>20375978042</v>
      </c>
      <c r="I67" s="8">
        <v>76595504968</v>
      </c>
      <c r="J67" s="8">
        <v>9700281749</v>
      </c>
      <c r="K67" s="8">
        <v>1451667829</v>
      </c>
      <c r="L67" s="8">
        <v>21905023284</v>
      </c>
      <c r="M67" s="8">
        <v>54690481684</v>
      </c>
      <c r="N67" s="9">
        <f t="shared" si="3"/>
        <v>0.25383653266683504</v>
      </c>
      <c r="O67" s="8">
        <v>2336442285</v>
      </c>
      <c r="P67" s="8">
        <v>12471802929</v>
      </c>
      <c r="Q67" s="8">
        <v>9433220355</v>
      </c>
      <c r="R67" s="9">
        <f t="shared" si="4"/>
        <v>0.14452389164606913</v>
      </c>
      <c r="S67" s="8">
        <v>2336442285</v>
      </c>
      <c r="T67" s="8">
        <v>12471802929</v>
      </c>
      <c r="U67" s="8">
        <v>0</v>
      </c>
    </row>
    <row r="68" spans="1:21" ht="15">
      <c r="A68" s="7" t="s">
        <v>83</v>
      </c>
      <c r="B68" s="8">
        <v>198759165000</v>
      </c>
      <c r="C68" s="8">
        <v>-857521059</v>
      </c>
      <c r="D68" s="8">
        <v>-3776419328</v>
      </c>
      <c r="E68" s="8">
        <v>194982745672</v>
      </c>
      <c r="F68" s="8">
        <v>0</v>
      </c>
      <c r="G68" s="8">
        <v>194982745672</v>
      </c>
      <c r="H68" s="8">
        <v>-936242487</v>
      </c>
      <c r="I68" s="8">
        <v>191464621418</v>
      </c>
      <c r="J68" s="8">
        <v>3518124254</v>
      </c>
      <c r="K68" s="8">
        <v>9050856825</v>
      </c>
      <c r="L68" s="8">
        <v>170672731361</v>
      </c>
      <c r="M68" s="8">
        <v>20791890057</v>
      </c>
      <c r="N68" s="9">
        <f t="shared" si="3"/>
        <v>0.8753222279888585</v>
      </c>
      <c r="O68" s="8">
        <v>16269570887</v>
      </c>
      <c r="P68" s="8">
        <v>57311271993</v>
      </c>
      <c r="Q68" s="8">
        <v>113361459368</v>
      </c>
      <c r="R68" s="9">
        <f t="shared" si="4"/>
        <v>0.29392996695927665</v>
      </c>
      <c r="S68" s="8">
        <v>16282958437</v>
      </c>
      <c r="T68" s="8">
        <v>57294265760</v>
      </c>
      <c r="U68" s="8">
        <v>17006233</v>
      </c>
    </row>
    <row r="69" spans="1:21" ht="15">
      <c r="A69" s="7" t="s">
        <v>84</v>
      </c>
      <c r="B69" s="8">
        <v>184427181000</v>
      </c>
      <c r="C69" s="8">
        <v>1356707406</v>
      </c>
      <c r="D69" s="8">
        <v>35789769756</v>
      </c>
      <c r="E69" s="8">
        <v>220216950756</v>
      </c>
      <c r="F69" s="8">
        <v>0</v>
      </c>
      <c r="G69" s="8">
        <v>220216950756</v>
      </c>
      <c r="H69" s="8">
        <v>-7806371097</v>
      </c>
      <c r="I69" s="8">
        <v>193217503190</v>
      </c>
      <c r="J69" s="8">
        <v>26999447566</v>
      </c>
      <c r="K69" s="8">
        <v>34083345693</v>
      </c>
      <c r="L69" s="8">
        <v>182217067198</v>
      </c>
      <c r="M69" s="8">
        <v>11000435992</v>
      </c>
      <c r="N69" s="9">
        <f aca="true" t="shared" si="8" ref="N69:N80">+L69/G69</f>
        <v>0.8274434214643912</v>
      </c>
      <c r="O69" s="8">
        <v>21116499359</v>
      </c>
      <c r="P69" s="8">
        <v>81151031421</v>
      </c>
      <c r="Q69" s="8">
        <v>101066035777</v>
      </c>
      <c r="R69" s="9">
        <f aca="true" t="shared" si="9" ref="R69:R80">+P69/G69</f>
        <v>0.36850492726563633</v>
      </c>
      <c r="S69" s="8">
        <v>21030532687</v>
      </c>
      <c r="T69" s="8">
        <v>81065064749</v>
      </c>
      <c r="U69" s="8">
        <v>85966672</v>
      </c>
    </row>
    <row r="70" spans="1:21" ht="15">
      <c r="A70" s="7" t="s">
        <v>85</v>
      </c>
      <c r="B70" s="8">
        <v>5490267000</v>
      </c>
      <c r="C70" s="8">
        <v>0</v>
      </c>
      <c r="D70" s="8">
        <v>2110000000</v>
      </c>
      <c r="E70" s="8">
        <v>7600267000</v>
      </c>
      <c r="F70" s="8">
        <v>0</v>
      </c>
      <c r="G70" s="8">
        <v>7600267000</v>
      </c>
      <c r="H70" s="8">
        <v>464401900</v>
      </c>
      <c r="I70" s="8">
        <v>7395917744</v>
      </c>
      <c r="J70" s="8">
        <v>204349256</v>
      </c>
      <c r="K70" s="8">
        <v>2115001961</v>
      </c>
      <c r="L70" s="8">
        <v>6543492923</v>
      </c>
      <c r="M70" s="8">
        <v>852424821</v>
      </c>
      <c r="N70" s="9">
        <f t="shared" si="8"/>
        <v>0.860955664189166</v>
      </c>
      <c r="O70" s="8">
        <v>647214594</v>
      </c>
      <c r="P70" s="8">
        <v>2396530990</v>
      </c>
      <c r="Q70" s="8">
        <v>4146961933</v>
      </c>
      <c r="R70" s="9">
        <f t="shared" si="9"/>
        <v>0.31532194724211665</v>
      </c>
      <c r="S70" s="8">
        <v>647214594</v>
      </c>
      <c r="T70" s="8">
        <v>2396530990</v>
      </c>
      <c r="U70" s="8">
        <v>0</v>
      </c>
    </row>
    <row r="71" spans="1:21" ht="15">
      <c r="A71" s="7" t="s">
        <v>86</v>
      </c>
      <c r="B71" s="8">
        <v>5424337000</v>
      </c>
      <c r="C71" s="8">
        <v>0</v>
      </c>
      <c r="D71" s="8">
        <v>0</v>
      </c>
      <c r="E71" s="8">
        <v>5424337000</v>
      </c>
      <c r="F71" s="8">
        <v>0</v>
      </c>
      <c r="G71" s="8">
        <v>5424337000</v>
      </c>
      <c r="H71" s="8">
        <v>0</v>
      </c>
      <c r="I71" s="8">
        <v>5253221418</v>
      </c>
      <c r="J71" s="8">
        <v>171115582</v>
      </c>
      <c r="K71" s="8">
        <v>0</v>
      </c>
      <c r="L71" s="8">
        <v>4724854057</v>
      </c>
      <c r="M71" s="8">
        <v>528367361</v>
      </c>
      <c r="N71" s="9">
        <f t="shared" si="8"/>
        <v>0.8710472924156445</v>
      </c>
      <c r="O71" s="8">
        <v>546066260</v>
      </c>
      <c r="P71" s="8">
        <v>1904197658</v>
      </c>
      <c r="Q71" s="8">
        <v>2820656399</v>
      </c>
      <c r="R71" s="9">
        <f t="shared" si="9"/>
        <v>0.3510470787489789</v>
      </c>
      <c r="S71" s="8">
        <v>546066260</v>
      </c>
      <c r="T71" s="8">
        <v>1904197658</v>
      </c>
      <c r="U71" s="8">
        <v>0</v>
      </c>
    </row>
    <row r="72" spans="1:21" ht="15">
      <c r="A72" s="7" t="s">
        <v>87</v>
      </c>
      <c r="B72" s="8">
        <v>191863750000</v>
      </c>
      <c r="C72" s="8">
        <v>5949442560</v>
      </c>
      <c r="D72" s="8">
        <v>-30596084272</v>
      </c>
      <c r="E72" s="8">
        <v>161267665728</v>
      </c>
      <c r="F72" s="8">
        <v>0</v>
      </c>
      <c r="G72" s="8">
        <v>161267665728</v>
      </c>
      <c r="H72" s="8">
        <v>10618960771</v>
      </c>
      <c r="I72" s="8">
        <v>157202892646</v>
      </c>
      <c r="J72" s="8">
        <v>4064773082</v>
      </c>
      <c r="K72" s="8">
        <v>2310051574</v>
      </c>
      <c r="L72" s="8">
        <v>140007487323</v>
      </c>
      <c r="M72" s="8">
        <v>17195405323</v>
      </c>
      <c r="N72" s="9">
        <f t="shared" si="8"/>
        <v>0.8681683751728744</v>
      </c>
      <c r="O72" s="8">
        <v>21369895420</v>
      </c>
      <c r="P72" s="8">
        <v>85341794066</v>
      </c>
      <c r="Q72" s="8">
        <v>54665693257</v>
      </c>
      <c r="R72" s="9">
        <f t="shared" si="9"/>
        <v>0.5291934603303592</v>
      </c>
      <c r="S72" s="8">
        <v>21369895420</v>
      </c>
      <c r="T72" s="8">
        <v>85341794066</v>
      </c>
      <c r="U72" s="8">
        <v>0</v>
      </c>
    </row>
    <row r="73" spans="1:21" ht="15">
      <c r="A73" s="7" t="s">
        <v>88</v>
      </c>
      <c r="B73" s="8">
        <v>63217291000</v>
      </c>
      <c r="C73" s="8">
        <v>0</v>
      </c>
      <c r="D73" s="8">
        <v>-500000000</v>
      </c>
      <c r="E73" s="8">
        <v>62717291000</v>
      </c>
      <c r="F73" s="8">
        <v>0</v>
      </c>
      <c r="G73" s="8">
        <v>62717291000</v>
      </c>
      <c r="H73" s="8">
        <v>-1933477217</v>
      </c>
      <c r="I73" s="8">
        <v>58234020298</v>
      </c>
      <c r="J73" s="8">
        <v>4483270702</v>
      </c>
      <c r="K73" s="8">
        <v>1608473039</v>
      </c>
      <c r="L73" s="8">
        <v>49947305487</v>
      </c>
      <c r="M73" s="8">
        <v>8286714811</v>
      </c>
      <c r="N73" s="9">
        <f t="shared" si="8"/>
        <v>0.7963881202553854</v>
      </c>
      <c r="O73" s="8">
        <v>4394344091</v>
      </c>
      <c r="P73" s="8">
        <v>22973931253</v>
      </c>
      <c r="Q73" s="8">
        <v>26973374234</v>
      </c>
      <c r="R73" s="9">
        <f t="shared" si="9"/>
        <v>0.36630936838454964</v>
      </c>
      <c r="S73" s="8">
        <v>4562907286</v>
      </c>
      <c r="T73" s="8">
        <v>22967968886</v>
      </c>
      <c r="U73" s="8">
        <v>5962367</v>
      </c>
    </row>
    <row r="74" spans="1:21" ht="15">
      <c r="A74" s="7" t="s">
        <v>89</v>
      </c>
      <c r="B74" s="8">
        <v>1000000000</v>
      </c>
      <c r="C74" s="8">
        <v>0</v>
      </c>
      <c r="D74" s="8">
        <v>0</v>
      </c>
      <c r="E74" s="8">
        <v>1000000000</v>
      </c>
      <c r="F74" s="8">
        <v>0</v>
      </c>
      <c r="G74" s="8">
        <v>1000000000</v>
      </c>
      <c r="H74" s="8">
        <v>0</v>
      </c>
      <c r="I74" s="8">
        <v>964911000</v>
      </c>
      <c r="J74" s="8">
        <v>35089000</v>
      </c>
      <c r="K74" s="8">
        <v>13500000</v>
      </c>
      <c r="L74" s="8">
        <v>526235000</v>
      </c>
      <c r="M74" s="8">
        <v>438676000</v>
      </c>
      <c r="N74" s="9">
        <f t="shared" si="8"/>
        <v>0.526235</v>
      </c>
      <c r="O74" s="8">
        <v>45486933</v>
      </c>
      <c r="P74" s="8">
        <v>149136466</v>
      </c>
      <c r="Q74" s="8">
        <v>377098534</v>
      </c>
      <c r="R74" s="9">
        <f t="shared" si="9"/>
        <v>0.149136466</v>
      </c>
      <c r="S74" s="8">
        <v>43986933</v>
      </c>
      <c r="T74" s="8">
        <v>147636466</v>
      </c>
      <c r="U74" s="8">
        <v>1500000</v>
      </c>
    </row>
    <row r="75" spans="1:21" ht="15">
      <c r="A75" s="7" t="s">
        <v>90</v>
      </c>
      <c r="B75" s="8">
        <v>13392621000</v>
      </c>
      <c r="C75" s="8">
        <v>550377650</v>
      </c>
      <c r="D75" s="8">
        <v>42090034</v>
      </c>
      <c r="E75" s="8">
        <v>13434711034</v>
      </c>
      <c r="F75" s="8">
        <v>0</v>
      </c>
      <c r="G75" s="8">
        <v>13434711034</v>
      </c>
      <c r="H75" s="8">
        <v>411626431</v>
      </c>
      <c r="I75" s="8">
        <v>13011962630</v>
      </c>
      <c r="J75" s="8">
        <v>422748404</v>
      </c>
      <c r="K75" s="8">
        <v>592723000</v>
      </c>
      <c r="L75" s="8">
        <v>9570884199</v>
      </c>
      <c r="M75" s="8">
        <v>3441078431</v>
      </c>
      <c r="N75" s="9">
        <f t="shared" si="8"/>
        <v>0.7123997066091269</v>
      </c>
      <c r="O75" s="8">
        <v>743382310</v>
      </c>
      <c r="P75" s="8">
        <v>3830996598</v>
      </c>
      <c r="Q75" s="8">
        <v>5739887601</v>
      </c>
      <c r="R75" s="9">
        <f t="shared" si="9"/>
        <v>0.2851566057732597</v>
      </c>
      <c r="S75" s="8">
        <v>744582310</v>
      </c>
      <c r="T75" s="8">
        <v>3830996598</v>
      </c>
      <c r="U75" s="8">
        <v>0</v>
      </c>
    </row>
    <row r="76" spans="1:21" ht="15">
      <c r="A76" s="7" t="s">
        <v>91</v>
      </c>
      <c r="B76" s="8">
        <v>22428627000</v>
      </c>
      <c r="C76" s="8">
        <v>0</v>
      </c>
      <c r="D76" s="8">
        <v>-7125860116</v>
      </c>
      <c r="E76" s="8">
        <v>15302766884</v>
      </c>
      <c r="F76" s="8">
        <v>0</v>
      </c>
      <c r="G76" s="8">
        <v>15302766884</v>
      </c>
      <c r="H76" s="8">
        <v>325023800</v>
      </c>
      <c r="I76" s="8">
        <v>13810319288</v>
      </c>
      <c r="J76" s="8">
        <v>1492447596</v>
      </c>
      <c r="K76" s="8">
        <v>479586981</v>
      </c>
      <c r="L76" s="8">
        <v>12911403593</v>
      </c>
      <c r="M76" s="8">
        <v>898915695</v>
      </c>
      <c r="N76" s="9">
        <f t="shared" si="8"/>
        <v>0.8437300058788506</v>
      </c>
      <c r="O76" s="8">
        <v>1586935437</v>
      </c>
      <c r="P76" s="8">
        <v>5683699415</v>
      </c>
      <c r="Q76" s="8">
        <v>7227704178</v>
      </c>
      <c r="R76" s="9">
        <f t="shared" si="9"/>
        <v>0.37141645416703456</v>
      </c>
      <c r="S76" s="8">
        <v>1586935437</v>
      </c>
      <c r="T76" s="8">
        <v>5683699415</v>
      </c>
      <c r="U76" s="8">
        <v>0</v>
      </c>
    </row>
    <row r="77" spans="1:21" ht="15">
      <c r="A77" s="7" t="s">
        <v>92</v>
      </c>
      <c r="B77" s="8">
        <v>18007475000</v>
      </c>
      <c r="C77" s="8">
        <v>350150700</v>
      </c>
      <c r="D77" s="8">
        <v>86388466</v>
      </c>
      <c r="E77" s="8">
        <v>18093863466</v>
      </c>
      <c r="F77" s="8">
        <v>0</v>
      </c>
      <c r="G77" s="8">
        <v>18093863466</v>
      </c>
      <c r="H77" s="8">
        <v>451217429</v>
      </c>
      <c r="I77" s="8">
        <v>16118900792</v>
      </c>
      <c r="J77" s="8">
        <v>1974962674</v>
      </c>
      <c r="K77" s="8">
        <v>2083701736</v>
      </c>
      <c r="L77" s="8">
        <v>13619010606</v>
      </c>
      <c r="M77" s="8">
        <v>2499890186</v>
      </c>
      <c r="N77" s="9">
        <f t="shared" si="8"/>
        <v>0.7526867123536854</v>
      </c>
      <c r="O77" s="8">
        <v>2034055213</v>
      </c>
      <c r="P77" s="8">
        <v>6444999154</v>
      </c>
      <c r="Q77" s="8">
        <v>7174011452</v>
      </c>
      <c r="R77" s="9">
        <f t="shared" si="9"/>
        <v>0.3561980649467558</v>
      </c>
      <c r="S77" s="8">
        <v>2614668440</v>
      </c>
      <c r="T77" s="8">
        <v>6444999154</v>
      </c>
      <c r="U77" s="8">
        <v>0</v>
      </c>
    </row>
    <row r="78" spans="1:21" ht="15">
      <c r="A78" s="7" t="s">
        <v>93</v>
      </c>
      <c r="B78" s="8">
        <v>3454913000</v>
      </c>
      <c r="C78" s="8">
        <v>200000000</v>
      </c>
      <c r="D78" s="8">
        <v>200000000</v>
      </c>
      <c r="E78" s="8">
        <v>3654913000</v>
      </c>
      <c r="F78" s="8">
        <v>0</v>
      </c>
      <c r="G78" s="8">
        <v>3654913000</v>
      </c>
      <c r="H78" s="8">
        <v>222369929</v>
      </c>
      <c r="I78" s="8">
        <v>3585935364</v>
      </c>
      <c r="J78" s="8">
        <v>68977636</v>
      </c>
      <c r="K78" s="8">
        <v>0</v>
      </c>
      <c r="L78" s="8">
        <v>3317830676</v>
      </c>
      <c r="M78" s="8">
        <v>268104688</v>
      </c>
      <c r="N78" s="9">
        <f t="shared" si="8"/>
        <v>0.9077728186690079</v>
      </c>
      <c r="O78" s="8">
        <v>497039538</v>
      </c>
      <c r="P78" s="8">
        <v>1906360725</v>
      </c>
      <c r="Q78" s="8">
        <v>1411469951</v>
      </c>
      <c r="R78" s="9">
        <f t="shared" si="9"/>
        <v>0.5215885371279699</v>
      </c>
      <c r="S78" s="8">
        <v>497039538</v>
      </c>
      <c r="T78" s="8">
        <v>1906360725</v>
      </c>
      <c r="U78" s="8">
        <v>0</v>
      </c>
    </row>
    <row r="79" spans="1:21" ht="15">
      <c r="A79" s="7" t="s">
        <v>94</v>
      </c>
      <c r="B79" s="8">
        <v>251450395000</v>
      </c>
      <c r="C79" s="8">
        <v>-793528350</v>
      </c>
      <c r="D79" s="8">
        <v>-1892526000</v>
      </c>
      <c r="E79" s="8">
        <v>249557869000</v>
      </c>
      <c r="F79" s="8">
        <v>0</v>
      </c>
      <c r="G79" s="8">
        <v>249557869000</v>
      </c>
      <c r="H79" s="8">
        <v>-2941376564</v>
      </c>
      <c r="I79" s="8">
        <v>245823705806</v>
      </c>
      <c r="J79" s="8">
        <v>3734163194</v>
      </c>
      <c r="K79" s="8">
        <v>9483868592</v>
      </c>
      <c r="L79" s="8">
        <v>175849918647</v>
      </c>
      <c r="M79" s="8">
        <v>69973787159</v>
      </c>
      <c r="N79" s="9">
        <f t="shared" si="8"/>
        <v>0.704645857698841</v>
      </c>
      <c r="O79" s="8">
        <v>18397196904</v>
      </c>
      <c r="P79" s="8">
        <v>106071367412</v>
      </c>
      <c r="Q79" s="8">
        <v>69778551235</v>
      </c>
      <c r="R79" s="9">
        <f t="shared" si="9"/>
        <v>0.4250371580629261</v>
      </c>
      <c r="S79" s="8">
        <v>18938181551</v>
      </c>
      <c r="T79" s="8">
        <v>106051000542</v>
      </c>
      <c r="U79" s="8">
        <v>20366870</v>
      </c>
    </row>
    <row r="80" spans="1:21" ht="15">
      <c r="A80" s="7" t="s">
        <v>95</v>
      </c>
      <c r="B80" s="8">
        <v>8316666000</v>
      </c>
      <c r="C80" s="8">
        <v>0</v>
      </c>
      <c r="D80" s="8">
        <v>-700000000</v>
      </c>
      <c r="E80" s="8">
        <v>7616666000</v>
      </c>
      <c r="F80" s="8">
        <v>0</v>
      </c>
      <c r="G80" s="8">
        <v>7616666000</v>
      </c>
      <c r="H80" s="8">
        <v>477305831</v>
      </c>
      <c r="I80" s="8">
        <v>6424910494</v>
      </c>
      <c r="J80" s="8">
        <v>1191755506</v>
      </c>
      <c r="K80" s="8">
        <v>514739250</v>
      </c>
      <c r="L80" s="8">
        <v>4443287488</v>
      </c>
      <c r="M80" s="8">
        <v>1981623006</v>
      </c>
      <c r="N80" s="9">
        <f t="shared" si="8"/>
        <v>0.5833638350427864</v>
      </c>
      <c r="O80" s="8">
        <v>436116821</v>
      </c>
      <c r="P80" s="8">
        <v>1495615947</v>
      </c>
      <c r="Q80" s="8">
        <v>2947671541</v>
      </c>
      <c r="R80" s="9">
        <f t="shared" si="9"/>
        <v>0.19636097302940683</v>
      </c>
      <c r="S80" s="8">
        <v>436116821</v>
      </c>
      <c r="T80" s="8">
        <v>1495615947</v>
      </c>
      <c r="U80" s="8">
        <v>0</v>
      </c>
    </row>
    <row r="81" spans="1:21" ht="1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7"/>
      <c r="N81" s="18"/>
      <c r="O81" s="17"/>
      <c r="P81" s="17"/>
      <c r="Q81" s="17"/>
      <c r="R81" s="18"/>
      <c r="S81" s="17"/>
      <c r="T81" s="17"/>
      <c r="U81" s="19"/>
    </row>
    <row r="82" spans="1:21" ht="15">
      <c r="A82" s="20" t="s">
        <v>100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2"/>
      <c r="N82" s="23"/>
      <c r="O82" s="22"/>
      <c r="P82" s="22"/>
      <c r="Q82" s="22"/>
      <c r="R82" s="23"/>
      <c r="S82" s="22"/>
      <c r="T82" s="22"/>
      <c r="U82" s="24"/>
    </row>
    <row r="83" spans="1:21" ht="15">
      <c r="A83" s="25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2"/>
      <c r="M83" s="22"/>
      <c r="N83" s="23"/>
      <c r="O83" s="22"/>
      <c r="P83" s="22"/>
      <c r="Q83" s="22"/>
      <c r="R83" s="23"/>
      <c r="S83" s="22"/>
      <c r="T83" s="22"/>
      <c r="U83" s="24"/>
    </row>
    <row r="84" spans="1:21" ht="15">
      <c r="A84" s="25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2"/>
      <c r="M84" s="22"/>
      <c r="N84" s="23"/>
      <c r="O84" s="22"/>
      <c r="P84" s="22"/>
      <c r="Q84" s="22"/>
      <c r="R84" s="23"/>
      <c r="S84" s="22"/>
      <c r="T84" s="22"/>
      <c r="U84" s="24"/>
    </row>
    <row r="85" spans="1:21" ht="15">
      <c r="A85" s="25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2"/>
      <c r="M85" s="22"/>
      <c r="N85" s="23"/>
      <c r="O85" s="22"/>
      <c r="P85" s="22"/>
      <c r="Q85" s="22"/>
      <c r="R85" s="23"/>
      <c r="S85" s="22"/>
      <c r="T85" s="22"/>
      <c r="U85" s="24"/>
    </row>
    <row r="86" spans="1:21" ht="15">
      <c r="A86" s="25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2"/>
      <c r="M86" s="22"/>
      <c r="N86" s="23"/>
      <c r="O86" s="22"/>
      <c r="P86" s="22"/>
      <c r="Q86" s="22"/>
      <c r="R86" s="23"/>
      <c r="S86" s="22"/>
      <c r="T86" s="22"/>
      <c r="U86" s="24"/>
    </row>
    <row r="87" spans="1:21" ht="15">
      <c r="A87" s="2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2"/>
      <c r="M87" s="22"/>
      <c r="N87" s="23"/>
      <c r="O87" s="22"/>
      <c r="P87" s="22"/>
      <c r="Q87" s="22"/>
      <c r="R87" s="23"/>
      <c r="S87" s="22"/>
      <c r="T87" s="22"/>
      <c r="U87" s="24"/>
    </row>
    <row r="88" spans="1:21" ht="15">
      <c r="A88" s="25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2"/>
      <c r="M88" s="22"/>
      <c r="N88" s="23"/>
      <c r="O88" s="22"/>
      <c r="P88" s="22"/>
      <c r="Q88" s="22"/>
      <c r="R88" s="23"/>
      <c r="S88" s="22"/>
      <c r="T88" s="22"/>
      <c r="U88" s="24"/>
    </row>
    <row r="89" spans="1:21" ht="15">
      <c r="A89" s="25"/>
      <c r="B89" s="26"/>
      <c r="C89" s="27"/>
      <c r="D89" s="26"/>
      <c r="E89" s="21"/>
      <c r="F89" s="21"/>
      <c r="G89" s="28"/>
      <c r="H89" s="28"/>
      <c r="I89" s="28"/>
      <c r="J89" s="29"/>
      <c r="K89" s="29"/>
      <c r="L89" s="29"/>
      <c r="M89" s="22"/>
      <c r="N89" s="23"/>
      <c r="O89" s="30"/>
      <c r="P89" s="31" t="s">
        <v>101</v>
      </c>
      <c r="Q89" s="30"/>
      <c r="R89" s="23"/>
      <c r="S89" s="32" t="s">
        <v>102</v>
      </c>
      <c r="T89" s="32"/>
      <c r="U89" s="33"/>
    </row>
    <row r="90" spans="1:21" ht="15">
      <c r="A90" s="25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2"/>
      <c r="M90" s="22"/>
      <c r="N90" s="23"/>
      <c r="O90" s="22"/>
      <c r="P90" s="22"/>
      <c r="Q90" s="22"/>
      <c r="R90" s="23"/>
      <c r="S90" s="22"/>
      <c r="T90" s="22"/>
      <c r="U90" s="24"/>
    </row>
    <row r="91" spans="1:21" ht="15">
      <c r="A91" s="25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2"/>
      <c r="M91" s="22"/>
      <c r="N91" s="23"/>
      <c r="O91" s="22"/>
      <c r="P91" s="22"/>
      <c r="Q91" s="22"/>
      <c r="R91" s="23"/>
      <c r="S91" s="22"/>
      <c r="T91" s="22"/>
      <c r="U91" s="24"/>
    </row>
    <row r="92" spans="1:21" ht="15">
      <c r="A92" s="25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2"/>
      <c r="M92" s="22"/>
      <c r="N92" s="23"/>
      <c r="O92" s="22"/>
      <c r="P92" s="22"/>
      <c r="Q92" s="22"/>
      <c r="R92" s="23"/>
      <c r="S92" s="22"/>
      <c r="T92" s="22"/>
      <c r="U92" s="24"/>
    </row>
    <row r="93" spans="1:21" ht="15">
      <c r="A93" s="25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2"/>
      <c r="M93" s="22"/>
      <c r="N93" s="23"/>
      <c r="O93" s="22"/>
      <c r="P93" s="22"/>
      <c r="Q93" s="22"/>
      <c r="R93" s="23"/>
      <c r="S93" s="22"/>
      <c r="T93" s="22"/>
      <c r="U93" s="24"/>
    </row>
    <row r="94" spans="1:21" ht="15">
      <c r="A94" s="25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2"/>
      <c r="M94" s="22"/>
      <c r="N94" s="23"/>
      <c r="O94" s="22"/>
      <c r="P94" s="22"/>
      <c r="Q94" s="22"/>
      <c r="R94" s="23"/>
      <c r="S94" s="22"/>
      <c r="T94" s="22"/>
      <c r="U94" s="24"/>
    </row>
    <row r="95" spans="1:21" ht="1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6"/>
      <c r="M95" s="36"/>
      <c r="N95" s="37"/>
      <c r="O95" s="36"/>
      <c r="P95" s="36"/>
      <c r="Q95" s="36"/>
      <c r="R95" s="37"/>
      <c r="S95" s="36"/>
      <c r="T95" s="36"/>
      <c r="U95" s="38"/>
    </row>
  </sheetData>
  <sheetProtection/>
  <mergeCells count="4">
    <mergeCell ref="A1:U1"/>
    <mergeCell ref="G89:I89"/>
    <mergeCell ref="J89:L89"/>
    <mergeCell ref="S89:U8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Nasly Milena Pisciotti Duque</dc:creator>
  <cp:keywords/>
  <dc:description/>
  <cp:lastModifiedBy>Nasly Milena Pisciotti Duque</cp:lastModifiedBy>
  <dcterms:created xsi:type="dcterms:W3CDTF">2021-09-01T13:35:55Z</dcterms:created>
  <dcterms:modified xsi:type="dcterms:W3CDTF">2021-09-01T14:39:22Z</dcterms:modified>
  <cp:category/>
  <cp:version/>
  <cp:contentType/>
  <cp:contentStatus/>
</cp:coreProperties>
</file>