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21/Presupuesto/Informes mensuales/Julio/"/>
    </mc:Choice>
  </mc:AlternateContent>
  <xr:revisionPtr revIDLastSave="0" documentId="13_ncr:40009_{D04564EA-0364-46DE-8433-1FFC0E1CB82C}" xr6:coauthVersionLast="47" xr6:coauthVersionMax="47" xr10:uidLastSave="{00000000-0000-0000-0000-000000000000}"/>
  <bookViews>
    <workbookView xWindow="-120" yWindow="-120" windowWidth="24240" windowHeight="13140"/>
  </bookViews>
  <sheets>
    <sheet name="OneDrive - sdis" sheetId="1" r:id="rId1"/>
  </sheets>
  <calcPr calcId="0"/>
</workbook>
</file>

<file path=xl/calcChain.xml><?xml version="1.0" encoding="utf-8"?>
<calcChain xmlns="http://schemas.openxmlformats.org/spreadsheetml/2006/main">
  <c r="R3" i="1" l="1"/>
  <c r="U3" i="1"/>
  <c r="T3" i="1"/>
  <c r="S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R4" i="1"/>
  <c r="U4" i="1"/>
  <c r="T4" i="1"/>
  <c r="S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U6" i="1"/>
  <c r="U5" i="1" s="1"/>
  <c r="T6" i="1"/>
  <c r="T5" i="1" s="1"/>
  <c r="S6" i="1"/>
  <c r="S5" i="1" s="1"/>
  <c r="Q6" i="1"/>
  <c r="Q5" i="1" s="1"/>
  <c r="P6" i="1"/>
  <c r="P5" i="1" s="1"/>
  <c r="O6" i="1"/>
  <c r="O5" i="1" s="1"/>
  <c r="M6" i="1"/>
  <c r="M5" i="1" s="1"/>
  <c r="L6" i="1"/>
  <c r="L5" i="1" s="1"/>
  <c r="K6" i="1"/>
  <c r="K5" i="1" s="1"/>
  <c r="J6" i="1"/>
  <c r="J5" i="1" s="1"/>
  <c r="I6" i="1"/>
  <c r="I5" i="1" s="1"/>
  <c r="H6" i="1"/>
  <c r="H5" i="1" s="1"/>
  <c r="G6" i="1"/>
  <c r="G5" i="1" s="1"/>
  <c r="F6" i="1"/>
  <c r="F5" i="1" s="1"/>
  <c r="E6" i="1"/>
  <c r="E5" i="1" s="1"/>
  <c r="D6" i="1"/>
  <c r="D5" i="1" s="1"/>
  <c r="C6" i="1"/>
  <c r="C5" i="1" s="1"/>
  <c r="B6" i="1"/>
  <c r="B5" i="1" s="1"/>
  <c r="R61" i="1"/>
  <c r="R60" i="1"/>
  <c r="R59" i="1"/>
  <c r="R58" i="1"/>
  <c r="R57" i="1"/>
  <c r="R56" i="1"/>
  <c r="R55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7" i="1"/>
  <c r="R36" i="1"/>
  <c r="R35" i="1"/>
  <c r="N53" i="1"/>
  <c r="N61" i="1"/>
  <c r="N60" i="1"/>
  <c r="N59" i="1"/>
  <c r="N58" i="1"/>
  <c r="N57" i="1"/>
  <c r="N56" i="1"/>
  <c r="N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7" i="1"/>
  <c r="N36" i="1"/>
  <c r="N35" i="1"/>
  <c r="U34" i="1"/>
  <c r="T34" i="1"/>
  <c r="S34" i="1"/>
  <c r="Q34" i="1"/>
  <c r="P34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U62" i="1"/>
  <c r="T62" i="1"/>
  <c r="S62" i="1"/>
  <c r="Q62" i="1"/>
  <c r="P62" i="1"/>
  <c r="O62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M62" i="1"/>
  <c r="L62" i="1"/>
  <c r="K62" i="1"/>
  <c r="J62" i="1"/>
  <c r="I62" i="1"/>
  <c r="H62" i="1"/>
  <c r="G62" i="1"/>
  <c r="F62" i="1"/>
  <c r="E62" i="1"/>
  <c r="D62" i="1"/>
  <c r="C62" i="1"/>
  <c r="B62" i="1"/>
  <c r="R5" i="1" l="1"/>
  <c r="N5" i="1"/>
  <c r="N62" i="1"/>
  <c r="R6" i="1"/>
  <c r="R62" i="1"/>
  <c r="N6" i="1"/>
  <c r="N34" i="1"/>
  <c r="R34" i="1"/>
</calcChain>
</file>

<file path=xl/sharedStrings.xml><?xml version="1.0" encoding="utf-8"?>
<sst xmlns="http://schemas.openxmlformats.org/spreadsheetml/2006/main" count="103" uniqueCount="103">
  <si>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</si>
  <si>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</si>
  <si>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</si>
  <si>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</si>
  <si>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</si>
  <si>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</si>
  <si>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</si>
  <si>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</si>
  <si>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</si>
  <si>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</si>
  <si>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</si>
  <si>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</si>
  <si>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</si>
  <si>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</si>
  <si>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</si>
  <si>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</si>
  <si>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</si>
  <si>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</si>
  <si>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</si>
  <si>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</si>
  <si>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</si>
  <si>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</si>
  <si>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0122-01  SECRETARÍA DISTRITAL DE INTEGRACIÓN SOCI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</si>
  <si>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</si>
  <si>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</si>
  <si>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</si>
  <si>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</si>
  <si>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</si>
  <si>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</si>
  <si>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</si>
  <si>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</si>
  <si>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</si>
  <si>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</si>
  <si>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</si>
  <si>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</si>
  <si>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</si>
  <si>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</si>
  <si>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</si>
  <si>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</si>
  <si>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</si>
  <si>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</si>
  <si>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</si>
  <si>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</si>
  <si>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</si>
  <si>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</si>
  <si>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</si>
  <si>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</si>
  <si>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</si>
  <si>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</si>
  <si>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</si>
  <si>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</si>
  <si>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</si>
  <si>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</si>
  <si>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</si>
  <si>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</si>
  <si>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</si>
  <si>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</si>
  <si>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</si>
  <si>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</si>
  <si>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</si>
  <si>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</si>
  <si>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</si>
  <si>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</si>
  <si>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</si>
  <si>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</si>
  <si>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</si>
  <si>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</si>
  <si>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</si>
  <si>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</si>
  <si>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</si>
  <si>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</si>
  <si>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</si>
  <si>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</si>
  <si>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</si>
  <si>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</si>
  <si>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</si>
  <si>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</si>
  <si>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</si>
  <si>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</si>
  <si>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</si>
  <si>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</si>
  <si>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</si>
  <si>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</si>
  <si>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</si>
  <si>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</si>
  <si>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</si>
  <si>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</si>
  <si>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</si>
  <si>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</si>
  <si>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</si>
  <si>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</si>
  <si>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</si>
  <si>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</si>
  <si>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</si>
  <si>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</si>
  <si>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</si>
  <si>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>SECRETARIA DISTRITAL DE INTEGRACION SOCIAL
EJECUCIÓN DE PRESUPUESTO - VIGENCIA
Corte 31 Julio de 2021
Transacción ZPSM_0081</t>
  </si>
  <si>
    <t>Inversion</t>
  </si>
  <si>
    <t>Adquisición de Bienes y Servicios</t>
  </si>
  <si>
    <t>Servicios Personal</t>
  </si>
  <si>
    <t>NOTA: Este informe es generado de la transaccion ZPSM_0081 del sistema Bogdata, de acuerdo con las instrucciones de la Secretaria de Hacienda Distrital.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</si>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</sst>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41" fontId="0" fillId="0" borderId="0" xfId="1" applyFont="1"/>
    <xf numFmtId="0" fontId="18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41" fontId="0" fillId="34" borderId="13" xfId="1" applyFont="1" applyFill="1" applyBorder="1" applyAlignment="1">
      <alignment horizontal="center" wrapText="1"/>
    </xf>
    <xf numFmtId="0" fontId="0" fillId="0" borderId="13" xfId="0" applyBorder="1"/>
    <xf numFmtId="41" fontId="0" fillId="0" borderId="13" xfId="1" applyFont="1" applyBorder="1"/>
    <xf numFmtId="0" fontId="16" fillId="0" borderId="13" xfId="0" applyFont="1" applyBorder="1"/>
    <xf numFmtId="41" fontId="16" fillId="0" borderId="13" xfId="1" applyFont="1" applyBorder="1"/>
    <xf numFmtId="0" fontId="16" fillId="0" borderId="0" xfId="0" applyFont="1"/>
    <xf numFmtId="10" fontId="16" fillId="0" borderId="13" xfId="2" applyNumberFormat="1" applyFont="1" applyBorder="1"/>
    <xf numFmtId="10" fontId="1" fillId="0" borderId="13" xfId="2" applyNumberFormat="1" applyFont="1" applyBorder="1"/>
    <xf numFmtId="10" fontId="0" fillId="0" borderId="13" xfId="2" applyNumberFormat="1" applyFont="1" applyBorder="1"/>
    <xf numFmtId="10" fontId="16" fillId="0" borderId="13" xfId="1" applyNumberFormat="1" applyFont="1" applyBorder="1"/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41" fontId="0" fillId="35" borderId="15" xfId="1" applyFont="1" applyFill="1" applyBorder="1"/>
    <xf numFmtId="0" fontId="0" fillId="35" borderId="15" xfId="0" applyFill="1" applyBorder="1"/>
    <xf numFmtId="41" fontId="0" fillId="35" borderId="16" xfId="1" applyFont="1" applyFill="1" applyBorder="1"/>
    <xf numFmtId="0" fontId="19" fillId="35" borderId="17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41" fontId="0" fillId="35" borderId="0" xfId="1" applyFont="1" applyFill="1" applyBorder="1"/>
    <xf numFmtId="0" fontId="0" fillId="35" borderId="0" xfId="0" applyFill="1"/>
    <xf numFmtId="41" fontId="0" fillId="35" borderId="18" xfId="1" applyFont="1" applyFill="1" applyBorder="1"/>
    <xf numFmtId="0" fontId="0" fillId="35" borderId="17" xfId="0" applyFill="1" applyBorder="1" applyAlignment="1">
      <alignment vertical="top"/>
    </xf>
    <xf numFmtId="0" fontId="16" fillId="35" borderId="0" xfId="0" applyFont="1" applyFill="1" applyAlignment="1">
      <alignment vertical="top"/>
    </xf>
    <xf numFmtId="0" fontId="16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vertical="top"/>
    </xf>
    <xf numFmtId="0" fontId="16" fillId="35" borderId="15" xfId="0" applyFont="1" applyFill="1" applyBorder="1" applyAlignment="1">
      <alignment horizontal="center" vertical="top"/>
    </xf>
    <xf numFmtId="0" fontId="16" fillId="35" borderId="15" xfId="0" applyFont="1" applyFill="1" applyBorder="1" applyAlignment="1">
      <alignment horizontal="center" vertical="top"/>
    </xf>
    <xf numFmtId="0" fontId="16" fillId="35" borderId="16" xfId="0" applyFont="1" applyFill="1" applyBorder="1" applyAlignment="1">
      <alignment horizontal="center" vertical="top"/>
    </xf>
    <xf numFmtId="0" fontId="0" fillId="35" borderId="19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41" fontId="0" fillId="35" borderId="20" xfId="1" applyFont="1" applyFill="1" applyBorder="1"/>
    <xf numFmtId="0" fontId="0" fillId="35" borderId="20" xfId="0" applyFill="1" applyBorder="1"/>
    <xf numFmtId="41" fontId="0" fillId="35" borderId="21" xfId="1" applyFont="1" applyFill="1" applyBorder="1"/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baseColWidth="10" defaultRowHeight="15" x14ac:dyDescent="0.25"/>
  <cols>
    <col min="1" max="1" width="70.28515625" customWidth="1"/>
    <col min="2" max="2" width="17.85546875" style="1" bestFit="1" customWidth="1"/>
    <col min="3" max="3" width="11.5703125" style="1" bestFit="1" customWidth="1"/>
    <col min="4" max="4" width="15.140625" style="1" bestFit="1" customWidth="1"/>
    <col min="5" max="5" width="17.85546875" style="1" bestFit="1" customWidth="1"/>
    <col min="6" max="6" width="11.5703125" style="1" bestFit="1" customWidth="1"/>
    <col min="7" max="7" width="17.85546875" style="1" bestFit="1" customWidth="1"/>
    <col min="8" max="8" width="15.140625" style="1" bestFit="1" customWidth="1"/>
    <col min="9" max="9" width="17.85546875" style="1" bestFit="1" customWidth="1"/>
    <col min="10" max="11" width="15.140625" style="1" bestFit="1" customWidth="1"/>
    <col min="12" max="13" width="16.28515625" style="1" bestFit="1" customWidth="1"/>
    <col min="15" max="15" width="15.140625" style="1" customWidth="1"/>
    <col min="16" max="17" width="16.28515625" style="1" bestFit="1" customWidth="1"/>
    <col min="19" max="19" width="15.140625" style="1" bestFit="1" customWidth="1"/>
    <col min="20" max="20" width="16.28515625" style="1" bestFit="1" customWidth="1"/>
    <col min="21" max="21" width="14.140625" style="1" bestFit="1" customWidth="1"/>
  </cols>
  <sheetData>
    <row r="1" spans="1:21" ht="57" customHeight="1" x14ac:dyDescent="0.25">
      <c r="A1" s="2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s="5" customFormat="1" ht="45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6" t="s">
        <v>13</v>
      </c>
      <c r="O2" s="7" t="s">
        <v>14</v>
      </c>
      <c r="P2" s="7" t="s">
        <v>15</v>
      </c>
      <c r="Q2" s="7" t="s">
        <v>16</v>
      </c>
      <c r="R2" s="6" t="s">
        <v>17</v>
      </c>
      <c r="S2" s="7" t="s">
        <v>18</v>
      </c>
      <c r="T2" s="7" t="s">
        <v>19</v>
      </c>
      <c r="U2" s="7" t="s">
        <v>20</v>
      </c>
    </row>
    <row r="3" spans="1:21" s="12" customFormat="1" x14ac:dyDescent="0.25">
      <c r="A3" s="10" t="s">
        <v>21</v>
      </c>
      <c r="B3" s="11">
        <f>+B4</f>
        <v>1126325435000</v>
      </c>
      <c r="C3" s="11">
        <f t="shared" ref="C3:N3" si="0">+C4</f>
        <v>0</v>
      </c>
      <c r="D3" s="11">
        <f t="shared" si="0"/>
        <v>-2175000000</v>
      </c>
      <c r="E3" s="11">
        <f t="shared" si="0"/>
        <v>1124150435000</v>
      </c>
      <c r="F3" s="11">
        <f t="shared" si="0"/>
        <v>0</v>
      </c>
      <c r="G3" s="11">
        <f t="shared" si="0"/>
        <v>1124150435000</v>
      </c>
      <c r="H3" s="11">
        <f t="shared" si="0"/>
        <v>70864957532</v>
      </c>
      <c r="I3" s="11">
        <f t="shared" si="0"/>
        <v>1043904803829</v>
      </c>
      <c r="J3" s="11">
        <f t="shared" si="0"/>
        <v>80245631171</v>
      </c>
      <c r="K3" s="11">
        <f t="shared" si="0"/>
        <v>61760463382</v>
      </c>
      <c r="L3" s="11">
        <f t="shared" si="0"/>
        <v>779219230909</v>
      </c>
      <c r="M3" s="11">
        <f t="shared" si="0"/>
        <v>264685572920</v>
      </c>
      <c r="N3" s="16">
        <f>+N4</f>
        <v>0.69316277132339499</v>
      </c>
      <c r="O3" s="11">
        <f t="shared" ref="O3" si="1">+O4</f>
        <v>79974785257</v>
      </c>
      <c r="P3" s="11">
        <f t="shared" ref="P3" si="2">+P4</f>
        <v>316764133149</v>
      </c>
      <c r="Q3" s="11">
        <f t="shared" ref="Q3" si="3">+Q4</f>
        <v>462455097760</v>
      </c>
      <c r="R3" s="16">
        <f>+R4</f>
        <v>0.28178091053178306</v>
      </c>
      <c r="S3" s="11">
        <f t="shared" ref="S3" si="4">+S4</f>
        <v>78815320231</v>
      </c>
      <c r="T3" s="11">
        <f t="shared" ref="T3" si="5">+T4</f>
        <v>314014808946</v>
      </c>
      <c r="U3" s="11">
        <f t="shared" ref="U3" si="6">+U4</f>
        <v>2749324203</v>
      </c>
    </row>
    <row r="4" spans="1:21" s="12" customFormat="1" x14ac:dyDescent="0.25">
      <c r="A4" s="10" t="s">
        <v>22</v>
      </c>
      <c r="B4" s="11">
        <f>+B5+B62</f>
        <v>1126325435000</v>
      </c>
      <c r="C4" s="11">
        <f t="shared" ref="C4:M4" si="7">+C5+C62</f>
        <v>0</v>
      </c>
      <c r="D4" s="11">
        <f t="shared" si="7"/>
        <v>-2175000000</v>
      </c>
      <c r="E4" s="11">
        <f t="shared" si="7"/>
        <v>1124150435000</v>
      </c>
      <c r="F4" s="11">
        <f t="shared" si="7"/>
        <v>0</v>
      </c>
      <c r="G4" s="11">
        <f t="shared" si="7"/>
        <v>1124150435000</v>
      </c>
      <c r="H4" s="11">
        <f t="shared" si="7"/>
        <v>70864957532</v>
      </c>
      <c r="I4" s="11">
        <f t="shared" si="7"/>
        <v>1043904803829</v>
      </c>
      <c r="J4" s="11">
        <f t="shared" si="7"/>
        <v>80245631171</v>
      </c>
      <c r="K4" s="11">
        <f t="shared" si="7"/>
        <v>61760463382</v>
      </c>
      <c r="L4" s="11">
        <f t="shared" si="7"/>
        <v>779219230909</v>
      </c>
      <c r="M4" s="11">
        <f t="shared" si="7"/>
        <v>264685572920</v>
      </c>
      <c r="N4" s="13">
        <f>+L4/G4</f>
        <v>0.69316277132339499</v>
      </c>
      <c r="O4" s="11">
        <f t="shared" ref="O4" si="8">+O5+O62</f>
        <v>79974785257</v>
      </c>
      <c r="P4" s="11">
        <f t="shared" ref="P4" si="9">+P5+P62</f>
        <v>316764133149</v>
      </c>
      <c r="Q4" s="11">
        <f t="shared" ref="Q4" si="10">+Q5+Q62</f>
        <v>462455097760</v>
      </c>
      <c r="R4" s="13">
        <f>+P4/G4</f>
        <v>0.28178091053178306</v>
      </c>
      <c r="S4" s="11">
        <f t="shared" ref="S4" si="11">+S5+S62</f>
        <v>78815320231</v>
      </c>
      <c r="T4" s="11">
        <f t="shared" ref="T4" si="12">+T5+T62</f>
        <v>314014808946</v>
      </c>
      <c r="U4" s="11">
        <f t="shared" ref="U4" si="13">+U5+U62</f>
        <v>2749324203</v>
      </c>
    </row>
    <row r="5" spans="1:21" x14ac:dyDescent="0.25">
      <c r="A5" s="10" t="s">
        <v>23</v>
      </c>
      <c r="B5" s="11">
        <f>+B6+B34</f>
        <v>29719731000</v>
      </c>
      <c r="C5" s="11">
        <f t="shared" ref="C5:M5" si="14">+C6+C34</f>
        <v>0</v>
      </c>
      <c r="D5" s="11">
        <f t="shared" si="14"/>
        <v>-2175000000</v>
      </c>
      <c r="E5" s="11">
        <f t="shared" si="14"/>
        <v>27544731000</v>
      </c>
      <c r="F5" s="11">
        <f t="shared" si="14"/>
        <v>0</v>
      </c>
      <c r="G5" s="11">
        <f t="shared" si="14"/>
        <v>27544731000</v>
      </c>
      <c r="H5" s="11">
        <f t="shared" si="14"/>
        <v>-2041178119</v>
      </c>
      <c r="I5" s="11">
        <f t="shared" si="14"/>
        <v>25099005502</v>
      </c>
      <c r="J5" s="11">
        <f t="shared" si="14"/>
        <v>2445725498</v>
      </c>
      <c r="K5" s="11">
        <f t="shared" si="14"/>
        <v>1144880487</v>
      </c>
      <c r="L5" s="11">
        <f t="shared" si="14"/>
        <v>13000253711</v>
      </c>
      <c r="M5" s="11">
        <f t="shared" si="14"/>
        <v>12098751791</v>
      </c>
      <c r="N5" s="13">
        <f>+L5/G5</f>
        <v>0.47196880270858338</v>
      </c>
      <c r="O5" s="11">
        <f t="shared" ref="O5" si="15">+O6+O34</f>
        <v>2149894749</v>
      </c>
      <c r="P5" s="11">
        <f t="shared" ref="P5" si="16">+P6+P34</f>
        <v>9983779953</v>
      </c>
      <c r="Q5" s="11">
        <f t="shared" ref="Q5" si="17">+Q6+Q34</f>
        <v>3016473758</v>
      </c>
      <c r="R5" s="13">
        <f>+P5/G5</f>
        <v>0.36245697781546676</v>
      </c>
      <c r="S5" s="11">
        <f t="shared" ref="S5" si="18">+S6+S34</f>
        <v>1014195687</v>
      </c>
      <c r="T5" s="11">
        <f t="shared" ref="T5" si="19">+T6+T34</f>
        <v>8840833822</v>
      </c>
      <c r="U5" s="11">
        <f t="shared" ref="U5" si="20">+U6+U34</f>
        <v>1142946131</v>
      </c>
    </row>
    <row r="6" spans="1:21" x14ac:dyDescent="0.25">
      <c r="A6" s="10" t="s">
        <v>99</v>
      </c>
      <c r="B6" s="11">
        <f>SUM(B7:B33)</f>
        <v>8726251000</v>
      </c>
      <c r="C6" s="11">
        <f t="shared" ref="C6:M6" si="21">SUM(C7:C33)</f>
        <v>0</v>
      </c>
      <c r="D6" s="11">
        <f t="shared" si="21"/>
        <v>0</v>
      </c>
      <c r="E6" s="11">
        <f t="shared" si="21"/>
        <v>8726251000</v>
      </c>
      <c r="F6" s="11">
        <f t="shared" si="21"/>
        <v>0</v>
      </c>
      <c r="G6" s="11">
        <f t="shared" si="21"/>
        <v>8726251000</v>
      </c>
      <c r="H6" s="11">
        <f t="shared" si="21"/>
        <v>5292116</v>
      </c>
      <c r="I6" s="11">
        <f t="shared" si="21"/>
        <v>8726251000</v>
      </c>
      <c r="J6" s="11">
        <f t="shared" si="21"/>
        <v>0</v>
      </c>
      <c r="K6" s="11">
        <f t="shared" si="21"/>
        <v>530159873</v>
      </c>
      <c r="L6" s="11">
        <f t="shared" si="21"/>
        <v>3836381009</v>
      </c>
      <c r="M6" s="11">
        <f t="shared" si="21"/>
        <v>4889869991</v>
      </c>
      <c r="N6" s="13">
        <f>+L6/G6</f>
        <v>0.43963679350960683</v>
      </c>
      <c r="O6" s="11">
        <f t="shared" ref="O6" si="22">SUM(O7:O33)</f>
        <v>531615273</v>
      </c>
      <c r="P6" s="11">
        <f t="shared" ref="P6" si="23">SUM(P7:P33)</f>
        <v>3786946026</v>
      </c>
      <c r="Q6" s="11">
        <f t="shared" ref="Q6" si="24">SUM(Q7:Q33)</f>
        <v>49434983</v>
      </c>
      <c r="R6" s="13">
        <f>+P6/G6</f>
        <v>0.43397170514577221</v>
      </c>
      <c r="S6" s="11">
        <f t="shared" ref="S6" si="25">SUM(S7:S33)</f>
        <v>528493499</v>
      </c>
      <c r="T6" s="11">
        <f t="shared" ref="T6" si="26">SUM(T7:T33)</f>
        <v>3783007938</v>
      </c>
      <c r="U6" s="11">
        <f t="shared" ref="U6" si="27">SUM(U7:U33)</f>
        <v>3938088</v>
      </c>
    </row>
    <row r="7" spans="1:21" x14ac:dyDescent="0.25">
      <c r="A7" s="8" t="s">
        <v>24</v>
      </c>
      <c r="B7" s="9">
        <v>3607986000</v>
      </c>
      <c r="C7" s="9">
        <v>0</v>
      </c>
      <c r="D7" s="9">
        <v>0</v>
      </c>
      <c r="E7" s="9">
        <v>3607986000</v>
      </c>
      <c r="F7" s="9">
        <v>0</v>
      </c>
      <c r="G7" s="9">
        <v>3607986000</v>
      </c>
      <c r="H7" s="9">
        <v>0</v>
      </c>
      <c r="I7" s="9">
        <v>3607986000</v>
      </c>
      <c r="J7" s="9">
        <v>0</v>
      </c>
      <c r="K7" s="9">
        <v>227064991</v>
      </c>
      <c r="L7" s="9">
        <v>1706448450</v>
      </c>
      <c r="M7" s="9">
        <v>1901537550</v>
      </c>
      <c r="N7" s="15">
        <f t="shared" ref="N7:N33" si="28">+L7/G7</f>
        <v>0.47296426593673035</v>
      </c>
      <c r="O7" s="9">
        <v>228520391</v>
      </c>
      <c r="P7" s="9">
        <v>1657746537</v>
      </c>
      <c r="Q7" s="9">
        <v>48701913</v>
      </c>
      <c r="R7" s="15">
        <f t="shared" ref="R7:R33" si="29">+P7/G7</f>
        <v>0.45946590064373866</v>
      </c>
      <c r="S7" s="9">
        <v>226730431</v>
      </c>
      <c r="T7" s="9">
        <v>1655448685</v>
      </c>
      <c r="U7" s="9">
        <v>2297852</v>
      </c>
    </row>
    <row r="8" spans="1:21" x14ac:dyDescent="0.25">
      <c r="A8" s="8" t="s">
        <v>25</v>
      </c>
      <c r="B8" s="9">
        <v>355770000</v>
      </c>
      <c r="C8" s="9">
        <v>0</v>
      </c>
      <c r="D8" s="9">
        <v>0</v>
      </c>
      <c r="E8" s="9">
        <v>355770000</v>
      </c>
      <c r="F8" s="9">
        <v>0</v>
      </c>
      <c r="G8" s="9">
        <v>355770000</v>
      </c>
      <c r="H8" s="9">
        <v>0</v>
      </c>
      <c r="I8" s="9">
        <v>355770000</v>
      </c>
      <c r="J8" s="9">
        <v>0</v>
      </c>
      <c r="K8" s="9">
        <v>26310361</v>
      </c>
      <c r="L8" s="9">
        <v>174597458</v>
      </c>
      <c r="M8" s="9">
        <v>181172542</v>
      </c>
      <c r="N8" s="15">
        <f t="shared" si="28"/>
        <v>0.49075936138516457</v>
      </c>
      <c r="O8" s="9">
        <v>26310361</v>
      </c>
      <c r="P8" s="9">
        <v>174597458</v>
      </c>
      <c r="Q8" s="9">
        <v>0</v>
      </c>
      <c r="R8" s="15">
        <f t="shared" si="29"/>
        <v>0.49075936138516457</v>
      </c>
      <c r="S8" s="9">
        <v>26062475</v>
      </c>
      <c r="T8" s="9">
        <v>174291356</v>
      </c>
      <c r="U8" s="9">
        <v>306102</v>
      </c>
    </row>
    <row r="9" spans="1:21" x14ac:dyDescent="0.25">
      <c r="A9" s="8" t="s">
        <v>26</v>
      </c>
      <c r="B9" s="9">
        <v>55927000</v>
      </c>
      <c r="C9" s="9">
        <v>0</v>
      </c>
      <c r="D9" s="9">
        <v>0</v>
      </c>
      <c r="E9" s="9">
        <v>55927000</v>
      </c>
      <c r="F9" s="9">
        <v>0</v>
      </c>
      <c r="G9" s="9">
        <v>55927000</v>
      </c>
      <c r="H9" s="9">
        <v>0</v>
      </c>
      <c r="I9" s="9">
        <v>55927000</v>
      </c>
      <c r="J9" s="9">
        <v>0</v>
      </c>
      <c r="K9" s="9">
        <v>11863824</v>
      </c>
      <c r="L9" s="9">
        <v>41529148</v>
      </c>
      <c r="M9" s="9">
        <v>14397852</v>
      </c>
      <c r="N9" s="15">
        <f t="shared" si="28"/>
        <v>0.7425599084520893</v>
      </c>
      <c r="O9" s="9">
        <v>11863824</v>
      </c>
      <c r="P9" s="9">
        <v>41529148</v>
      </c>
      <c r="Q9" s="9">
        <v>0</v>
      </c>
      <c r="R9" s="15">
        <f t="shared" si="29"/>
        <v>0.7425599084520893</v>
      </c>
      <c r="S9" s="9">
        <v>11751001</v>
      </c>
      <c r="T9" s="9">
        <v>41391116</v>
      </c>
      <c r="U9" s="9">
        <v>138032</v>
      </c>
    </row>
    <row r="10" spans="1:21" x14ac:dyDescent="0.25">
      <c r="A10" s="8" t="s">
        <v>27</v>
      </c>
      <c r="B10" s="9">
        <v>7141000</v>
      </c>
      <c r="C10" s="9">
        <v>0</v>
      </c>
      <c r="D10" s="9">
        <v>0</v>
      </c>
      <c r="E10" s="9">
        <v>7141000</v>
      </c>
      <c r="F10" s="9">
        <v>0</v>
      </c>
      <c r="G10" s="9">
        <v>7141000</v>
      </c>
      <c r="H10" s="9">
        <v>0</v>
      </c>
      <c r="I10" s="9">
        <v>7141000</v>
      </c>
      <c r="J10" s="9">
        <v>0</v>
      </c>
      <c r="K10" s="9">
        <v>532270</v>
      </c>
      <c r="L10" s="9">
        <v>3449110</v>
      </c>
      <c r="M10" s="9">
        <v>3691890</v>
      </c>
      <c r="N10" s="15">
        <f t="shared" si="28"/>
        <v>0.48300098025486626</v>
      </c>
      <c r="O10" s="9">
        <v>532270</v>
      </c>
      <c r="P10" s="9">
        <v>3449110</v>
      </c>
      <c r="Q10" s="9">
        <v>0</v>
      </c>
      <c r="R10" s="15">
        <f t="shared" si="29"/>
        <v>0.48300098025486626</v>
      </c>
      <c r="S10" s="9">
        <v>527324</v>
      </c>
      <c r="T10" s="9">
        <v>3442905</v>
      </c>
      <c r="U10" s="9">
        <v>6205</v>
      </c>
    </row>
    <row r="11" spans="1:21" x14ac:dyDescent="0.25">
      <c r="A11" s="8" t="s">
        <v>28</v>
      </c>
      <c r="B11" s="9">
        <v>4589000</v>
      </c>
      <c r="C11" s="9">
        <v>0</v>
      </c>
      <c r="D11" s="9">
        <v>0</v>
      </c>
      <c r="E11" s="9">
        <v>4589000</v>
      </c>
      <c r="F11" s="9">
        <v>0</v>
      </c>
      <c r="G11" s="9">
        <v>4589000</v>
      </c>
      <c r="H11" s="9">
        <v>0</v>
      </c>
      <c r="I11" s="9">
        <v>4589000</v>
      </c>
      <c r="J11" s="9">
        <v>0</v>
      </c>
      <c r="K11" s="9">
        <v>330490</v>
      </c>
      <c r="L11" s="9">
        <v>2141575</v>
      </c>
      <c r="M11" s="9">
        <v>2447425</v>
      </c>
      <c r="N11" s="15">
        <f t="shared" si="28"/>
        <v>0.46667574634996734</v>
      </c>
      <c r="O11" s="9">
        <v>330490</v>
      </c>
      <c r="P11" s="9">
        <v>2141575</v>
      </c>
      <c r="Q11" s="9">
        <v>0</v>
      </c>
      <c r="R11" s="15">
        <f t="shared" si="29"/>
        <v>0.46667574634996734</v>
      </c>
      <c r="S11" s="9">
        <v>327419</v>
      </c>
      <c r="T11" s="9">
        <v>2137741</v>
      </c>
      <c r="U11" s="9">
        <v>3834</v>
      </c>
    </row>
    <row r="12" spans="1:21" x14ac:dyDescent="0.25">
      <c r="A12" s="8" t="s">
        <v>29</v>
      </c>
      <c r="B12" s="9">
        <v>118318000</v>
      </c>
      <c r="C12" s="9">
        <v>0</v>
      </c>
      <c r="D12" s="9">
        <v>0</v>
      </c>
      <c r="E12" s="9">
        <v>118318000</v>
      </c>
      <c r="F12" s="9">
        <v>0</v>
      </c>
      <c r="G12" s="9">
        <v>118318000</v>
      </c>
      <c r="H12" s="9">
        <v>0</v>
      </c>
      <c r="I12" s="9">
        <v>118318000</v>
      </c>
      <c r="J12" s="9">
        <v>0</v>
      </c>
      <c r="K12" s="9">
        <v>9375503</v>
      </c>
      <c r="L12" s="9">
        <v>60254944</v>
      </c>
      <c r="M12" s="9">
        <v>58063056</v>
      </c>
      <c r="N12" s="15">
        <f t="shared" si="28"/>
        <v>0.50926269882858055</v>
      </c>
      <c r="O12" s="9">
        <v>9375503</v>
      </c>
      <c r="P12" s="9">
        <v>60254944</v>
      </c>
      <c r="Q12" s="9">
        <v>0</v>
      </c>
      <c r="R12" s="15">
        <f t="shared" si="29"/>
        <v>0.50926269882858055</v>
      </c>
      <c r="S12" s="9">
        <v>9270938</v>
      </c>
      <c r="T12" s="9">
        <v>60145862</v>
      </c>
      <c r="U12" s="9">
        <v>109082</v>
      </c>
    </row>
    <row r="13" spans="1:21" x14ac:dyDescent="0.25">
      <c r="A13" s="8" t="s">
        <v>30</v>
      </c>
      <c r="B13" s="9">
        <v>488828000</v>
      </c>
      <c r="C13" s="9">
        <v>0</v>
      </c>
      <c r="D13" s="9">
        <v>-11031229</v>
      </c>
      <c r="E13" s="9">
        <v>477796771</v>
      </c>
      <c r="F13" s="9">
        <v>0</v>
      </c>
      <c r="G13" s="9">
        <v>477796771</v>
      </c>
      <c r="H13" s="9">
        <v>0</v>
      </c>
      <c r="I13" s="9">
        <v>477796771</v>
      </c>
      <c r="J13" s="9">
        <v>0</v>
      </c>
      <c r="K13" s="9">
        <v>3676223</v>
      </c>
      <c r="L13" s="9">
        <v>8952132</v>
      </c>
      <c r="M13" s="9">
        <v>468844639</v>
      </c>
      <c r="N13" s="15">
        <f t="shared" si="28"/>
        <v>1.8736275637157875E-2</v>
      </c>
      <c r="O13" s="9">
        <v>3676223</v>
      </c>
      <c r="P13" s="9">
        <v>8952132</v>
      </c>
      <c r="Q13" s="9">
        <v>0</v>
      </c>
      <c r="R13" s="15">
        <f t="shared" si="29"/>
        <v>1.8736275637157875E-2</v>
      </c>
      <c r="S13" s="9">
        <v>3637328</v>
      </c>
      <c r="T13" s="9">
        <v>8909359</v>
      </c>
      <c r="U13" s="9">
        <v>42773</v>
      </c>
    </row>
    <row r="14" spans="1:21" x14ac:dyDescent="0.25">
      <c r="A14" s="8" t="s">
        <v>31</v>
      </c>
      <c r="B14" s="9">
        <v>234637000</v>
      </c>
      <c r="C14" s="9">
        <v>0</v>
      </c>
      <c r="D14" s="9">
        <v>0</v>
      </c>
      <c r="E14" s="9">
        <v>234637000</v>
      </c>
      <c r="F14" s="9">
        <v>0</v>
      </c>
      <c r="G14" s="9">
        <v>234637000</v>
      </c>
      <c r="H14" s="9">
        <v>0</v>
      </c>
      <c r="I14" s="9">
        <v>234637000</v>
      </c>
      <c r="J14" s="9">
        <v>0</v>
      </c>
      <c r="K14" s="9">
        <v>14090445</v>
      </c>
      <c r="L14" s="9">
        <v>78073500</v>
      </c>
      <c r="M14" s="9">
        <v>156563500</v>
      </c>
      <c r="N14" s="15">
        <f t="shared" si="28"/>
        <v>0.33274163921291183</v>
      </c>
      <c r="O14" s="9">
        <v>14090445</v>
      </c>
      <c r="P14" s="9">
        <v>78073500</v>
      </c>
      <c r="Q14" s="9">
        <v>0</v>
      </c>
      <c r="R14" s="15">
        <f t="shared" si="29"/>
        <v>0.33274163921291183</v>
      </c>
      <c r="S14" s="9">
        <v>13947493</v>
      </c>
      <c r="T14" s="9">
        <v>77909555</v>
      </c>
      <c r="U14" s="9">
        <v>163945</v>
      </c>
    </row>
    <row r="15" spans="1:21" x14ac:dyDescent="0.25">
      <c r="A15" s="8" t="s">
        <v>32</v>
      </c>
      <c r="B15" s="9">
        <v>138085000</v>
      </c>
      <c r="C15" s="9">
        <v>0</v>
      </c>
      <c r="D15" s="9">
        <v>0</v>
      </c>
      <c r="E15" s="9">
        <v>138085000</v>
      </c>
      <c r="F15" s="9">
        <v>0</v>
      </c>
      <c r="G15" s="9">
        <v>138085000</v>
      </c>
      <c r="H15" s="9">
        <v>0</v>
      </c>
      <c r="I15" s="9">
        <v>138085000</v>
      </c>
      <c r="J15" s="9">
        <v>0</v>
      </c>
      <c r="K15" s="9">
        <v>9898003</v>
      </c>
      <c r="L15" s="9">
        <v>73045436</v>
      </c>
      <c r="M15" s="9">
        <v>65039564</v>
      </c>
      <c r="N15" s="15">
        <f t="shared" si="28"/>
        <v>0.52898892711011336</v>
      </c>
      <c r="O15" s="9">
        <v>9898003</v>
      </c>
      <c r="P15" s="9">
        <v>73045436</v>
      </c>
      <c r="Q15" s="9">
        <v>0</v>
      </c>
      <c r="R15" s="15">
        <f t="shared" si="29"/>
        <v>0.52898892711011336</v>
      </c>
      <c r="S15" s="9">
        <v>9808402</v>
      </c>
      <c r="T15" s="9">
        <v>72930275</v>
      </c>
      <c r="U15" s="9">
        <v>115161</v>
      </c>
    </row>
    <row r="16" spans="1:21" x14ac:dyDescent="0.25">
      <c r="A16" s="8" t="s">
        <v>33</v>
      </c>
      <c r="B16" s="9">
        <v>845858000</v>
      </c>
      <c r="C16" s="9">
        <v>0</v>
      </c>
      <c r="D16" s="9">
        <v>0</v>
      </c>
      <c r="E16" s="9">
        <v>845858000</v>
      </c>
      <c r="F16" s="9">
        <v>0</v>
      </c>
      <c r="G16" s="9">
        <v>845858000</v>
      </c>
      <c r="H16" s="9">
        <v>0</v>
      </c>
      <c r="I16" s="9">
        <v>845858000</v>
      </c>
      <c r="J16" s="9">
        <v>0</v>
      </c>
      <c r="K16" s="9">
        <v>56998041</v>
      </c>
      <c r="L16" s="9">
        <v>409921572</v>
      </c>
      <c r="M16" s="9">
        <v>435936428</v>
      </c>
      <c r="N16" s="15">
        <f t="shared" si="28"/>
        <v>0.48462220845579279</v>
      </c>
      <c r="O16" s="9">
        <v>56998041</v>
      </c>
      <c r="P16" s="9">
        <v>409921572</v>
      </c>
      <c r="Q16" s="9">
        <v>0</v>
      </c>
      <c r="R16" s="15">
        <f t="shared" si="29"/>
        <v>0.48462220845579279</v>
      </c>
      <c r="S16" s="9">
        <v>56476012</v>
      </c>
      <c r="T16" s="9">
        <v>409258436</v>
      </c>
      <c r="U16" s="9">
        <v>663136</v>
      </c>
    </row>
    <row r="17" spans="1:21" x14ac:dyDescent="0.25">
      <c r="A17" s="8" t="s">
        <v>34</v>
      </c>
      <c r="B17" s="9">
        <v>535672000</v>
      </c>
      <c r="C17" s="9">
        <v>0</v>
      </c>
      <c r="D17" s="9">
        <v>0</v>
      </c>
      <c r="E17" s="9">
        <v>535672000</v>
      </c>
      <c r="F17" s="9">
        <v>0</v>
      </c>
      <c r="G17" s="9">
        <v>535672000</v>
      </c>
      <c r="H17" s="9">
        <v>0</v>
      </c>
      <c r="I17" s="9">
        <v>535672000</v>
      </c>
      <c r="J17" s="9">
        <v>0</v>
      </c>
      <c r="K17" s="9">
        <v>0</v>
      </c>
      <c r="L17" s="9">
        <v>439499698</v>
      </c>
      <c r="M17" s="9">
        <v>96172302</v>
      </c>
      <c r="N17" s="15">
        <f t="shared" si="28"/>
        <v>0.82046419824071448</v>
      </c>
      <c r="O17" s="9">
        <v>0</v>
      </c>
      <c r="P17" s="9">
        <v>438766628</v>
      </c>
      <c r="Q17" s="9">
        <v>733070</v>
      </c>
      <c r="R17" s="15">
        <f t="shared" si="29"/>
        <v>0.81909569288669182</v>
      </c>
      <c r="S17" s="9">
        <v>10174</v>
      </c>
      <c r="T17" s="9">
        <v>438766638</v>
      </c>
      <c r="U17" s="9">
        <v>-10</v>
      </c>
    </row>
    <row r="18" spans="1:21" x14ac:dyDescent="0.25">
      <c r="A18" s="8" t="s">
        <v>35</v>
      </c>
      <c r="B18" s="9">
        <v>383320000</v>
      </c>
      <c r="C18" s="9">
        <v>0</v>
      </c>
      <c r="D18" s="9">
        <v>0</v>
      </c>
      <c r="E18" s="9">
        <v>383320000</v>
      </c>
      <c r="F18" s="9">
        <v>0</v>
      </c>
      <c r="G18" s="9">
        <v>383320000</v>
      </c>
      <c r="H18" s="9">
        <v>0</v>
      </c>
      <c r="I18" s="9">
        <v>383320000</v>
      </c>
      <c r="J18" s="9">
        <v>0</v>
      </c>
      <c r="K18" s="9">
        <v>31654400</v>
      </c>
      <c r="L18" s="9">
        <v>191241200</v>
      </c>
      <c r="M18" s="9">
        <v>192078800</v>
      </c>
      <c r="N18" s="15">
        <f t="shared" si="28"/>
        <v>0.49890744025879163</v>
      </c>
      <c r="O18" s="9">
        <v>31654400</v>
      </c>
      <c r="P18" s="9">
        <v>191241200</v>
      </c>
      <c r="Q18" s="9">
        <v>0</v>
      </c>
      <c r="R18" s="15">
        <f t="shared" si="29"/>
        <v>0.49890744025879163</v>
      </c>
      <c r="S18" s="9">
        <v>31654400</v>
      </c>
      <c r="T18" s="9">
        <v>191241201</v>
      </c>
      <c r="U18" s="9">
        <v>-1</v>
      </c>
    </row>
    <row r="19" spans="1:21" x14ac:dyDescent="0.25">
      <c r="A19" s="8" t="s">
        <v>36</v>
      </c>
      <c r="B19" s="9">
        <v>241676000</v>
      </c>
      <c r="C19" s="9">
        <v>0</v>
      </c>
      <c r="D19" s="9">
        <v>0</v>
      </c>
      <c r="E19" s="9">
        <v>241676000</v>
      </c>
      <c r="F19" s="9">
        <v>0</v>
      </c>
      <c r="G19" s="9">
        <v>241676000</v>
      </c>
      <c r="H19" s="9">
        <v>0</v>
      </c>
      <c r="I19" s="9">
        <v>241676000</v>
      </c>
      <c r="J19" s="9">
        <v>0</v>
      </c>
      <c r="K19" s="9">
        <v>10565400</v>
      </c>
      <c r="L19" s="9">
        <v>63006000</v>
      </c>
      <c r="M19" s="9">
        <v>178670000</v>
      </c>
      <c r="N19" s="15">
        <f t="shared" si="28"/>
        <v>0.26070441417434914</v>
      </c>
      <c r="O19" s="9">
        <v>10565400</v>
      </c>
      <c r="P19" s="9">
        <v>63006000</v>
      </c>
      <c r="Q19" s="9">
        <v>0</v>
      </c>
      <c r="R19" s="15">
        <f t="shared" si="29"/>
        <v>0.26070441417434914</v>
      </c>
      <c r="S19" s="9">
        <v>10565401</v>
      </c>
      <c r="T19" s="9">
        <v>63006000</v>
      </c>
      <c r="U19" s="9">
        <v>0</v>
      </c>
    </row>
    <row r="20" spans="1:21" x14ac:dyDescent="0.25">
      <c r="A20" s="8" t="s">
        <v>37</v>
      </c>
      <c r="B20" s="9">
        <v>5942000</v>
      </c>
      <c r="C20" s="9">
        <v>0</v>
      </c>
      <c r="D20" s="9">
        <v>10419431</v>
      </c>
      <c r="E20" s="9">
        <v>16361431</v>
      </c>
      <c r="F20" s="9">
        <v>0</v>
      </c>
      <c r="G20" s="9">
        <v>16361431</v>
      </c>
      <c r="H20" s="9">
        <v>0</v>
      </c>
      <c r="I20" s="9">
        <v>16361431</v>
      </c>
      <c r="J20" s="9">
        <v>0</v>
      </c>
      <c r="K20" s="9">
        <v>1381000</v>
      </c>
      <c r="L20" s="9">
        <v>8351500</v>
      </c>
      <c r="M20" s="9">
        <v>8009931</v>
      </c>
      <c r="N20" s="15">
        <f t="shared" si="28"/>
        <v>0.51043823733999794</v>
      </c>
      <c r="O20" s="9">
        <v>1381000</v>
      </c>
      <c r="P20" s="9">
        <v>8351500</v>
      </c>
      <c r="Q20" s="9">
        <v>0</v>
      </c>
      <c r="R20" s="15">
        <f t="shared" si="29"/>
        <v>0.51043823733999794</v>
      </c>
      <c r="S20" s="9">
        <v>1380999</v>
      </c>
      <c r="T20" s="9">
        <v>8351505</v>
      </c>
      <c r="U20" s="9">
        <v>-5</v>
      </c>
    </row>
    <row r="21" spans="1:21" x14ac:dyDescent="0.25">
      <c r="A21" s="8" t="s">
        <v>38</v>
      </c>
      <c r="B21" s="9">
        <v>436763000</v>
      </c>
      <c r="C21" s="9">
        <v>0</v>
      </c>
      <c r="D21" s="9">
        <v>-10419431</v>
      </c>
      <c r="E21" s="9">
        <v>426343569</v>
      </c>
      <c r="F21" s="9">
        <v>0</v>
      </c>
      <c r="G21" s="9">
        <v>426343569</v>
      </c>
      <c r="H21" s="9">
        <v>0</v>
      </c>
      <c r="I21" s="9">
        <v>426343569</v>
      </c>
      <c r="J21" s="9">
        <v>0</v>
      </c>
      <c r="K21" s="9">
        <v>28524700</v>
      </c>
      <c r="L21" s="9">
        <v>171741000</v>
      </c>
      <c r="M21" s="9">
        <v>254602569</v>
      </c>
      <c r="N21" s="15">
        <f t="shared" si="28"/>
        <v>0.40282301056592223</v>
      </c>
      <c r="O21" s="9">
        <v>28524700</v>
      </c>
      <c r="P21" s="9">
        <v>171741000</v>
      </c>
      <c r="Q21" s="9">
        <v>0</v>
      </c>
      <c r="R21" s="15">
        <f t="shared" si="29"/>
        <v>0.40282301056592223</v>
      </c>
      <c r="S21" s="9">
        <v>28524703</v>
      </c>
      <c r="T21" s="9">
        <v>171741003</v>
      </c>
      <c r="U21" s="9">
        <v>-3</v>
      </c>
    </row>
    <row r="22" spans="1:21" x14ac:dyDescent="0.25">
      <c r="A22" s="8" t="s">
        <v>39</v>
      </c>
      <c r="B22" s="9">
        <v>436519000</v>
      </c>
      <c r="C22" s="9">
        <v>0</v>
      </c>
      <c r="D22" s="9">
        <v>0</v>
      </c>
      <c r="E22" s="9">
        <v>436519000</v>
      </c>
      <c r="F22" s="9">
        <v>0</v>
      </c>
      <c r="G22" s="9">
        <v>436519000</v>
      </c>
      <c r="H22" s="9">
        <v>0</v>
      </c>
      <c r="I22" s="9">
        <v>436519000</v>
      </c>
      <c r="J22" s="9">
        <v>0</v>
      </c>
      <c r="K22" s="9">
        <v>17613865</v>
      </c>
      <c r="L22" s="9">
        <v>63717044</v>
      </c>
      <c r="M22" s="9">
        <v>372801956</v>
      </c>
      <c r="N22" s="15">
        <f t="shared" si="28"/>
        <v>0.1459662557643539</v>
      </c>
      <c r="O22" s="9">
        <v>17613865</v>
      </c>
      <c r="P22" s="9">
        <v>63717044</v>
      </c>
      <c r="Q22" s="9">
        <v>0</v>
      </c>
      <c r="R22" s="15">
        <f t="shared" si="29"/>
        <v>0.1459662557643539</v>
      </c>
      <c r="S22" s="9">
        <v>17613863</v>
      </c>
      <c r="T22" s="9">
        <v>63717037</v>
      </c>
      <c r="U22" s="9">
        <v>7</v>
      </c>
    </row>
    <row r="23" spans="1:21" x14ac:dyDescent="0.25">
      <c r="A23" s="8" t="s">
        <v>40</v>
      </c>
      <c r="B23" s="9">
        <v>145970000</v>
      </c>
      <c r="C23" s="9">
        <v>0</v>
      </c>
      <c r="D23" s="9">
        <v>0</v>
      </c>
      <c r="E23" s="9">
        <v>145970000</v>
      </c>
      <c r="F23" s="9">
        <v>0</v>
      </c>
      <c r="G23" s="9">
        <v>145970000</v>
      </c>
      <c r="H23" s="9">
        <v>0</v>
      </c>
      <c r="I23" s="9">
        <v>145970000</v>
      </c>
      <c r="J23" s="9">
        <v>0</v>
      </c>
      <c r="K23" s="9">
        <v>0</v>
      </c>
      <c r="L23" s="9">
        <v>0</v>
      </c>
      <c r="M23" s="9">
        <v>145970000</v>
      </c>
      <c r="N23" s="15">
        <f t="shared" si="28"/>
        <v>0</v>
      </c>
      <c r="O23" s="9">
        <v>0</v>
      </c>
      <c r="P23" s="9">
        <v>0</v>
      </c>
      <c r="Q23" s="9">
        <v>0</v>
      </c>
      <c r="R23" s="15">
        <f t="shared" si="29"/>
        <v>0</v>
      </c>
      <c r="S23" s="9">
        <v>0</v>
      </c>
      <c r="T23" s="9">
        <v>0</v>
      </c>
      <c r="U23" s="9">
        <v>0</v>
      </c>
    </row>
    <row r="24" spans="1:21" x14ac:dyDescent="0.25">
      <c r="A24" s="8" t="s">
        <v>41</v>
      </c>
      <c r="B24" s="9">
        <v>239838000</v>
      </c>
      <c r="C24" s="9">
        <v>0</v>
      </c>
      <c r="D24" s="9">
        <v>0</v>
      </c>
      <c r="E24" s="9">
        <v>239838000</v>
      </c>
      <c r="F24" s="9">
        <v>0</v>
      </c>
      <c r="G24" s="9">
        <v>239838000</v>
      </c>
      <c r="H24" s="9">
        <v>0</v>
      </c>
      <c r="I24" s="9">
        <v>239838000</v>
      </c>
      <c r="J24" s="9">
        <v>0</v>
      </c>
      <c r="K24" s="9">
        <v>31411900</v>
      </c>
      <c r="L24" s="9">
        <v>101565600</v>
      </c>
      <c r="M24" s="9">
        <v>138272400</v>
      </c>
      <c r="N24" s="15">
        <f t="shared" si="28"/>
        <v>0.42347584619618245</v>
      </c>
      <c r="O24" s="9">
        <v>31411900</v>
      </c>
      <c r="P24" s="9">
        <v>101565600</v>
      </c>
      <c r="Q24" s="9">
        <v>0</v>
      </c>
      <c r="R24" s="15">
        <f t="shared" si="29"/>
        <v>0.42347584619618245</v>
      </c>
      <c r="S24" s="9">
        <v>31411902</v>
      </c>
      <c r="T24" s="9">
        <v>101565602</v>
      </c>
      <c r="U24" s="9">
        <v>-2</v>
      </c>
    </row>
    <row r="25" spans="1:21" x14ac:dyDescent="0.25">
      <c r="A25" s="8" t="s">
        <v>42</v>
      </c>
      <c r="B25" s="9">
        <v>27187000</v>
      </c>
      <c r="C25" s="9">
        <v>0</v>
      </c>
      <c r="D25" s="9">
        <v>0</v>
      </c>
      <c r="E25" s="9">
        <v>27187000</v>
      </c>
      <c r="F25" s="9">
        <v>0</v>
      </c>
      <c r="G25" s="9">
        <v>27187000</v>
      </c>
      <c r="H25" s="9">
        <v>0</v>
      </c>
      <c r="I25" s="9">
        <v>27187000</v>
      </c>
      <c r="J25" s="9">
        <v>0</v>
      </c>
      <c r="K25" s="9">
        <v>1691200</v>
      </c>
      <c r="L25" s="9">
        <v>10267400</v>
      </c>
      <c r="M25" s="9">
        <v>16919600</v>
      </c>
      <c r="N25" s="15">
        <f t="shared" si="28"/>
        <v>0.37765843969544266</v>
      </c>
      <c r="O25" s="9">
        <v>1691200</v>
      </c>
      <c r="P25" s="9">
        <v>10267400</v>
      </c>
      <c r="Q25" s="9">
        <v>0</v>
      </c>
      <c r="R25" s="15">
        <f t="shared" si="29"/>
        <v>0.37765843969544266</v>
      </c>
      <c r="S25" s="9">
        <v>1691201</v>
      </c>
      <c r="T25" s="9">
        <v>10267403</v>
      </c>
      <c r="U25" s="9">
        <v>-3</v>
      </c>
    </row>
    <row r="26" spans="1:21" x14ac:dyDescent="0.25">
      <c r="A26" s="8" t="s">
        <v>43</v>
      </c>
      <c r="B26" s="9">
        <v>179879000</v>
      </c>
      <c r="C26" s="9">
        <v>0</v>
      </c>
      <c r="D26" s="9">
        <v>0</v>
      </c>
      <c r="E26" s="9">
        <v>179879000</v>
      </c>
      <c r="F26" s="9">
        <v>0</v>
      </c>
      <c r="G26" s="9">
        <v>179879000</v>
      </c>
      <c r="H26" s="9">
        <v>0</v>
      </c>
      <c r="I26" s="9">
        <v>179879000</v>
      </c>
      <c r="J26" s="9">
        <v>0</v>
      </c>
      <c r="K26" s="9">
        <v>23560100</v>
      </c>
      <c r="L26" s="9">
        <v>76182100</v>
      </c>
      <c r="M26" s="9">
        <v>103696900</v>
      </c>
      <c r="N26" s="15">
        <f t="shared" si="28"/>
        <v>0.42351858749492716</v>
      </c>
      <c r="O26" s="9">
        <v>23560100</v>
      </c>
      <c r="P26" s="9">
        <v>76182100</v>
      </c>
      <c r="Q26" s="9">
        <v>0</v>
      </c>
      <c r="R26" s="15">
        <f t="shared" si="29"/>
        <v>0.42351858749492716</v>
      </c>
      <c r="S26" s="9">
        <v>23560098</v>
      </c>
      <c r="T26" s="9">
        <v>76182097</v>
      </c>
      <c r="U26" s="9">
        <v>3</v>
      </c>
    </row>
    <row r="27" spans="1:21" x14ac:dyDescent="0.25">
      <c r="A27" s="8" t="s">
        <v>44</v>
      </c>
      <c r="B27" s="9">
        <v>29980000</v>
      </c>
      <c r="C27" s="9">
        <v>0</v>
      </c>
      <c r="D27" s="9">
        <v>0</v>
      </c>
      <c r="E27" s="9">
        <v>29980000</v>
      </c>
      <c r="F27" s="9">
        <v>0</v>
      </c>
      <c r="G27" s="9">
        <v>29980000</v>
      </c>
      <c r="H27" s="9">
        <v>0</v>
      </c>
      <c r="I27" s="9">
        <v>29980000</v>
      </c>
      <c r="J27" s="9">
        <v>0</v>
      </c>
      <c r="K27" s="9">
        <v>3928900</v>
      </c>
      <c r="L27" s="9">
        <v>12712300</v>
      </c>
      <c r="M27" s="9">
        <v>17267700</v>
      </c>
      <c r="N27" s="15">
        <f t="shared" si="28"/>
        <v>0.42402601734489659</v>
      </c>
      <c r="O27" s="9">
        <v>3928900</v>
      </c>
      <c r="P27" s="9">
        <v>12712300</v>
      </c>
      <c r="Q27" s="9">
        <v>0</v>
      </c>
      <c r="R27" s="15">
        <f t="shared" si="29"/>
        <v>0.42402601734489659</v>
      </c>
      <c r="S27" s="9">
        <v>3928899</v>
      </c>
      <c r="T27" s="9">
        <v>12712300</v>
      </c>
      <c r="U27" s="9">
        <v>0</v>
      </c>
    </row>
    <row r="28" spans="1:21" x14ac:dyDescent="0.25">
      <c r="A28" s="8" t="s">
        <v>45</v>
      </c>
      <c r="B28" s="9">
        <v>29980000</v>
      </c>
      <c r="C28" s="9">
        <v>0</v>
      </c>
      <c r="D28" s="9">
        <v>0</v>
      </c>
      <c r="E28" s="9">
        <v>29980000</v>
      </c>
      <c r="F28" s="9">
        <v>0</v>
      </c>
      <c r="G28" s="9">
        <v>29980000</v>
      </c>
      <c r="H28" s="9">
        <v>0</v>
      </c>
      <c r="I28" s="9">
        <v>29980000</v>
      </c>
      <c r="J28" s="9">
        <v>0</v>
      </c>
      <c r="K28" s="9">
        <v>3928900</v>
      </c>
      <c r="L28" s="9">
        <v>12712300</v>
      </c>
      <c r="M28" s="9">
        <v>17267700</v>
      </c>
      <c r="N28" s="15">
        <f t="shared" si="28"/>
        <v>0.42402601734489659</v>
      </c>
      <c r="O28" s="9">
        <v>3928900</v>
      </c>
      <c r="P28" s="9">
        <v>12712300</v>
      </c>
      <c r="Q28" s="9">
        <v>0</v>
      </c>
      <c r="R28" s="15">
        <f t="shared" si="29"/>
        <v>0.42402601734489659</v>
      </c>
      <c r="S28" s="9">
        <v>3928899</v>
      </c>
      <c r="T28" s="9">
        <v>12712300</v>
      </c>
      <c r="U28" s="9">
        <v>0</v>
      </c>
    </row>
    <row r="29" spans="1:21" x14ac:dyDescent="0.25">
      <c r="A29" s="8" t="s">
        <v>46</v>
      </c>
      <c r="B29" s="9">
        <v>59960000</v>
      </c>
      <c r="C29" s="9">
        <v>0</v>
      </c>
      <c r="D29" s="9">
        <v>0</v>
      </c>
      <c r="E29" s="9">
        <v>59960000</v>
      </c>
      <c r="F29" s="9">
        <v>0</v>
      </c>
      <c r="G29" s="9">
        <v>59960000</v>
      </c>
      <c r="H29" s="9">
        <v>0</v>
      </c>
      <c r="I29" s="9">
        <v>59960000</v>
      </c>
      <c r="J29" s="9">
        <v>0</v>
      </c>
      <c r="K29" s="9">
        <v>7854900</v>
      </c>
      <c r="L29" s="9">
        <v>25406000</v>
      </c>
      <c r="M29" s="9">
        <v>34554000</v>
      </c>
      <c r="N29" s="15">
        <f t="shared" si="28"/>
        <v>0.42371581054036023</v>
      </c>
      <c r="O29" s="9">
        <v>7854900</v>
      </c>
      <c r="P29" s="9">
        <v>25406000</v>
      </c>
      <c r="Q29" s="9">
        <v>0</v>
      </c>
      <c r="R29" s="15">
        <f t="shared" si="29"/>
        <v>0.42371581054036023</v>
      </c>
      <c r="S29" s="9">
        <v>7854900</v>
      </c>
      <c r="T29" s="9">
        <v>25405997</v>
      </c>
      <c r="U29" s="9">
        <v>3</v>
      </c>
    </row>
    <row r="30" spans="1:21" x14ac:dyDescent="0.25">
      <c r="A30" s="8" t="s">
        <v>47</v>
      </c>
      <c r="B30" s="9">
        <v>0</v>
      </c>
      <c r="C30" s="9">
        <v>0</v>
      </c>
      <c r="D30" s="9">
        <v>11031229</v>
      </c>
      <c r="E30" s="9">
        <v>11031229</v>
      </c>
      <c r="F30" s="9">
        <v>0</v>
      </c>
      <c r="G30" s="9">
        <v>11031229</v>
      </c>
      <c r="H30" s="9">
        <v>5292116</v>
      </c>
      <c r="I30" s="9">
        <v>11031229</v>
      </c>
      <c r="J30" s="9">
        <v>0</v>
      </c>
      <c r="K30" s="9">
        <v>0</v>
      </c>
      <c r="L30" s="9">
        <v>5739113</v>
      </c>
      <c r="M30" s="9">
        <v>5292116</v>
      </c>
      <c r="N30" s="15">
        <f t="shared" si="28"/>
        <v>0.52026052582173754</v>
      </c>
      <c r="O30" s="9">
        <v>0</v>
      </c>
      <c r="P30" s="9">
        <v>5739113</v>
      </c>
      <c r="Q30" s="9">
        <v>0</v>
      </c>
      <c r="R30" s="15">
        <f t="shared" si="29"/>
        <v>0.52026052582173754</v>
      </c>
      <c r="S30" s="9">
        <v>0</v>
      </c>
      <c r="T30" s="9">
        <v>5739110</v>
      </c>
      <c r="U30" s="9">
        <v>3</v>
      </c>
    </row>
    <row r="31" spans="1:21" x14ac:dyDescent="0.25">
      <c r="A31" s="8" t="s">
        <v>48</v>
      </c>
      <c r="B31" s="9">
        <v>19368000</v>
      </c>
      <c r="C31" s="9">
        <v>0</v>
      </c>
      <c r="D31" s="9">
        <v>0</v>
      </c>
      <c r="E31" s="9">
        <v>19368000</v>
      </c>
      <c r="F31" s="9">
        <v>0</v>
      </c>
      <c r="G31" s="9">
        <v>19368000</v>
      </c>
      <c r="H31" s="9">
        <v>0</v>
      </c>
      <c r="I31" s="9">
        <v>19368000</v>
      </c>
      <c r="J31" s="9">
        <v>0</v>
      </c>
      <c r="K31" s="9">
        <v>1342919</v>
      </c>
      <c r="L31" s="9">
        <v>6706453</v>
      </c>
      <c r="M31" s="9">
        <v>12661547</v>
      </c>
      <c r="N31" s="15">
        <f t="shared" si="28"/>
        <v>0.34626461173068979</v>
      </c>
      <c r="O31" s="9">
        <v>1342919</v>
      </c>
      <c r="P31" s="9">
        <v>6706453</v>
      </c>
      <c r="Q31" s="9">
        <v>0</v>
      </c>
      <c r="R31" s="15">
        <f t="shared" si="29"/>
        <v>0.34626461173068979</v>
      </c>
      <c r="S31" s="9">
        <v>1329097</v>
      </c>
      <c r="T31" s="9">
        <v>6690815</v>
      </c>
      <c r="U31" s="9">
        <v>15638</v>
      </c>
    </row>
    <row r="32" spans="1:21" x14ac:dyDescent="0.25">
      <c r="A32" s="8" t="s">
        <v>49</v>
      </c>
      <c r="B32" s="9">
        <v>84584000</v>
      </c>
      <c r="C32" s="9">
        <v>0</v>
      </c>
      <c r="D32" s="9">
        <v>0</v>
      </c>
      <c r="E32" s="9">
        <v>84584000</v>
      </c>
      <c r="F32" s="9">
        <v>0</v>
      </c>
      <c r="G32" s="9">
        <v>84584000</v>
      </c>
      <c r="H32" s="9">
        <v>0</v>
      </c>
      <c r="I32" s="9">
        <v>84584000</v>
      </c>
      <c r="J32" s="9">
        <v>0</v>
      </c>
      <c r="K32" s="9">
        <v>5839130</v>
      </c>
      <c r="L32" s="9">
        <v>84001226</v>
      </c>
      <c r="M32" s="9">
        <v>582774</v>
      </c>
      <c r="N32" s="15">
        <f t="shared" si="28"/>
        <v>0.99311011538825311</v>
      </c>
      <c r="O32" s="9">
        <v>5839130</v>
      </c>
      <c r="P32" s="9">
        <v>84001226</v>
      </c>
      <c r="Q32" s="9">
        <v>0</v>
      </c>
      <c r="R32" s="15">
        <f t="shared" si="29"/>
        <v>0.99311011538825311</v>
      </c>
      <c r="S32" s="9">
        <v>5784398</v>
      </c>
      <c r="T32" s="9">
        <v>83933287</v>
      </c>
      <c r="U32" s="9">
        <v>67939</v>
      </c>
    </row>
    <row r="33" spans="1:21" x14ac:dyDescent="0.25">
      <c r="A33" s="8" t="s">
        <v>50</v>
      </c>
      <c r="B33" s="9">
        <v>12474000</v>
      </c>
      <c r="C33" s="9">
        <v>0</v>
      </c>
      <c r="D33" s="9">
        <v>0</v>
      </c>
      <c r="E33" s="9">
        <v>12474000</v>
      </c>
      <c r="F33" s="9">
        <v>0</v>
      </c>
      <c r="G33" s="9">
        <v>12474000</v>
      </c>
      <c r="H33" s="9">
        <v>0</v>
      </c>
      <c r="I33" s="9">
        <v>12474000</v>
      </c>
      <c r="J33" s="9">
        <v>0</v>
      </c>
      <c r="K33" s="9">
        <v>722408</v>
      </c>
      <c r="L33" s="9">
        <v>5118750</v>
      </c>
      <c r="M33" s="9">
        <v>7355250</v>
      </c>
      <c r="N33" s="15">
        <f t="shared" si="28"/>
        <v>0.41035353535353536</v>
      </c>
      <c r="O33" s="9">
        <v>722408</v>
      </c>
      <c r="P33" s="9">
        <v>5118750</v>
      </c>
      <c r="Q33" s="9">
        <v>0</v>
      </c>
      <c r="R33" s="15">
        <f t="shared" si="29"/>
        <v>0.41035353535353536</v>
      </c>
      <c r="S33" s="9">
        <v>715742</v>
      </c>
      <c r="T33" s="9">
        <v>5110353</v>
      </c>
      <c r="U33" s="9">
        <v>8397</v>
      </c>
    </row>
    <row r="34" spans="1:21" x14ac:dyDescent="0.25">
      <c r="A34" s="10" t="s">
        <v>98</v>
      </c>
      <c r="B34" s="11">
        <f>SUM(B35:B61)</f>
        <v>20993480000</v>
      </c>
      <c r="C34" s="11">
        <f t="shared" ref="C34:M34" si="30">SUM(C35:C61)</f>
        <v>0</v>
      </c>
      <c r="D34" s="11">
        <f t="shared" si="30"/>
        <v>-2175000000</v>
      </c>
      <c r="E34" s="11">
        <f t="shared" si="30"/>
        <v>18818480000</v>
      </c>
      <c r="F34" s="11">
        <f t="shared" si="30"/>
        <v>0</v>
      </c>
      <c r="G34" s="11">
        <f t="shared" si="30"/>
        <v>18818480000</v>
      </c>
      <c r="H34" s="11">
        <f t="shared" si="30"/>
        <v>-2046470235</v>
      </c>
      <c r="I34" s="11">
        <f t="shared" si="30"/>
        <v>16372754502</v>
      </c>
      <c r="J34" s="11">
        <f t="shared" si="30"/>
        <v>2445725498</v>
      </c>
      <c r="K34" s="11">
        <f t="shared" si="30"/>
        <v>614720614</v>
      </c>
      <c r="L34" s="11">
        <f t="shared" si="30"/>
        <v>9163872702</v>
      </c>
      <c r="M34" s="11">
        <f t="shared" si="30"/>
        <v>7208881800</v>
      </c>
      <c r="N34" s="13">
        <f>+L34/G34</f>
        <v>0.48696136467982537</v>
      </c>
      <c r="O34" s="11">
        <f t="shared" ref="O34" si="31">SUM(O35:O61)</f>
        <v>1618279476</v>
      </c>
      <c r="P34" s="11">
        <f t="shared" ref="P34" si="32">SUM(P35:P61)</f>
        <v>6196833927</v>
      </c>
      <c r="Q34" s="11">
        <f t="shared" ref="Q34" si="33">SUM(Q35:Q61)</f>
        <v>2967038775</v>
      </c>
      <c r="R34" s="13">
        <f>+P34/G34</f>
        <v>0.32929513579205122</v>
      </c>
      <c r="S34" s="11">
        <f t="shared" ref="S34" si="34">SUM(S35:S61)</f>
        <v>485702188</v>
      </c>
      <c r="T34" s="11">
        <f t="shared" ref="T34" si="35">SUM(T35:T61)</f>
        <v>5057825884</v>
      </c>
      <c r="U34" s="11">
        <f t="shared" ref="U34" si="36">SUM(U35:U61)</f>
        <v>1139008043</v>
      </c>
    </row>
    <row r="35" spans="1:21" x14ac:dyDescent="0.25">
      <c r="A35" s="8" t="s">
        <v>51</v>
      </c>
      <c r="B35" s="9">
        <v>421964000</v>
      </c>
      <c r="C35" s="9">
        <v>0</v>
      </c>
      <c r="D35" s="9">
        <v>0</v>
      </c>
      <c r="E35" s="9">
        <v>421964000</v>
      </c>
      <c r="F35" s="9">
        <v>0</v>
      </c>
      <c r="G35" s="9">
        <v>421964000</v>
      </c>
      <c r="H35" s="9">
        <v>0</v>
      </c>
      <c r="I35" s="9">
        <v>421964000</v>
      </c>
      <c r="J35" s="9">
        <v>0</v>
      </c>
      <c r="K35" s="9">
        <v>0</v>
      </c>
      <c r="L35" s="9">
        <v>120366156</v>
      </c>
      <c r="M35" s="9">
        <v>301597844</v>
      </c>
      <c r="N35" s="15">
        <f t="shared" ref="N35:N61" si="37">+L35/G35</f>
        <v>0.28525219213013431</v>
      </c>
      <c r="O35" s="9">
        <v>0</v>
      </c>
      <c r="P35" s="9">
        <v>0</v>
      </c>
      <c r="Q35" s="9">
        <v>120366156</v>
      </c>
      <c r="R35" s="15">
        <f t="shared" ref="R35:R61" si="38">+P35/G35</f>
        <v>0</v>
      </c>
      <c r="S35" s="9">
        <v>0</v>
      </c>
      <c r="T35" s="9">
        <v>0</v>
      </c>
      <c r="U35" s="9">
        <v>0</v>
      </c>
    </row>
    <row r="36" spans="1:21" x14ac:dyDescent="0.25">
      <c r="A36" s="8" t="s">
        <v>52</v>
      </c>
      <c r="B36" s="9">
        <v>22248000</v>
      </c>
      <c r="C36" s="9">
        <v>0</v>
      </c>
      <c r="D36" s="9">
        <v>-10680539</v>
      </c>
      <c r="E36" s="9">
        <v>11567461</v>
      </c>
      <c r="F36" s="9">
        <v>0</v>
      </c>
      <c r="G36" s="9">
        <v>11567461</v>
      </c>
      <c r="H36" s="9">
        <v>0</v>
      </c>
      <c r="I36" s="9">
        <v>0</v>
      </c>
      <c r="J36" s="9">
        <v>11567461</v>
      </c>
      <c r="K36" s="9">
        <v>0</v>
      </c>
      <c r="L36" s="9">
        <v>0</v>
      </c>
      <c r="M36" s="9">
        <v>0</v>
      </c>
      <c r="N36" s="15">
        <f t="shared" si="37"/>
        <v>0</v>
      </c>
      <c r="O36" s="9">
        <v>0</v>
      </c>
      <c r="P36" s="9">
        <v>0</v>
      </c>
      <c r="Q36" s="9">
        <v>0</v>
      </c>
      <c r="R36" s="15">
        <f t="shared" si="38"/>
        <v>0</v>
      </c>
      <c r="S36" s="9">
        <v>0</v>
      </c>
      <c r="T36" s="9">
        <v>0</v>
      </c>
      <c r="U36" s="9">
        <v>0</v>
      </c>
    </row>
    <row r="37" spans="1:21" x14ac:dyDescent="0.25">
      <c r="A37" s="8" t="s">
        <v>53</v>
      </c>
      <c r="B37" s="9">
        <v>410910000</v>
      </c>
      <c r="C37" s="9">
        <v>0</v>
      </c>
      <c r="D37" s="9">
        <v>0</v>
      </c>
      <c r="E37" s="9">
        <v>410910000</v>
      </c>
      <c r="F37" s="9">
        <v>0</v>
      </c>
      <c r="G37" s="9">
        <v>410910000</v>
      </c>
      <c r="H37" s="9">
        <v>0</v>
      </c>
      <c r="I37" s="9">
        <v>410910000</v>
      </c>
      <c r="J37" s="9">
        <v>0</v>
      </c>
      <c r="K37" s="9">
        <v>0</v>
      </c>
      <c r="L37" s="9">
        <v>0</v>
      </c>
      <c r="M37" s="9">
        <v>410910000</v>
      </c>
      <c r="N37" s="15">
        <f t="shared" si="37"/>
        <v>0</v>
      </c>
      <c r="O37" s="9">
        <v>0</v>
      </c>
      <c r="P37" s="9">
        <v>0</v>
      </c>
      <c r="Q37" s="9">
        <v>0</v>
      </c>
      <c r="R37" s="15">
        <f t="shared" si="38"/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54</v>
      </c>
      <c r="B38" s="9">
        <v>30264000</v>
      </c>
      <c r="C38" s="9">
        <v>0</v>
      </c>
      <c r="D38" s="9">
        <v>-30264000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5">
        <v>0</v>
      </c>
      <c r="O38" s="9">
        <v>0</v>
      </c>
      <c r="P38" s="9">
        <v>0</v>
      </c>
      <c r="Q38" s="9">
        <v>0</v>
      </c>
      <c r="R38" s="15">
        <v>0</v>
      </c>
      <c r="S38" s="9">
        <v>0</v>
      </c>
      <c r="T38" s="9">
        <v>0</v>
      </c>
      <c r="U38" s="9">
        <v>0</v>
      </c>
    </row>
    <row r="39" spans="1:21" x14ac:dyDescent="0.25">
      <c r="A39" s="8" t="s">
        <v>55</v>
      </c>
      <c r="B39" s="9">
        <v>18000000</v>
      </c>
      <c r="C39" s="9">
        <v>0</v>
      </c>
      <c r="D39" s="9">
        <v>-18000000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5">
        <v>0</v>
      </c>
      <c r="O39" s="9">
        <v>0</v>
      </c>
      <c r="P39" s="9">
        <v>0</v>
      </c>
      <c r="Q39" s="9">
        <v>0</v>
      </c>
      <c r="R39" s="15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56</v>
      </c>
      <c r="B40" s="9">
        <v>104030000</v>
      </c>
      <c r="C40" s="9">
        <v>0</v>
      </c>
      <c r="D40" s="9">
        <v>-49941410</v>
      </c>
      <c r="E40" s="9">
        <v>54088590</v>
      </c>
      <c r="F40" s="9">
        <v>0</v>
      </c>
      <c r="G40" s="9">
        <v>54088590</v>
      </c>
      <c r="H40" s="9">
        <v>0</v>
      </c>
      <c r="I40" s="9">
        <v>54088590</v>
      </c>
      <c r="J40" s="9">
        <v>0</v>
      </c>
      <c r="K40" s="9">
        <v>0</v>
      </c>
      <c r="L40" s="9">
        <v>25000000</v>
      </c>
      <c r="M40" s="9">
        <v>29088590</v>
      </c>
      <c r="N40" s="15">
        <f t="shared" si="37"/>
        <v>0.46220469049017548</v>
      </c>
      <c r="O40" s="9">
        <v>0</v>
      </c>
      <c r="P40" s="9">
        <v>0</v>
      </c>
      <c r="Q40" s="9">
        <v>25000000</v>
      </c>
      <c r="R40" s="15">
        <f t="shared" si="38"/>
        <v>0</v>
      </c>
      <c r="S40" s="9">
        <v>0</v>
      </c>
      <c r="T40" s="9">
        <v>0</v>
      </c>
      <c r="U40" s="9">
        <v>0</v>
      </c>
    </row>
    <row r="41" spans="1:21" x14ac:dyDescent="0.25">
      <c r="A41" s="8" t="s">
        <v>57</v>
      </c>
      <c r="B41" s="9">
        <v>161652000</v>
      </c>
      <c r="C41" s="9">
        <v>0</v>
      </c>
      <c r="D41" s="9">
        <v>-19857345</v>
      </c>
      <c r="E41" s="9">
        <v>141794655</v>
      </c>
      <c r="F41" s="9">
        <v>0</v>
      </c>
      <c r="G41" s="9">
        <v>141794655</v>
      </c>
      <c r="H41" s="9">
        <v>0</v>
      </c>
      <c r="I41" s="9">
        <v>141794655</v>
      </c>
      <c r="J41" s="9">
        <v>0</v>
      </c>
      <c r="K41" s="9">
        <v>141794655</v>
      </c>
      <c r="L41" s="9">
        <v>141794655</v>
      </c>
      <c r="M41" s="9">
        <v>0</v>
      </c>
      <c r="N41" s="15">
        <f t="shared" si="37"/>
        <v>1</v>
      </c>
      <c r="O41" s="9">
        <v>0</v>
      </c>
      <c r="P41" s="9">
        <v>0</v>
      </c>
      <c r="Q41" s="9">
        <v>141794655</v>
      </c>
      <c r="R41" s="15">
        <f t="shared" si="38"/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58</v>
      </c>
      <c r="B42" s="9">
        <v>514800000</v>
      </c>
      <c r="C42" s="9">
        <v>0</v>
      </c>
      <c r="D42" s="9">
        <v>0</v>
      </c>
      <c r="E42" s="9">
        <v>514800000</v>
      </c>
      <c r="F42" s="9">
        <v>0</v>
      </c>
      <c r="G42" s="9">
        <v>514800000</v>
      </c>
      <c r="H42" s="9">
        <v>0</v>
      </c>
      <c r="I42" s="9">
        <v>514800000</v>
      </c>
      <c r="J42" s="9">
        <v>0</v>
      </c>
      <c r="K42" s="9">
        <v>0</v>
      </c>
      <c r="L42" s="9">
        <v>514800000</v>
      </c>
      <c r="M42" s="9">
        <v>0</v>
      </c>
      <c r="N42" s="15">
        <f t="shared" si="37"/>
        <v>1</v>
      </c>
      <c r="O42" s="9">
        <v>0</v>
      </c>
      <c r="P42" s="9">
        <v>0</v>
      </c>
      <c r="Q42" s="9">
        <v>514800000</v>
      </c>
      <c r="R42" s="15">
        <f t="shared" si="38"/>
        <v>0</v>
      </c>
      <c r="S42" s="9">
        <v>0</v>
      </c>
      <c r="T42" s="9">
        <v>0</v>
      </c>
      <c r="U42" s="9">
        <v>0</v>
      </c>
    </row>
    <row r="43" spans="1:21" x14ac:dyDescent="0.25">
      <c r="A43" s="8" t="s">
        <v>59</v>
      </c>
      <c r="B43" s="9">
        <v>1700633000</v>
      </c>
      <c r="C43" s="9">
        <v>0</v>
      </c>
      <c r="D43" s="9">
        <v>0</v>
      </c>
      <c r="E43" s="9">
        <v>1700633000</v>
      </c>
      <c r="F43" s="9">
        <v>0</v>
      </c>
      <c r="G43" s="9">
        <v>1700633000</v>
      </c>
      <c r="H43" s="9">
        <v>0</v>
      </c>
      <c r="I43" s="9">
        <v>1700633000</v>
      </c>
      <c r="J43" s="9">
        <v>0</v>
      </c>
      <c r="K43" s="9">
        <v>0</v>
      </c>
      <c r="L43" s="9">
        <v>1700553931</v>
      </c>
      <c r="M43" s="9">
        <v>79069</v>
      </c>
      <c r="N43" s="15">
        <f t="shared" si="37"/>
        <v>0.99995350613565659</v>
      </c>
      <c r="O43" s="9">
        <v>0</v>
      </c>
      <c r="P43" s="9">
        <v>402908930</v>
      </c>
      <c r="Q43" s="9">
        <v>1297645001</v>
      </c>
      <c r="R43" s="15">
        <f t="shared" si="38"/>
        <v>0.23691703618593782</v>
      </c>
      <c r="S43" s="9">
        <v>0</v>
      </c>
      <c r="T43" s="9">
        <v>402908930</v>
      </c>
      <c r="U43" s="9">
        <v>0</v>
      </c>
    </row>
    <row r="44" spans="1:21" x14ac:dyDescent="0.25">
      <c r="A44" s="8" t="s">
        <v>60</v>
      </c>
      <c r="B44" s="9">
        <v>842540000</v>
      </c>
      <c r="C44" s="9">
        <v>0</v>
      </c>
      <c r="D44" s="9">
        <v>0</v>
      </c>
      <c r="E44" s="9">
        <v>842540000</v>
      </c>
      <c r="F44" s="9">
        <v>0</v>
      </c>
      <c r="G44" s="9">
        <v>842540000</v>
      </c>
      <c r="H44" s="9">
        <v>0</v>
      </c>
      <c r="I44" s="9">
        <v>842540000</v>
      </c>
      <c r="J44" s="9">
        <v>0</v>
      </c>
      <c r="K44" s="9">
        <v>0</v>
      </c>
      <c r="L44" s="9">
        <v>842188561</v>
      </c>
      <c r="M44" s="9">
        <v>351439</v>
      </c>
      <c r="N44" s="15">
        <f t="shared" si="37"/>
        <v>0.99958288152491281</v>
      </c>
      <c r="O44" s="9">
        <v>0</v>
      </c>
      <c r="P44" s="9">
        <v>0</v>
      </c>
      <c r="Q44" s="9">
        <v>842188561</v>
      </c>
      <c r="R44" s="15">
        <f t="shared" si="38"/>
        <v>0</v>
      </c>
      <c r="S44" s="9">
        <v>0</v>
      </c>
      <c r="T44" s="9">
        <v>0</v>
      </c>
      <c r="U44" s="9">
        <v>0</v>
      </c>
    </row>
    <row r="45" spans="1:21" x14ac:dyDescent="0.25">
      <c r="A45" s="8" t="s">
        <v>61</v>
      </c>
      <c r="B45" s="9">
        <v>2453000</v>
      </c>
      <c r="C45" s="9">
        <v>0</v>
      </c>
      <c r="D45" s="9">
        <v>0</v>
      </c>
      <c r="E45" s="9">
        <v>2453000</v>
      </c>
      <c r="F45" s="9">
        <v>0</v>
      </c>
      <c r="G45" s="9">
        <v>2453000</v>
      </c>
      <c r="H45" s="9">
        <v>0</v>
      </c>
      <c r="I45" s="9">
        <v>2453000</v>
      </c>
      <c r="J45" s="9">
        <v>0</v>
      </c>
      <c r="K45" s="9">
        <v>352277</v>
      </c>
      <c r="L45" s="9">
        <v>1208495</v>
      </c>
      <c r="M45" s="9">
        <v>1244505</v>
      </c>
      <c r="N45" s="15">
        <f t="shared" si="37"/>
        <v>0.4926600081532817</v>
      </c>
      <c r="O45" s="9">
        <v>352277</v>
      </c>
      <c r="P45" s="9">
        <v>1208495</v>
      </c>
      <c r="Q45" s="9">
        <v>0</v>
      </c>
      <c r="R45" s="15">
        <f t="shared" si="38"/>
        <v>0.4926600081532817</v>
      </c>
      <c r="S45" s="9">
        <v>352275</v>
      </c>
      <c r="T45" s="9">
        <v>1208493</v>
      </c>
      <c r="U45" s="9">
        <v>2</v>
      </c>
    </row>
    <row r="46" spans="1:21" x14ac:dyDescent="0.25">
      <c r="A46" s="8" t="s">
        <v>62</v>
      </c>
      <c r="B46" s="9">
        <v>252807000</v>
      </c>
      <c r="C46" s="9">
        <v>0</v>
      </c>
      <c r="D46" s="9">
        <v>-101281711</v>
      </c>
      <c r="E46" s="9">
        <v>151525289</v>
      </c>
      <c r="F46" s="9">
        <v>0</v>
      </c>
      <c r="G46" s="9">
        <v>151525289</v>
      </c>
      <c r="H46" s="9">
        <v>0</v>
      </c>
      <c r="I46" s="9">
        <v>0</v>
      </c>
      <c r="J46" s="9">
        <v>151525289</v>
      </c>
      <c r="K46" s="9">
        <v>0</v>
      </c>
      <c r="L46" s="9">
        <v>0</v>
      </c>
      <c r="M46" s="9">
        <v>0</v>
      </c>
      <c r="N46" s="15">
        <f t="shared" si="37"/>
        <v>0</v>
      </c>
      <c r="O46" s="9">
        <v>0</v>
      </c>
      <c r="P46" s="9">
        <v>0</v>
      </c>
      <c r="Q46" s="9">
        <v>0</v>
      </c>
      <c r="R46" s="15">
        <f t="shared" si="38"/>
        <v>0</v>
      </c>
      <c r="S46" s="9">
        <v>0</v>
      </c>
      <c r="T46" s="9">
        <v>0</v>
      </c>
      <c r="U46" s="9">
        <v>0</v>
      </c>
    </row>
    <row r="47" spans="1:21" x14ac:dyDescent="0.25">
      <c r="A47" s="8" t="s">
        <v>63</v>
      </c>
      <c r="B47" s="9">
        <v>2102316000</v>
      </c>
      <c r="C47" s="9">
        <v>0</v>
      </c>
      <c r="D47" s="9">
        <v>-200000000</v>
      </c>
      <c r="E47" s="9">
        <v>1902316000</v>
      </c>
      <c r="F47" s="9">
        <v>0</v>
      </c>
      <c r="G47" s="9">
        <v>1902316000</v>
      </c>
      <c r="H47" s="9">
        <v>53529765</v>
      </c>
      <c r="I47" s="9">
        <v>1901019100</v>
      </c>
      <c r="J47" s="9">
        <v>1296900</v>
      </c>
      <c r="K47" s="9">
        <v>0</v>
      </c>
      <c r="L47" s="9">
        <v>1847489335</v>
      </c>
      <c r="M47" s="9">
        <v>53529765</v>
      </c>
      <c r="N47" s="15">
        <f t="shared" si="37"/>
        <v>0.97117899181839396</v>
      </c>
      <c r="O47" s="9">
        <v>1139008040</v>
      </c>
      <c r="P47" s="9">
        <v>1847489335</v>
      </c>
      <c r="Q47" s="9">
        <v>0</v>
      </c>
      <c r="R47" s="15">
        <f t="shared" si="38"/>
        <v>0.97117899181839396</v>
      </c>
      <c r="S47" s="9">
        <v>0</v>
      </c>
      <c r="T47" s="9">
        <v>708481295</v>
      </c>
      <c r="U47" s="9">
        <v>1139008040</v>
      </c>
    </row>
    <row r="48" spans="1:21" x14ac:dyDescent="0.25">
      <c r="A48" s="8" t="s">
        <v>64</v>
      </c>
      <c r="B48" s="9">
        <v>1186000</v>
      </c>
      <c r="C48" s="9">
        <v>0</v>
      </c>
      <c r="D48" s="9">
        <v>-569360</v>
      </c>
      <c r="E48" s="9">
        <v>616640</v>
      </c>
      <c r="F48" s="9">
        <v>0</v>
      </c>
      <c r="G48" s="9">
        <v>616640</v>
      </c>
      <c r="H48" s="9">
        <v>0</v>
      </c>
      <c r="I48" s="9">
        <v>0</v>
      </c>
      <c r="J48" s="9">
        <v>616640</v>
      </c>
      <c r="K48" s="9">
        <v>0</v>
      </c>
      <c r="L48" s="9">
        <v>0</v>
      </c>
      <c r="M48" s="9">
        <v>0</v>
      </c>
      <c r="N48" s="15">
        <f t="shared" si="37"/>
        <v>0</v>
      </c>
      <c r="O48" s="9">
        <v>0</v>
      </c>
      <c r="P48" s="9">
        <v>0</v>
      </c>
      <c r="Q48" s="9">
        <v>0</v>
      </c>
      <c r="R48" s="15">
        <f t="shared" si="38"/>
        <v>0</v>
      </c>
      <c r="S48" s="9">
        <v>0</v>
      </c>
      <c r="T48" s="9">
        <v>0</v>
      </c>
      <c r="U48" s="9">
        <v>0</v>
      </c>
    </row>
    <row r="49" spans="1:21" x14ac:dyDescent="0.25">
      <c r="A49" s="8" t="s">
        <v>65</v>
      </c>
      <c r="B49" s="9">
        <v>26636000</v>
      </c>
      <c r="C49" s="9">
        <v>0</v>
      </c>
      <c r="D49" s="9">
        <v>-21636000</v>
      </c>
      <c r="E49" s="9">
        <v>5000000</v>
      </c>
      <c r="F49" s="9">
        <v>0</v>
      </c>
      <c r="G49" s="9">
        <v>5000000</v>
      </c>
      <c r="H49" s="9">
        <v>0</v>
      </c>
      <c r="I49" s="9">
        <v>902948</v>
      </c>
      <c r="J49" s="9">
        <v>4097052</v>
      </c>
      <c r="K49" s="9">
        <v>902948</v>
      </c>
      <c r="L49" s="9">
        <v>902948</v>
      </c>
      <c r="M49" s="9">
        <v>0</v>
      </c>
      <c r="N49" s="15">
        <f t="shared" si="37"/>
        <v>0.18058959999999999</v>
      </c>
      <c r="O49" s="9">
        <v>902948</v>
      </c>
      <c r="P49" s="9">
        <v>902948</v>
      </c>
      <c r="Q49" s="9">
        <v>0</v>
      </c>
      <c r="R49" s="15">
        <f t="shared" si="38"/>
        <v>0.18058959999999999</v>
      </c>
      <c r="S49" s="9">
        <v>902948</v>
      </c>
      <c r="T49" s="9">
        <v>902948</v>
      </c>
      <c r="U49" s="9">
        <v>0</v>
      </c>
    </row>
    <row r="50" spans="1:21" x14ac:dyDescent="0.25">
      <c r="A50" s="8" t="s">
        <v>66</v>
      </c>
      <c r="B50" s="9">
        <v>1124760000</v>
      </c>
      <c r="C50" s="9">
        <v>0</v>
      </c>
      <c r="D50" s="9">
        <v>-45165543</v>
      </c>
      <c r="E50" s="9">
        <v>1079594457</v>
      </c>
      <c r="F50" s="9">
        <v>0</v>
      </c>
      <c r="G50" s="9">
        <v>1079594457</v>
      </c>
      <c r="H50" s="9">
        <v>-79000000</v>
      </c>
      <c r="I50" s="9">
        <v>1000594457</v>
      </c>
      <c r="J50" s="9">
        <v>79000000</v>
      </c>
      <c r="K50" s="9">
        <v>67584280</v>
      </c>
      <c r="L50" s="9">
        <v>540563893</v>
      </c>
      <c r="M50" s="9">
        <v>460030564</v>
      </c>
      <c r="N50" s="15">
        <f t="shared" si="37"/>
        <v>0.50071014119702917</v>
      </c>
      <c r="O50" s="9">
        <v>67584280</v>
      </c>
      <c r="P50" s="9">
        <v>540563893</v>
      </c>
      <c r="Q50" s="9">
        <v>0</v>
      </c>
      <c r="R50" s="15">
        <f t="shared" si="38"/>
        <v>0.50071014119702917</v>
      </c>
      <c r="S50" s="9">
        <v>67584280</v>
      </c>
      <c r="T50" s="9">
        <v>540563892</v>
      </c>
      <c r="U50" s="9">
        <v>1</v>
      </c>
    </row>
    <row r="51" spans="1:21" x14ac:dyDescent="0.25">
      <c r="A51" s="8" t="s">
        <v>67</v>
      </c>
      <c r="B51" s="9">
        <v>163832000</v>
      </c>
      <c r="C51" s="9">
        <v>0</v>
      </c>
      <c r="D51" s="9">
        <v>0</v>
      </c>
      <c r="E51" s="9">
        <v>163832000</v>
      </c>
      <c r="F51" s="9">
        <v>0</v>
      </c>
      <c r="G51" s="9">
        <v>163832000</v>
      </c>
      <c r="H51" s="9">
        <v>-3000000</v>
      </c>
      <c r="I51" s="9">
        <v>160832000</v>
      </c>
      <c r="J51" s="9">
        <v>3000000</v>
      </c>
      <c r="K51" s="9">
        <v>12828317</v>
      </c>
      <c r="L51" s="9">
        <v>88657223</v>
      </c>
      <c r="M51" s="9">
        <v>72174777</v>
      </c>
      <c r="N51" s="15">
        <f t="shared" si="37"/>
        <v>0.54114716905122318</v>
      </c>
      <c r="O51" s="9">
        <v>12828317</v>
      </c>
      <c r="P51" s="9">
        <v>88657223</v>
      </c>
      <c r="Q51" s="9">
        <v>0</v>
      </c>
      <c r="R51" s="15">
        <f t="shared" si="38"/>
        <v>0.54114716905122318</v>
      </c>
      <c r="S51" s="9">
        <v>14231696</v>
      </c>
      <c r="T51" s="9">
        <v>88657223</v>
      </c>
      <c r="U51" s="9">
        <v>0</v>
      </c>
    </row>
    <row r="52" spans="1:21" x14ac:dyDescent="0.25">
      <c r="A52" s="8" t="s">
        <v>68</v>
      </c>
      <c r="B52" s="9">
        <v>144575000</v>
      </c>
      <c r="C52" s="9">
        <v>0</v>
      </c>
      <c r="D52" s="9">
        <v>0</v>
      </c>
      <c r="E52" s="9">
        <v>144575000</v>
      </c>
      <c r="F52" s="9">
        <v>0</v>
      </c>
      <c r="G52" s="9">
        <v>144575000</v>
      </c>
      <c r="H52" s="9">
        <v>-5800000</v>
      </c>
      <c r="I52" s="9">
        <v>138775000</v>
      </c>
      <c r="J52" s="9">
        <v>5800000</v>
      </c>
      <c r="K52" s="9">
        <v>5027375</v>
      </c>
      <c r="L52" s="9">
        <v>35248080</v>
      </c>
      <c r="M52" s="9">
        <v>103526920</v>
      </c>
      <c r="N52" s="15">
        <f t="shared" si="37"/>
        <v>0.24380480719349817</v>
      </c>
      <c r="O52" s="9">
        <v>5027375</v>
      </c>
      <c r="P52" s="9">
        <v>35248080</v>
      </c>
      <c r="Q52" s="9">
        <v>0</v>
      </c>
      <c r="R52" s="15">
        <f t="shared" si="38"/>
        <v>0.24380480719349817</v>
      </c>
      <c r="S52" s="9">
        <v>10054750</v>
      </c>
      <c r="T52" s="9">
        <v>35248080</v>
      </c>
      <c r="U52" s="9">
        <v>0</v>
      </c>
    </row>
    <row r="53" spans="1:21" x14ac:dyDescent="0.25">
      <c r="A53" s="8" t="s">
        <v>69</v>
      </c>
      <c r="B53" s="9">
        <v>23268000</v>
      </c>
      <c r="C53" s="9">
        <v>0</v>
      </c>
      <c r="D53" s="9">
        <v>0</v>
      </c>
      <c r="E53" s="9">
        <v>23268000</v>
      </c>
      <c r="F53" s="9">
        <v>0</v>
      </c>
      <c r="G53" s="9">
        <v>23268000</v>
      </c>
      <c r="H53" s="9">
        <v>-5800000</v>
      </c>
      <c r="I53" s="9">
        <v>17468000</v>
      </c>
      <c r="J53" s="9">
        <v>5800000</v>
      </c>
      <c r="K53" s="9">
        <v>1360620</v>
      </c>
      <c r="L53" s="9">
        <v>9321173</v>
      </c>
      <c r="M53" s="9">
        <v>8146827</v>
      </c>
      <c r="N53" s="15">
        <f t="shared" si="37"/>
        <v>0.40060052432525356</v>
      </c>
      <c r="O53" s="9">
        <v>1360620</v>
      </c>
      <c r="P53" s="9">
        <v>9321173</v>
      </c>
      <c r="Q53" s="9">
        <v>0</v>
      </c>
      <c r="R53" s="15">
        <f t="shared" si="38"/>
        <v>0.40060052432525356</v>
      </c>
      <c r="S53" s="9">
        <v>1360620</v>
      </c>
      <c r="T53" s="9">
        <v>9321173</v>
      </c>
      <c r="U53" s="9">
        <v>0</v>
      </c>
    </row>
    <row r="54" spans="1:21" x14ac:dyDescent="0.25">
      <c r="A54" s="8" t="s">
        <v>70</v>
      </c>
      <c r="B54" s="9">
        <v>63782000</v>
      </c>
      <c r="C54" s="9">
        <v>0</v>
      </c>
      <c r="D54" s="9">
        <v>-63782000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5">
        <v>0</v>
      </c>
      <c r="O54" s="9">
        <v>0</v>
      </c>
      <c r="P54" s="9">
        <v>0</v>
      </c>
      <c r="Q54" s="9">
        <v>0</v>
      </c>
      <c r="R54" s="15">
        <v>0</v>
      </c>
      <c r="S54" s="9">
        <v>0</v>
      </c>
      <c r="T54" s="9">
        <v>0</v>
      </c>
      <c r="U54" s="9">
        <v>0</v>
      </c>
    </row>
    <row r="55" spans="1:21" x14ac:dyDescent="0.25">
      <c r="A55" s="8" t="s">
        <v>71</v>
      </c>
      <c r="B55" s="9">
        <v>4270895000</v>
      </c>
      <c r="C55" s="9">
        <v>0</v>
      </c>
      <c r="D55" s="9">
        <v>-171500848</v>
      </c>
      <c r="E55" s="9">
        <v>4099394152</v>
      </c>
      <c r="F55" s="9">
        <v>0</v>
      </c>
      <c r="G55" s="9">
        <v>4099394152</v>
      </c>
      <c r="H55" s="9">
        <v>-916400000</v>
      </c>
      <c r="I55" s="9">
        <v>3182994152</v>
      </c>
      <c r="J55" s="9">
        <v>916400000</v>
      </c>
      <c r="K55" s="9">
        <v>276501270</v>
      </c>
      <c r="L55" s="9">
        <v>1685019997</v>
      </c>
      <c r="M55" s="9">
        <v>1497974155</v>
      </c>
      <c r="N55" s="15">
        <f t="shared" si="37"/>
        <v>0.41104122573281165</v>
      </c>
      <c r="O55" s="9">
        <v>276501270</v>
      </c>
      <c r="P55" s="9">
        <v>1659775595</v>
      </c>
      <c r="Q55" s="9">
        <v>25244402</v>
      </c>
      <c r="R55" s="15">
        <f t="shared" si="38"/>
        <v>0.4048831445471604</v>
      </c>
      <c r="S55" s="9">
        <v>276501270</v>
      </c>
      <c r="T55" s="9">
        <v>1659775595</v>
      </c>
      <c r="U55" s="9">
        <v>0</v>
      </c>
    </row>
    <row r="56" spans="1:21" x14ac:dyDescent="0.25">
      <c r="A56" s="8" t="s">
        <v>72</v>
      </c>
      <c r="B56" s="9">
        <v>3716945000</v>
      </c>
      <c r="C56" s="9">
        <v>0</v>
      </c>
      <c r="D56" s="9">
        <v>-149256589</v>
      </c>
      <c r="E56" s="9">
        <v>3567688411</v>
      </c>
      <c r="F56" s="9">
        <v>0</v>
      </c>
      <c r="G56" s="9">
        <v>3567688411</v>
      </c>
      <c r="H56" s="9">
        <v>-600000000</v>
      </c>
      <c r="I56" s="9">
        <v>2967688411</v>
      </c>
      <c r="J56" s="9">
        <v>600000000</v>
      </c>
      <c r="K56" s="9">
        <v>37326854</v>
      </c>
      <c r="L56" s="9">
        <v>824491696</v>
      </c>
      <c r="M56" s="9">
        <v>2143196715</v>
      </c>
      <c r="N56" s="15">
        <f t="shared" si="37"/>
        <v>0.23109969285936052</v>
      </c>
      <c r="O56" s="9">
        <v>43672331</v>
      </c>
      <c r="P56" s="9">
        <v>824491696</v>
      </c>
      <c r="Q56" s="9">
        <v>0</v>
      </c>
      <c r="R56" s="15">
        <f t="shared" si="38"/>
        <v>0.23109969285936052</v>
      </c>
      <c r="S56" s="9">
        <v>43672331</v>
      </c>
      <c r="T56" s="9">
        <v>824491696</v>
      </c>
      <c r="U56" s="9">
        <v>0</v>
      </c>
    </row>
    <row r="57" spans="1:21" x14ac:dyDescent="0.25">
      <c r="A57" s="8" t="s">
        <v>73</v>
      </c>
      <c r="B57" s="9">
        <v>576804000</v>
      </c>
      <c r="C57" s="9">
        <v>0</v>
      </c>
      <c r="D57" s="9">
        <v>0</v>
      </c>
      <c r="E57" s="9">
        <v>576804000</v>
      </c>
      <c r="F57" s="9">
        <v>0</v>
      </c>
      <c r="G57" s="9">
        <v>576804000</v>
      </c>
      <c r="H57" s="9">
        <v>0</v>
      </c>
      <c r="I57" s="9">
        <v>576804000</v>
      </c>
      <c r="J57" s="9">
        <v>0</v>
      </c>
      <c r="K57" s="9">
        <v>24543004</v>
      </c>
      <c r="L57" s="9">
        <v>349328759</v>
      </c>
      <c r="M57" s="9">
        <v>227475241</v>
      </c>
      <c r="N57" s="15">
        <f t="shared" si="37"/>
        <v>0.60562818392382856</v>
      </c>
      <c r="O57" s="9">
        <v>24543004</v>
      </c>
      <c r="P57" s="9">
        <v>349328759</v>
      </c>
      <c r="Q57" s="9">
        <v>0</v>
      </c>
      <c r="R57" s="15">
        <f t="shared" si="38"/>
        <v>0.60562818392382856</v>
      </c>
      <c r="S57" s="9">
        <v>24543004</v>
      </c>
      <c r="T57" s="9">
        <v>349328759</v>
      </c>
      <c r="U57" s="9">
        <v>0</v>
      </c>
    </row>
    <row r="58" spans="1:21" x14ac:dyDescent="0.25">
      <c r="A58" s="8" t="s">
        <v>74</v>
      </c>
      <c r="B58" s="9">
        <v>2197386000</v>
      </c>
      <c r="C58" s="9">
        <v>0</v>
      </c>
      <c r="D58" s="9">
        <v>-88237609</v>
      </c>
      <c r="E58" s="9">
        <v>2109148391</v>
      </c>
      <c r="F58" s="9">
        <v>0</v>
      </c>
      <c r="G58" s="9">
        <v>2109148391</v>
      </c>
      <c r="H58" s="9">
        <v>-490000000</v>
      </c>
      <c r="I58" s="9">
        <v>1619148391</v>
      </c>
      <c r="J58" s="9">
        <v>490000000</v>
      </c>
      <c r="K58" s="9">
        <v>46499014</v>
      </c>
      <c r="L58" s="9">
        <v>436937800</v>
      </c>
      <c r="M58" s="9">
        <v>1182210591</v>
      </c>
      <c r="N58" s="15">
        <f t="shared" si="37"/>
        <v>0.2071631383853636</v>
      </c>
      <c r="O58" s="9">
        <v>46499014</v>
      </c>
      <c r="P58" s="9">
        <v>436937800</v>
      </c>
      <c r="Q58" s="9">
        <v>0</v>
      </c>
      <c r="R58" s="15">
        <f t="shared" si="38"/>
        <v>0.2071631383853636</v>
      </c>
      <c r="S58" s="9">
        <v>46499014</v>
      </c>
      <c r="T58" s="9">
        <v>436937800</v>
      </c>
      <c r="U58" s="9">
        <v>0</v>
      </c>
    </row>
    <row r="59" spans="1:21" x14ac:dyDescent="0.25">
      <c r="A59" s="8" t="s">
        <v>75</v>
      </c>
      <c r="B59" s="9">
        <v>450000000</v>
      </c>
      <c r="C59" s="9">
        <v>0</v>
      </c>
      <c r="D59" s="9">
        <v>-281785157</v>
      </c>
      <c r="E59" s="9">
        <v>168214843</v>
      </c>
      <c r="F59" s="9">
        <v>0</v>
      </c>
      <c r="G59" s="9">
        <v>168214843</v>
      </c>
      <c r="H59" s="9">
        <v>0</v>
      </c>
      <c r="I59" s="9">
        <v>168214843</v>
      </c>
      <c r="J59" s="9">
        <v>0</v>
      </c>
      <c r="K59" s="9">
        <v>0</v>
      </c>
      <c r="L59" s="9">
        <v>0</v>
      </c>
      <c r="M59" s="9">
        <v>168214843</v>
      </c>
      <c r="N59" s="15">
        <f t="shared" si="37"/>
        <v>0</v>
      </c>
      <c r="O59" s="9">
        <v>0</v>
      </c>
      <c r="P59" s="9">
        <v>0</v>
      </c>
      <c r="Q59" s="9">
        <v>0</v>
      </c>
      <c r="R59" s="15">
        <f t="shared" si="38"/>
        <v>0</v>
      </c>
      <c r="S59" s="9">
        <v>0</v>
      </c>
      <c r="T59" s="9">
        <v>0</v>
      </c>
      <c r="U59" s="9">
        <v>0</v>
      </c>
    </row>
    <row r="60" spans="1:21" x14ac:dyDescent="0.25">
      <c r="A60" s="8" t="s">
        <v>76</v>
      </c>
      <c r="B60" s="9">
        <v>1182624000</v>
      </c>
      <c r="C60" s="9">
        <v>0</v>
      </c>
      <c r="D60" s="9">
        <v>-633494045</v>
      </c>
      <c r="E60" s="9">
        <v>549129955</v>
      </c>
      <c r="F60" s="9">
        <v>0</v>
      </c>
      <c r="G60" s="9">
        <v>549129955</v>
      </c>
      <c r="H60" s="9">
        <v>0</v>
      </c>
      <c r="I60" s="9">
        <v>549129955</v>
      </c>
      <c r="J60" s="9">
        <v>0</v>
      </c>
      <c r="K60" s="9">
        <v>0</v>
      </c>
      <c r="L60" s="9">
        <v>0</v>
      </c>
      <c r="M60" s="9">
        <v>549129955</v>
      </c>
      <c r="N60" s="15">
        <f t="shared" si="37"/>
        <v>0</v>
      </c>
      <c r="O60" s="9">
        <v>0</v>
      </c>
      <c r="P60" s="9">
        <v>0</v>
      </c>
      <c r="Q60" s="9">
        <v>0</v>
      </c>
      <c r="R60" s="15">
        <f t="shared" si="38"/>
        <v>0</v>
      </c>
      <c r="S60" s="9">
        <v>0</v>
      </c>
      <c r="T60" s="9">
        <v>0</v>
      </c>
      <c r="U60" s="9">
        <v>0</v>
      </c>
    </row>
    <row r="61" spans="1:21" x14ac:dyDescent="0.25">
      <c r="A61" s="8" t="s">
        <v>77</v>
      </c>
      <c r="B61" s="9">
        <v>466170000</v>
      </c>
      <c r="C61" s="9">
        <v>0</v>
      </c>
      <c r="D61" s="9">
        <v>-289547844</v>
      </c>
      <c r="E61" s="9">
        <v>176622156</v>
      </c>
      <c r="F61" s="9">
        <v>0</v>
      </c>
      <c r="G61" s="9">
        <v>176622156</v>
      </c>
      <c r="H61" s="9">
        <v>0</v>
      </c>
      <c r="I61" s="9">
        <v>0</v>
      </c>
      <c r="J61" s="9">
        <v>176622156</v>
      </c>
      <c r="K61" s="9">
        <v>0</v>
      </c>
      <c r="L61" s="9">
        <v>0</v>
      </c>
      <c r="M61" s="9">
        <v>0</v>
      </c>
      <c r="N61" s="15">
        <f t="shared" si="37"/>
        <v>0</v>
      </c>
      <c r="O61" s="9">
        <v>0</v>
      </c>
      <c r="P61" s="9">
        <v>0</v>
      </c>
      <c r="Q61" s="9">
        <v>0</v>
      </c>
      <c r="R61" s="15">
        <f t="shared" si="38"/>
        <v>0</v>
      </c>
      <c r="S61" s="9">
        <v>0</v>
      </c>
      <c r="T61" s="9">
        <v>0</v>
      </c>
      <c r="U61" s="9">
        <v>0</v>
      </c>
    </row>
    <row r="62" spans="1:21" s="12" customFormat="1" x14ac:dyDescent="0.25">
      <c r="A62" s="10" t="s">
        <v>97</v>
      </c>
      <c r="B62" s="11">
        <f>SUM(B63:B80)</f>
        <v>1096605704000</v>
      </c>
      <c r="C62" s="11">
        <f t="shared" ref="C62:M62" si="39">SUM(C63:C80)</f>
        <v>0</v>
      </c>
      <c r="D62" s="11">
        <f t="shared" si="39"/>
        <v>0</v>
      </c>
      <c r="E62" s="11">
        <f t="shared" si="39"/>
        <v>1096605704000</v>
      </c>
      <c r="F62" s="11">
        <f t="shared" si="39"/>
        <v>0</v>
      </c>
      <c r="G62" s="11">
        <f t="shared" si="39"/>
        <v>1096605704000</v>
      </c>
      <c r="H62" s="11">
        <f t="shared" si="39"/>
        <v>72906135651</v>
      </c>
      <c r="I62" s="11">
        <f t="shared" si="39"/>
        <v>1018805798327</v>
      </c>
      <c r="J62" s="11">
        <f t="shared" si="39"/>
        <v>77799905673</v>
      </c>
      <c r="K62" s="11">
        <f t="shared" si="39"/>
        <v>60615582895</v>
      </c>
      <c r="L62" s="11">
        <f t="shared" si="39"/>
        <v>766218977198</v>
      </c>
      <c r="M62" s="11">
        <f t="shared" si="39"/>
        <v>252586821129</v>
      </c>
      <c r="N62" s="13">
        <f>+L62/G62</f>
        <v>0.69871875953510454</v>
      </c>
      <c r="O62" s="11">
        <f t="shared" ref="O62" si="40">SUM(O63:O80)</f>
        <v>77824890508</v>
      </c>
      <c r="P62" s="11">
        <f t="shared" ref="P62" si="41">SUM(P63:P80)</f>
        <v>306780353196</v>
      </c>
      <c r="Q62" s="11">
        <f t="shared" ref="Q62" si="42">SUM(Q63:Q80)</f>
        <v>459438624002</v>
      </c>
      <c r="R62" s="13">
        <f>+P62/G62</f>
        <v>0.27975447517460661</v>
      </c>
      <c r="S62" s="11">
        <f t="shared" ref="S62" si="43">SUM(S63:S80)</f>
        <v>77801124544</v>
      </c>
      <c r="T62" s="11">
        <f t="shared" ref="T62" si="44">SUM(T63:T80)</f>
        <v>305173975124</v>
      </c>
      <c r="U62" s="11">
        <f t="shared" ref="U62" si="45">SUM(U63:U80)</f>
        <v>1606378072</v>
      </c>
    </row>
    <row r="63" spans="1:21" x14ac:dyDescent="0.25">
      <c r="A63" s="8" t="s">
        <v>78</v>
      </c>
      <c r="B63" s="9">
        <v>41218585000</v>
      </c>
      <c r="C63" s="9">
        <v>0</v>
      </c>
      <c r="D63" s="9">
        <v>-250000000</v>
      </c>
      <c r="E63" s="9">
        <v>40968585000</v>
      </c>
      <c r="F63" s="9">
        <v>0</v>
      </c>
      <c r="G63" s="9">
        <v>40968585000</v>
      </c>
      <c r="H63" s="9">
        <v>7033794226</v>
      </c>
      <c r="I63" s="9">
        <v>36428574538</v>
      </c>
      <c r="J63" s="9">
        <v>4540010462</v>
      </c>
      <c r="K63" s="9">
        <v>366361400</v>
      </c>
      <c r="L63" s="9">
        <v>25623929654</v>
      </c>
      <c r="M63" s="9">
        <v>10804644884</v>
      </c>
      <c r="N63" s="14">
        <f t="shared" ref="N63:N80" si="46">+L63/G63</f>
        <v>0.62545312839093659</v>
      </c>
      <c r="O63" s="9">
        <v>2652165707</v>
      </c>
      <c r="P63" s="9">
        <v>6585576707</v>
      </c>
      <c r="Q63" s="9">
        <v>19038352947</v>
      </c>
      <c r="R63" s="14">
        <f t="shared" ref="R63:R80" si="47">+P63/G63</f>
        <v>0.16074698960191083</v>
      </c>
      <c r="S63" s="9">
        <v>2407652990</v>
      </c>
      <c r="T63" s="9">
        <v>6327282724</v>
      </c>
      <c r="U63" s="9">
        <v>258293983</v>
      </c>
    </row>
    <row r="64" spans="1:21" x14ac:dyDescent="0.25">
      <c r="A64" s="8" t="s">
        <v>79</v>
      </c>
      <c r="B64" s="9">
        <v>7019972000</v>
      </c>
      <c r="C64" s="9">
        <v>0</v>
      </c>
      <c r="D64" s="9">
        <v>1538000000</v>
      </c>
      <c r="E64" s="9">
        <v>8557972000</v>
      </c>
      <c r="F64" s="9">
        <v>0</v>
      </c>
      <c r="G64" s="9">
        <v>8557972000</v>
      </c>
      <c r="H64" s="9">
        <v>-358128003</v>
      </c>
      <c r="I64" s="9">
        <v>6647921522</v>
      </c>
      <c r="J64" s="9">
        <v>1910050478</v>
      </c>
      <c r="K64" s="9">
        <v>2999812504</v>
      </c>
      <c r="L64" s="9">
        <v>5548333032</v>
      </c>
      <c r="M64" s="9">
        <v>1099588490</v>
      </c>
      <c r="N64" s="14">
        <f t="shared" si="46"/>
        <v>0.64832334482982645</v>
      </c>
      <c r="O64" s="9">
        <v>246616860</v>
      </c>
      <c r="P64" s="9">
        <v>682679775</v>
      </c>
      <c r="Q64" s="9">
        <v>4865653257</v>
      </c>
      <c r="R64" s="14">
        <f t="shared" si="47"/>
        <v>7.977120923041113E-2</v>
      </c>
      <c r="S64" s="9">
        <v>246616860</v>
      </c>
      <c r="T64" s="9">
        <v>682679775</v>
      </c>
      <c r="U64" s="9">
        <v>0</v>
      </c>
    </row>
    <row r="65" spans="1:21" x14ac:dyDescent="0.25">
      <c r="A65" s="8" t="s">
        <v>80</v>
      </c>
      <c r="B65" s="9">
        <v>2167423000</v>
      </c>
      <c r="C65" s="9">
        <v>0</v>
      </c>
      <c r="D65" s="9">
        <v>1156937650</v>
      </c>
      <c r="E65" s="9">
        <v>3324360650</v>
      </c>
      <c r="F65" s="9">
        <v>0</v>
      </c>
      <c r="G65" s="9">
        <v>3324360650</v>
      </c>
      <c r="H65" s="9">
        <v>884926350</v>
      </c>
      <c r="I65" s="9">
        <v>3273182240</v>
      </c>
      <c r="J65" s="9">
        <v>51178410</v>
      </c>
      <c r="K65" s="9">
        <v>41067000</v>
      </c>
      <c r="L65" s="9">
        <v>634125827</v>
      </c>
      <c r="M65" s="9">
        <v>2639056413</v>
      </c>
      <c r="N65" s="14">
        <f t="shared" si="46"/>
        <v>0.19075121316936536</v>
      </c>
      <c r="O65" s="9">
        <v>68893968</v>
      </c>
      <c r="P65" s="9">
        <v>193382439</v>
      </c>
      <c r="Q65" s="9">
        <v>440743388</v>
      </c>
      <c r="R65" s="14">
        <f t="shared" si="47"/>
        <v>5.8171317543419969E-2</v>
      </c>
      <c r="S65" s="9">
        <v>68893968</v>
      </c>
      <c r="T65" s="9">
        <v>193382439</v>
      </c>
      <c r="U65" s="9">
        <v>0</v>
      </c>
    </row>
    <row r="66" spans="1:21" x14ac:dyDescent="0.25">
      <c r="A66" s="8" t="s">
        <v>81</v>
      </c>
      <c r="B66" s="9">
        <v>3344582000</v>
      </c>
      <c r="C66" s="9">
        <v>0</v>
      </c>
      <c r="D66" s="9">
        <v>0</v>
      </c>
      <c r="E66" s="9">
        <v>3344582000</v>
      </c>
      <c r="F66" s="9">
        <v>0</v>
      </c>
      <c r="G66" s="9">
        <v>3344582000</v>
      </c>
      <c r="H66" s="9">
        <v>809157618</v>
      </c>
      <c r="I66" s="9">
        <v>3081209739</v>
      </c>
      <c r="J66" s="9">
        <v>263372261</v>
      </c>
      <c r="K66" s="9">
        <v>55657931</v>
      </c>
      <c r="L66" s="9">
        <v>1943573323</v>
      </c>
      <c r="M66" s="9">
        <v>1137636416</v>
      </c>
      <c r="N66" s="14">
        <f t="shared" si="46"/>
        <v>0.58111097978760873</v>
      </c>
      <c r="O66" s="9">
        <v>179028241</v>
      </c>
      <c r="P66" s="9">
        <v>606224300</v>
      </c>
      <c r="Q66" s="9">
        <v>1337349023</v>
      </c>
      <c r="R66" s="14">
        <f t="shared" si="47"/>
        <v>0.1812556247686557</v>
      </c>
      <c r="S66" s="9">
        <v>179028241</v>
      </c>
      <c r="T66" s="9">
        <v>606224300</v>
      </c>
      <c r="U66" s="9">
        <v>0</v>
      </c>
    </row>
    <row r="67" spans="1:21" x14ac:dyDescent="0.25">
      <c r="A67" s="8" t="s">
        <v>82</v>
      </c>
      <c r="B67" s="9">
        <v>75622454000</v>
      </c>
      <c r="C67" s="9">
        <v>0</v>
      </c>
      <c r="D67" s="9">
        <v>10673332717</v>
      </c>
      <c r="E67" s="9">
        <v>86295786717</v>
      </c>
      <c r="F67" s="9">
        <v>0</v>
      </c>
      <c r="G67" s="9">
        <v>86295786717</v>
      </c>
      <c r="H67" s="9">
        <v>26630614513</v>
      </c>
      <c r="I67" s="9">
        <v>56219526926</v>
      </c>
      <c r="J67" s="9">
        <v>30076259791</v>
      </c>
      <c r="K67" s="9">
        <v>1962650851</v>
      </c>
      <c r="L67" s="9">
        <v>20453355455</v>
      </c>
      <c r="M67" s="9">
        <v>35766171471</v>
      </c>
      <c r="N67" s="14">
        <f t="shared" si="46"/>
        <v>0.23701453145186696</v>
      </c>
      <c r="O67" s="9">
        <v>1608858003</v>
      </c>
      <c r="P67" s="9">
        <v>10135360644</v>
      </c>
      <c r="Q67" s="9">
        <v>10317994811</v>
      </c>
      <c r="R67" s="14">
        <f t="shared" si="47"/>
        <v>0.11744907868142032</v>
      </c>
      <c r="S67" s="9">
        <v>1608858003</v>
      </c>
      <c r="T67" s="9">
        <v>10135360644</v>
      </c>
      <c r="U67" s="9">
        <v>0</v>
      </c>
    </row>
    <row r="68" spans="1:21" x14ac:dyDescent="0.25">
      <c r="A68" s="8" t="s">
        <v>83</v>
      </c>
      <c r="B68" s="9">
        <v>198759165000</v>
      </c>
      <c r="C68" s="9">
        <v>0</v>
      </c>
      <c r="D68" s="9">
        <v>-2918898269</v>
      </c>
      <c r="E68" s="9">
        <v>195840266731</v>
      </c>
      <c r="F68" s="9">
        <v>0</v>
      </c>
      <c r="G68" s="9">
        <v>195840266731</v>
      </c>
      <c r="H68" s="9">
        <v>9045015464</v>
      </c>
      <c r="I68" s="9">
        <v>192400863905</v>
      </c>
      <c r="J68" s="9">
        <v>3439402826</v>
      </c>
      <c r="K68" s="9">
        <v>18399789061</v>
      </c>
      <c r="L68" s="9">
        <v>161621874536</v>
      </c>
      <c r="M68" s="9">
        <v>30778989369</v>
      </c>
      <c r="N68" s="14">
        <f t="shared" si="46"/>
        <v>0.82527397063852403</v>
      </c>
      <c r="O68" s="9">
        <v>14596082059</v>
      </c>
      <c r="P68" s="9">
        <v>41041701106</v>
      </c>
      <c r="Q68" s="9">
        <v>120580173430</v>
      </c>
      <c r="R68" s="14">
        <f t="shared" si="47"/>
        <v>0.20956722430517102</v>
      </c>
      <c r="S68" s="9">
        <v>15855580874</v>
      </c>
      <c r="T68" s="9">
        <v>41011307323</v>
      </c>
      <c r="U68" s="9">
        <v>30393783</v>
      </c>
    </row>
    <row r="69" spans="1:21" x14ac:dyDescent="0.25">
      <c r="A69" s="8" t="s">
        <v>84</v>
      </c>
      <c r="B69" s="9">
        <v>184427181000</v>
      </c>
      <c r="C69" s="9">
        <v>0</v>
      </c>
      <c r="D69" s="9">
        <v>34433062350</v>
      </c>
      <c r="E69" s="9">
        <v>218860243350</v>
      </c>
      <c r="F69" s="9">
        <v>0</v>
      </c>
      <c r="G69" s="9">
        <v>218860243350</v>
      </c>
      <c r="H69" s="9">
        <v>23672897127</v>
      </c>
      <c r="I69" s="9">
        <v>201023874287</v>
      </c>
      <c r="J69" s="9">
        <v>17836369063</v>
      </c>
      <c r="K69" s="9">
        <v>224230882</v>
      </c>
      <c r="L69" s="9">
        <v>148133721505</v>
      </c>
      <c r="M69" s="9">
        <v>52890152782</v>
      </c>
      <c r="N69" s="14">
        <f t="shared" si="46"/>
        <v>0.67684161927986819</v>
      </c>
      <c r="O69" s="9">
        <v>17684953460</v>
      </c>
      <c r="P69" s="9">
        <v>60034532062</v>
      </c>
      <c r="Q69" s="9">
        <v>88099189443</v>
      </c>
      <c r="R69" s="14">
        <f t="shared" si="47"/>
        <v>0.27430533359132353</v>
      </c>
      <c r="S69" s="9">
        <v>17715465535</v>
      </c>
      <c r="T69" s="9">
        <v>60034532062</v>
      </c>
      <c r="U69" s="9">
        <v>0</v>
      </c>
    </row>
    <row r="70" spans="1:21" x14ac:dyDescent="0.25">
      <c r="A70" s="8" t="s">
        <v>85</v>
      </c>
      <c r="B70" s="9">
        <v>5490267000</v>
      </c>
      <c r="C70" s="9">
        <v>0</v>
      </c>
      <c r="D70" s="9">
        <v>2110000000</v>
      </c>
      <c r="E70" s="9">
        <v>7600267000</v>
      </c>
      <c r="F70" s="9">
        <v>0</v>
      </c>
      <c r="G70" s="9">
        <v>7600267000</v>
      </c>
      <c r="H70" s="9">
        <v>205244240</v>
      </c>
      <c r="I70" s="9">
        <v>6931515844</v>
      </c>
      <c r="J70" s="9">
        <v>668751156</v>
      </c>
      <c r="K70" s="9">
        <v>0</v>
      </c>
      <c r="L70" s="9">
        <v>4428490962</v>
      </c>
      <c r="M70" s="9">
        <v>2503024882</v>
      </c>
      <c r="N70" s="14">
        <f t="shared" si="46"/>
        <v>0.58267570889285858</v>
      </c>
      <c r="O70" s="9">
        <v>487618222</v>
      </c>
      <c r="P70" s="9">
        <v>1749316396</v>
      </c>
      <c r="Q70" s="9">
        <v>2679174566</v>
      </c>
      <c r="R70" s="14">
        <f t="shared" si="47"/>
        <v>0.23016512393577751</v>
      </c>
      <c r="S70" s="9">
        <v>487618222</v>
      </c>
      <c r="T70" s="9">
        <v>1749316396</v>
      </c>
      <c r="U70" s="9">
        <v>0</v>
      </c>
    </row>
    <row r="71" spans="1:21" x14ac:dyDescent="0.25">
      <c r="A71" s="8" t="s">
        <v>86</v>
      </c>
      <c r="B71" s="9">
        <v>5424337000</v>
      </c>
      <c r="C71" s="9">
        <v>0</v>
      </c>
      <c r="D71" s="9">
        <v>0</v>
      </c>
      <c r="E71" s="9">
        <v>5424337000</v>
      </c>
      <c r="F71" s="9">
        <v>0</v>
      </c>
      <c r="G71" s="9">
        <v>5424337000</v>
      </c>
      <c r="H71" s="9">
        <v>136265000</v>
      </c>
      <c r="I71" s="9">
        <v>5253221418</v>
      </c>
      <c r="J71" s="9">
        <v>171115582</v>
      </c>
      <c r="K71" s="9">
        <v>106110000</v>
      </c>
      <c r="L71" s="9">
        <v>4724854057</v>
      </c>
      <c r="M71" s="9">
        <v>528367361</v>
      </c>
      <c r="N71" s="14">
        <f t="shared" si="46"/>
        <v>0.87104729241564449</v>
      </c>
      <c r="O71" s="9">
        <v>456938695</v>
      </c>
      <c r="P71" s="9">
        <v>1358131398</v>
      </c>
      <c r="Q71" s="9">
        <v>3366722659</v>
      </c>
      <c r="R71" s="14">
        <f t="shared" si="47"/>
        <v>0.25037740059292041</v>
      </c>
      <c r="S71" s="9">
        <v>460309928</v>
      </c>
      <c r="T71" s="9">
        <v>1358131398</v>
      </c>
      <c r="U71" s="9">
        <v>0</v>
      </c>
    </row>
    <row r="72" spans="1:21" x14ac:dyDescent="0.25">
      <c r="A72" s="8" t="s">
        <v>87</v>
      </c>
      <c r="B72" s="9">
        <v>191863750000</v>
      </c>
      <c r="C72" s="9">
        <v>0</v>
      </c>
      <c r="D72" s="9">
        <v>-36545526832</v>
      </c>
      <c r="E72" s="9">
        <v>155318223168</v>
      </c>
      <c r="F72" s="9">
        <v>0</v>
      </c>
      <c r="G72" s="9">
        <v>155318223168</v>
      </c>
      <c r="H72" s="9">
        <v>-485118330</v>
      </c>
      <c r="I72" s="9">
        <v>146583931875</v>
      </c>
      <c r="J72" s="9">
        <v>8734291293</v>
      </c>
      <c r="K72" s="9">
        <v>6022819137</v>
      </c>
      <c r="L72" s="9">
        <v>137697435749</v>
      </c>
      <c r="M72" s="9">
        <v>8886496126</v>
      </c>
      <c r="N72" s="14">
        <f t="shared" si="46"/>
        <v>0.88655041849184391</v>
      </c>
      <c r="O72" s="9">
        <v>11792327210</v>
      </c>
      <c r="P72" s="9">
        <v>63971898646</v>
      </c>
      <c r="Q72" s="9">
        <v>73725537103</v>
      </c>
      <c r="R72" s="14">
        <f t="shared" si="47"/>
        <v>0.4118763229528114</v>
      </c>
      <c r="S72" s="9">
        <v>11792327210</v>
      </c>
      <c r="T72" s="9">
        <v>63971898646</v>
      </c>
      <c r="U72" s="9">
        <v>0</v>
      </c>
    </row>
    <row r="73" spans="1:21" x14ac:dyDescent="0.25">
      <c r="A73" s="8" t="s">
        <v>88</v>
      </c>
      <c r="B73" s="9">
        <v>63217291000</v>
      </c>
      <c r="C73" s="9">
        <v>0</v>
      </c>
      <c r="D73" s="9">
        <v>-500000000</v>
      </c>
      <c r="E73" s="9">
        <v>62717291000</v>
      </c>
      <c r="F73" s="9">
        <v>0</v>
      </c>
      <c r="G73" s="9">
        <v>62717291000</v>
      </c>
      <c r="H73" s="9">
        <v>1288211683</v>
      </c>
      <c r="I73" s="9">
        <v>60167497515</v>
      </c>
      <c r="J73" s="9">
        <v>2549793485</v>
      </c>
      <c r="K73" s="9">
        <v>2139948107</v>
      </c>
      <c r="L73" s="9">
        <v>48338832448</v>
      </c>
      <c r="M73" s="9">
        <v>11828665067</v>
      </c>
      <c r="N73" s="14">
        <f t="shared" si="46"/>
        <v>0.77074171535884739</v>
      </c>
      <c r="O73" s="9">
        <v>4440447704</v>
      </c>
      <c r="P73" s="9">
        <v>18579587162</v>
      </c>
      <c r="Q73" s="9">
        <v>29759245286</v>
      </c>
      <c r="R73" s="14">
        <f t="shared" si="47"/>
        <v>0.29624345799629642</v>
      </c>
      <c r="S73" s="9">
        <v>4271428995</v>
      </c>
      <c r="T73" s="9">
        <v>18405061600</v>
      </c>
      <c r="U73" s="9">
        <v>174525562</v>
      </c>
    </row>
    <row r="74" spans="1:21" x14ac:dyDescent="0.25">
      <c r="A74" s="8" t="s">
        <v>89</v>
      </c>
      <c r="B74" s="9">
        <v>1000000000</v>
      </c>
      <c r="C74" s="9">
        <v>0</v>
      </c>
      <c r="D74" s="9">
        <v>0</v>
      </c>
      <c r="E74" s="9">
        <v>1000000000</v>
      </c>
      <c r="F74" s="9">
        <v>0</v>
      </c>
      <c r="G74" s="9">
        <v>1000000000</v>
      </c>
      <c r="H74" s="9">
        <v>79057000</v>
      </c>
      <c r="I74" s="9">
        <v>964911000</v>
      </c>
      <c r="J74" s="9">
        <v>35089000</v>
      </c>
      <c r="K74" s="9">
        <v>127575000</v>
      </c>
      <c r="L74" s="9">
        <v>512735000</v>
      </c>
      <c r="M74" s="9">
        <v>452176000</v>
      </c>
      <c r="N74" s="14">
        <f t="shared" si="46"/>
        <v>0.51273500000000005</v>
      </c>
      <c r="O74" s="9">
        <v>36365333</v>
      </c>
      <c r="P74" s="9">
        <v>103649533</v>
      </c>
      <c r="Q74" s="9">
        <v>409085467</v>
      </c>
      <c r="R74" s="14">
        <f t="shared" si="47"/>
        <v>0.103649533</v>
      </c>
      <c r="S74" s="9">
        <v>36365333</v>
      </c>
      <c r="T74" s="9">
        <v>103649533</v>
      </c>
      <c r="U74" s="9">
        <v>0</v>
      </c>
    </row>
    <row r="75" spans="1:21" x14ac:dyDescent="0.25">
      <c r="A75" s="8" t="s">
        <v>90</v>
      </c>
      <c r="B75" s="9">
        <v>13392621000</v>
      </c>
      <c r="C75" s="9">
        <v>0</v>
      </c>
      <c r="D75" s="9">
        <v>-508287616</v>
      </c>
      <c r="E75" s="9">
        <v>12884333384</v>
      </c>
      <c r="F75" s="9">
        <v>0</v>
      </c>
      <c r="G75" s="9">
        <v>12884333384</v>
      </c>
      <c r="H75" s="9">
        <v>2695001730</v>
      </c>
      <c r="I75" s="9">
        <v>12600336199</v>
      </c>
      <c r="J75" s="9">
        <v>283997185</v>
      </c>
      <c r="K75" s="9">
        <v>1420367493</v>
      </c>
      <c r="L75" s="9">
        <v>8978161199</v>
      </c>
      <c r="M75" s="9">
        <v>3622175000</v>
      </c>
      <c r="N75" s="14">
        <f t="shared" si="46"/>
        <v>0.69682776216806408</v>
      </c>
      <c r="O75" s="9">
        <v>1354594519</v>
      </c>
      <c r="P75" s="9">
        <v>3087614288</v>
      </c>
      <c r="Q75" s="9">
        <v>5890546911</v>
      </c>
      <c r="R75" s="14">
        <f t="shared" si="47"/>
        <v>0.23964098071493986</v>
      </c>
      <c r="S75" s="9">
        <v>1357494519</v>
      </c>
      <c r="T75" s="9">
        <v>3086414288</v>
      </c>
      <c r="U75" s="9">
        <v>1200000</v>
      </c>
    </row>
    <row r="76" spans="1:21" x14ac:dyDescent="0.25">
      <c r="A76" s="8" t="s">
        <v>91</v>
      </c>
      <c r="B76" s="9">
        <v>22428627000</v>
      </c>
      <c r="C76" s="9">
        <v>0</v>
      </c>
      <c r="D76" s="9">
        <v>-7125860116</v>
      </c>
      <c r="E76" s="9">
        <v>15302766884</v>
      </c>
      <c r="F76" s="9">
        <v>0</v>
      </c>
      <c r="G76" s="9">
        <v>15302766884</v>
      </c>
      <c r="H76" s="9">
        <v>474506805</v>
      </c>
      <c r="I76" s="9">
        <v>13485295488</v>
      </c>
      <c r="J76" s="9">
        <v>1817471396</v>
      </c>
      <c r="K76" s="9">
        <v>208983575</v>
      </c>
      <c r="L76" s="9">
        <v>12431816612</v>
      </c>
      <c r="M76" s="9">
        <v>1053478876</v>
      </c>
      <c r="N76" s="14">
        <f t="shared" si="46"/>
        <v>0.81239011913579118</v>
      </c>
      <c r="O76" s="9">
        <v>1199968319</v>
      </c>
      <c r="P76" s="9">
        <v>4096763978</v>
      </c>
      <c r="Q76" s="9">
        <v>8335052634</v>
      </c>
      <c r="R76" s="14">
        <f t="shared" si="47"/>
        <v>0.26771393755487599</v>
      </c>
      <c r="S76" s="9">
        <v>1204291319</v>
      </c>
      <c r="T76" s="9">
        <v>4096763978</v>
      </c>
      <c r="U76" s="9">
        <v>0</v>
      </c>
    </row>
    <row r="77" spans="1:21" x14ac:dyDescent="0.25">
      <c r="A77" s="8" t="s">
        <v>92</v>
      </c>
      <c r="B77" s="9">
        <v>18007475000</v>
      </c>
      <c r="C77" s="9">
        <v>0</v>
      </c>
      <c r="D77" s="9">
        <v>-263762234</v>
      </c>
      <c r="E77" s="9">
        <v>17743712766</v>
      </c>
      <c r="F77" s="9">
        <v>0</v>
      </c>
      <c r="G77" s="9">
        <v>17743712766</v>
      </c>
      <c r="H77" s="9">
        <v>1904186459</v>
      </c>
      <c r="I77" s="9">
        <v>15667683363</v>
      </c>
      <c r="J77" s="9">
        <v>2076029403</v>
      </c>
      <c r="K77" s="9">
        <v>951030825</v>
      </c>
      <c r="L77" s="9">
        <v>11535308870</v>
      </c>
      <c r="M77" s="9">
        <v>4132374493</v>
      </c>
      <c r="N77" s="14">
        <f t="shared" si="46"/>
        <v>0.6501068306348845</v>
      </c>
      <c r="O77" s="9">
        <v>1817624177</v>
      </c>
      <c r="P77" s="9">
        <v>4410943941</v>
      </c>
      <c r="Q77" s="9">
        <v>7124364929</v>
      </c>
      <c r="R77" s="14">
        <f t="shared" si="47"/>
        <v>0.24859193784133646</v>
      </c>
      <c r="S77" s="9">
        <v>1237010950</v>
      </c>
      <c r="T77" s="9">
        <v>3830330714</v>
      </c>
      <c r="U77" s="9">
        <v>580613227</v>
      </c>
    </row>
    <row r="78" spans="1:21" x14ac:dyDescent="0.25">
      <c r="A78" s="8" t="s">
        <v>93</v>
      </c>
      <c r="B78" s="9">
        <v>3454913000</v>
      </c>
      <c r="C78" s="9">
        <v>0</v>
      </c>
      <c r="D78" s="9">
        <v>0</v>
      </c>
      <c r="E78" s="9">
        <v>3454913000</v>
      </c>
      <c r="F78" s="9">
        <v>0</v>
      </c>
      <c r="G78" s="9">
        <v>3454913000</v>
      </c>
      <c r="H78" s="9">
        <v>-50271104</v>
      </c>
      <c r="I78" s="9">
        <v>3363565435</v>
      </c>
      <c r="J78" s="9">
        <v>91347565</v>
      </c>
      <c r="K78" s="9">
        <v>0</v>
      </c>
      <c r="L78" s="9">
        <v>3317830676</v>
      </c>
      <c r="M78" s="9">
        <v>45734759</v>
      </c>
      <c r="N78" s="14">
        <f t="shared" si="46"/>
        <v>0.96032249610916398</v>
      </c>
      <c r="O78" s="9">
        <v>411308055</v>
      </c>
      <c r="P78" s="9">
        <v>1409321187</v>
      </c>
      <c r="Q78" s="9">
        <v>1908509489</v>
      </c>
      <c r="R78" s="14">
        <f t="shared" si="47"/>
        <v>0.40791799590901423</v>
      </c>
      <c r="S78" s="9">
        <v>411308055</v>
      </c>
      <c r="T78" s="9">
        <v>1409321187</v>
      </c>
      <c r="U78" s="9">
        <v>0</v>
      </c>
    </row>
    <row r="79" spans="1:21" x14ac:dyDescent="0.25">
      <c r="A79" s="8" t="s">
        <v>94</v>
      </c>
      <c r="B79" s="9">
        <v>251450395000</v>
      </c>
      <c r="C79" s="9">
        <v>0</v>
      </c>
      <c r="D79" s="9">
        <v>-1098997650</v>
      </c>
      <c r="E79" s="9">
        <v>250351397350</v>
      </c>
      <c r="F79" s="9">
        <v>0</v>
      </c>
      <c r="G79" s="9">
        <v>250351397350</v>
      </c>
      <c r="H79" s="9">
        <v>-250903632</v>
      </c>
      <c r="I79" s="9">
        <v>248765082370</v>
      </c>
      <c r="J79" s="9">
        <v>1586314980</v>
      </c>
      <c r="K79" s="9">
        <v>25471040189</v>
      </c>
      <c r="L79" s="9">
        <v>166366050055</v>
      </c>
      <c r="M79" s="9">
        <v>82399032315</v>
      </c>
      <c r="N79" s="14">
        <f t="shared" si="46"/>
        <v>0.66453014369404317</v>
      </c>
      <c r="O79" s="9">
        <v>18428204183</v>
      </c>
      <c r="P79" s="9">
        <v>87674170508</v>
      </c>
      <c r="Q79" s="9">
        <v>78691879547</v>
      </c>
      <c r="R79" s="14">
        <f t="shared" si="47"/>
        <v>0.3502044383855723</v>
      </c>
      <c r="S79" s="9">
        <v>18097977749</v>
      </c>
      <c r="T79" s="9">
        <v>87112818991</v>
      </c>
      <c r="U79" s="9">
        <v>561351517</v>
      </c>
    </row>
    <row r="80" spans="1:21" x14ac:dyDescent="0.25">
      <c r="A80" s="8" t="s">
        <v>95</v>
      </c>
      <c r="B80" s="9">
        <v>8316666000</v>
      </c>
      <c r="C80" s="9">
        <v>0</v>
      </c>
      <c r="D80" s="9">
        <v>-700000000</v>
      </c>
      <c r="E80" s="9">
        <v>7616666000</v>
      </c>
      <c r="F80" s="9">
        <v>0</v>
      </c>
      <c r="G80" s="9">
        <v>7616666000</v>
      </c>
      <c r="H80" s="9">
        <v>-808321495</v>
      </c>
      <c r="I80" s="9">
        <v>5947604663</v>
      </c>
      <c r="J80" s="9">
        <v>1669061337</v>
      </c>
      <c r="K80" s="9">
        <v>118138940</v>
      </c>
      <c r="L80" s="9">
        <v>3928548238</v>
      </c>
      <c r="M80" s="9">
        <v>2019056425</v>
      </c>
      <c r="N80" s="14">
        <f t="shared" si="46"/>
        <v>0.5157831836134078</v>
      </c>
      <c r="O80" s="9">
        <v>362895793</v>
      </c>
      <c r="P80" s="9">
        <v>1059499126</v>
      </c>
      <c r="Q80" s="9">
        <v>2869049112</v>
      </c>
      <c r="R80" s="14">
        <f t="shared" si="47"/>
        <v>0.13910274206588552</v>
      </c>
      <c r="S80" s="9">
        <v>362895793</v>
      </c>
      <c r="T80" s="9">
        <v>1059499126</v>
      </c>
      <c r="U80" s="9">
        <v>0</v>
      </c>
    </row>
    <row r="81" spans="1:21" x14ac:dyDescent="0.2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9"/>
      <c r="M81" s="19"/>
      <c r="N81" s="20"/>
      <c r="O81" s="19"/>
      <c r="P81" s="19"/>
      <c r="Q81" s="19"/>
      <c r="R81" s="20"/>
      <c r="S81" s="19"/>
      <c r="T81" s="19"/>
      <c r="U81" s="21"/>
    </row>
    <row r="82" spans="1:21" x14ac:dyDescent="0.25">
      <c r="A82" s="22" t="s">
        <v>100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4"/>
      <c r="M82" s="24"/>
      <c r="N82" s="25"/>
      <c r="O82" s="24"/>
      <c r="P82" s="24"/>
      <c r="Q82" s="24"/>
      <c r="R82" s="25"/>
      <c r="S82" s="24"/>
      <c r="T82" s="24"/>
      <c r="U82" s="26"/>
    </row>
    <row r="83" spans="1:21" x14ac:dyDescent="0.25">
      <c r="A83" s="27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4"/>
      <c r="M83" s="24"/>
      <c r="N83" s="25"/>
      <c r="O83" s="24"/>
      <c r="P83" s="24"/>
      <c r="Q83" s="24"/>
      <c r="R83" s="25"/>
      <c r="S83" s="24"/>
      <c r="T83" s="24"/>
      <c r="U83" s="26"/>
    </row>
    <row r="84" spans="1:21" x14ac:dyDescent="0.25">
      <c r="A84" s="27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4"/>
      <c r="M84" s="24"/>
      <c r="N84" s="25"/>
      <c r="O84" s="24"/>
      <c r="P84" s="24"/>
      <c r="Q84" s="24"/>
      <c r="R84" s="25"/>
      <c r="S84" s="24"/>
      <c r="T84" s="24"/>
      <c r="U84" s="26"/>
    </row>
    <row r="85" spans="1:21" x14ac:dyDescent="0.25">
      <c r="A85" s="27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4"/>
      <c r="M85" s="24"/>
      <c r="N85" s="25"/>
      <c r="O85" s="24"/>
      <c r="P85" s="24"/>
      <c r="Q85" s="24"/>
      <c r="R85" s="25"/>
      <c r="S85" s="24"/>
      <c r="T85" s="24"/>
      <c r="U85" s="26"/>
    </row>
    <row r="86" spans="1:21" x14ac:dyDescent="0.25">
      <c r="A86" s="27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4"/>
      <c r="M86" s="24"/>
      <c r="N86" s="25"/>
      <c r="O86" s="24"/>
      <c r="P86" s="24"/>
      <c r="Q86" s="24"/>
      <c r="R86" s="25"/>
      <c r="S86" s="24"/>
      <c r="T86" s="24"/>
      <c r="U86" s="26"/>
    </row>
    <row r="87" spans="1:21" x14ac:dyDescent="0.25">
      <c r="A87" s="27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4"/>
      <c r="M87" s="24"/>
      <c r="N87" s="25"/>
      <c r="O87" s="24"/>
      <c r="P87" s="24"/>
      <c r="Q87" s="24"/>
      <c r="R87" s="25"/>
      <c r="S87" s="24"/>
      <c r="T87" s="24"/>
      <c r="U87" s="26"/>
    </row>
    <row r="88" spans="1:21" x14ac:dyDescent="0.25">
      <c r="A88" s="27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4"/>
      <c r="M88" s="24"/>
      <c r="N88" s="25"/>
      <c r="O88" s="24"/>
      <c r="P88" s="24"/>
      <c r="Q88" s="24"/>
      <c r="R88" s="25"/>
      <c r="S88" s="24"/>
      <c r="T88" s="24"/>
      <c r="U88" s="26"/>
    </row>
    <row r="89" spans="1:21" x14ac:dyDescent="0.25">
      <c r="A89" s="27"/>
      <c r="B89" s="28"/>
      <c r="C89" s="29"/>
      <c r="D89" s="28"/>
      <c r="E89" s="23"/>
      <c r="F89" s="23"/>
      <c r="G89" s="30"/>
      <c r="H89" s="30"/>
      <c r="I89" s="30"/>
      <c r="J89" s="31"/>
      <c r="K89" s="31"/>
      <c r="L89" s="31"/>
      <c r="M89" s="24"/>
      <c r="N89" s="25"/>
      <c r="O89" s="32"/>
      <c r="P89" s="33" t="s">
        <v>101</v>
      </c>
      <c r="Q89" s="32"/>
      <c r="R89" s="25"/>
      <c r="S89" s="34" t="s">
        <v>102</v>
      </c>
      <c r="T89" s="34"/>
      <c r="U89" s="35"/>
    </row>
    <row r="90" spans="1:21" x14ac:dyDescent="0.25">
      <c r="A90" s="27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4"/>
      <c r="M90" s="24"/>
      <c r="N90" s="25"/>
      <c r="O90" s="24"/>
      <c r="P90" s="24"/>
      <c r="Q90" s="24"/>
      <c r="R90" s="25"/>
      <c r="S90" s="24"/>
      <c r="T90" s="24"/>
      <c r="U90" s="26"/>
    </row>
    <row r="91" spans="1:21" x14ac:dyDescent="0.25">
      <c r="A91" s="27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4"/>
      <c r="M91" s="24"/>
      <c r="N91" s="25"/>
      <c r="O91" s="24"/>
      <c r="P91" s="24"/>
      <c r="Q91" s="24"/>
      <c r="R91" s="25"/>
      <c r="S91" s="24"/>
      <c r="T91" s="24"/>
      <c r="U91" s="26"/>
    </row>
    <row r="92" spans="1:21" x14ac:dyDescent="0.25">
      <c r="A92" s="27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4"/>
      <c r="M92" s="24"/>
      <c r="N92" s="25"/>
      <c r="O92" s="24"/>
      <c r="P92" s="24"/>
      <c r="Q92" s="24"/>
      <c r="R92" s="25"/>
      <c r="S92" s="24"/>
      <c r="T92" s="24"/>
      <c r="U92" s="26"/>
    </row>
    <row r="93" spans="1:21" x14ac:dyDescent="0.25">
      <c r="A93" s="27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4"/>
      <c r="M93" s="24"/>
      <c r="N93" s="25"/>
      <c r="O93" s="24"/>
      <c r="P93" s="24"/>
      <c r="Q93" s="24"/>
      <c r="R93" s="25"/>
      <c r="S93" s="24"/>
      <c r="T93" s="24"/>
      <c r="U93" s="26"/>
    </row>
    <row r="94" spans="1:21" x14ac:dyDescent="0.25">
      <c r="A94" s="27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4"/>
      <c r="M94" s="24"/>
      <c r="N94" s="25"/>
      <c r="O94" s="24"/>
      <c r="P94" s="24"/>
      <c r="Q94" s="24"/>
      <c r="R94" s="25"/>
      <c r="S94" s="24"/>
      <c r="T94" s="24"/>
      <c r="U94" s="26"/>
    </row>
    <row r="95" spans="1:21" x14ac:dyDescent="0.2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8"/>
      <c r="M95" s="38"/>
      <c r="N95" s="39"/>
      <c r="O95" s="38"/>
      <c r="P95" s="38"/>
      <c r="Q95" s="38"/>
      <c r="R95" s="39"/>
      <c r="S95" s="38"/>
      <c r="T95" s="38"/>
      <c r="U95" s="40"/>
    </row>
  </sheetData>
  <mergeCells count="4">
    <mergeCell ref="A1:U1"/>
    <mergeCell ref="G89:I89"/>
    <mergeCell ref="J89:L89"/>
    <mergeCell ref="S89:U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OneDrive - sdis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Nasly Milena Pisciotti Duque</dc:creator>
  <cp:lastModifiedBy>Nasly Milena Pisciotti Duque</cp:lastModifiedBy>
  <dcterms:created xsi:type="dcterms:W3CDTF">2021-08-02T14:17:07Z</dcterms:created>
  <dcterms:modified xsi:type="dcterms:W3CDTF">2021-08-02T16:41:46Z</dcterms:modified>
</cp:coreProperties>
</file>