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isgovco-my.sharepoint.com/personal/npisciotti_sdis_gov_co/Documents/Documents/NASLY 2016/2021/Presupuesto/Informes mensuales/junio/"/>
    </mc:Choice>
  </mc:AlternateContent>
  <xr:revisionPtr revIDLastSave="48" documentId="13_ncr:40009_{E6422F6B-6AC8-4CB1-98E1-B308F95FF17E}" xr6:coauthVersionLast="47" xr6:coauthVersionMax="47" xr10:uidLastSave="{F2B7E193-DBF6-468A-8A5D-4116B016DFC4}"/>
  <bookViews>
    <workbookView xWindow="-120" yWindow="-120" windowWidth="24240" windowHeight="13140" xr2:uid="{00000000-000D-0000-FFFF-FFFF00000000}"/>
  </bookViews>
  <sheets>
    <sheet name="Ejecución mes de Junio 2021-Vi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1" i="1" l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2" i="1"/>
  <c r="R61" i="1"/>
  <c r="R60" i="1"/>
  <c r="R59" i="1"/>
  <c r="R58" i="1"/>
  <c r="R57" i="1"/>
  <c r="R56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38" i="1"/>
  <c r="R37" i="1"/>
  <c r="R36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2" i="1"/>
  <c r="N61" i="1"/>
  <c r="N60" i="1"/>
  <c r="N59" i="1"/>
  <c r="N58" i="1"/>
  <c r="N57" i="1"/>
  <c r="N56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38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63" i="1"/>
  <c r="T63" i="1"/>
  <c r="S63" i="1"/>
  <c r="Q63" i="1"/>
  <c r="P63" i="1"/>
  <c r="O63" i="1"/>
  <c r="M63" i="1"/>
  <c r="L63" i="1"/>
  <c r="K63" i="1"/>
  <c r="J63" i="1"/>
  <c r="I63" i="1"/>
  <c r="H63" i="1"/>
  <c r="G63" i="1"/>
  <c r="F63" i="1"/>
  <c r="E63" i="1"/>
  <c r="D63" i="1"/>
  <c r="C63" i="1"/>
  <c r="U35" i="1"/>
  <c r="T35" i="1"/>
  <c r="S35" i="1"/>
  <c r="Q35" i="1"/>
  <c r="P35" i="1"/>
  <c r="O35" i="1"/>
  <c r="M35" i="1"/>
  <c r="L35" i="1"/>
  <c r="K35" i="1"/>
  <c r="K6" i="1" s="1"/>
  <c r="K5" i="1" s="1"/>
  <c r="K4" i="1" s="1"/>
  <c r="J35" i="1"/>
  <c r="I35" i="1"/>
  <c r="H35" i="1"/>
  <c r="G35" i="1"/>
  <c r="N35" i="1" s="1"/>
  <c r="F35" i="1"/>
  <c r="E35" i="1"/>
  <c r="D35" i="1"/>
  <c r="C35" i="1"/>
  <c r="U7" i="1"/>
  <c r="T7" i="1"/>
  <c r="S7" i="1"/>
  <c r="S6" i="1" s="1"/>
  <c r="S5" i="1" s="1"/>
  <c r="S4" i="1" s="1"/>
  <c r="Q7" i="1"/>
  <c r="Q6" i="1" s="1"/>
  <c r="Q5" i="1" s="1"/>
  <c r="Q4" i="1" s="1"/>
  <c r="P7" i="1"/>
  <c r="O7" i="1"/>
  <c r="M7" i="1"/>
  <c r="M6" i="1" s="1"/>
  <c r="M5" i="1" s="1"/>
  <c r="M4" i="1" s="1"/>
  <c r="L7" i="1"/>
  <c r="N7" i="1" s="1"/>
  <c r="K7" i="1"/>
  <c r="J7" i="1"/>
  <c r="I7" i="1"/>
  <c r="I6" i="1" s="1"/>
  <c r="I5" i="1" s="1"/>
  <c r="I4" i="1" s="1"/>
  <c r="H7" i="1"/>
  <c r="H6" i="1" s="1"/>
  <c r="H5" i="1" s="1"/>
  <c r="H4" i="1" s="1"/>
  <c r="G7" i="1"/>
  <c r="F7" i="1"/>
  <c r="E7" i="1"/>
  <c r="E6" i="1" s="1"/>
  <c r="E5" i="1" s="1"/>
  <c r="E4" i="1" s="1"/>
  <c r="D7" i="1"/>
  <c r="D6" i="1" s="1"/>
  <c r="D5" i="1" s="1"/>
  <c r="D4" i="1" s="1"/>
  <c r="C7" i="1"/>
  <c r="B63" i="1"/>
  <c r="B35" i="1"/>
  <c r="B7" i="1"/>
  <c r="B6" i="1" s="1"/>
  <c r="B5" i="1" s="1"/>
  <c r="B4" i="1" s="1"/>
  <c r="R35" i="1" l="1"/>
  <c r="N63" i="1"/>
  <c r="R7" i="1"/>
  <c r="U6" i="1"/>
  <c r="U5" i="1" s="1"/>
  <c r="U4" i="1" s="1"/>
  <c r="G6" i="1"/>
  <c r="G5" i="1" s="1"/>
  <c r="G4" i="1" s="1"/>
  <c r="P6" i="1"/>
  <c r="P5" i="1" s="1"/>
  <c r="R63" i="1"/>
  <c r="L6" i="1"/>
  <c r="F6" i="1"/>
  <c r="F5" i="1" s="1"/>
  <c r="F4" i="1" s="1"/>
  <c r="J6" i="1"/>
  <c r="J5" i="1" s="1"/>
  <c r="J4" i="1" s="1"/>
  <c r="O6" i="1"/>
  <c r="O5" i="1" s="1"/>
  <c r="O4" i="1" s="1"/>
  <c r="T6" i="1"/>
  <c r="T5" i="1" s="1"/>
  <c r="T4" i="1" s="1"/>
  <c r="C6" i="1"/>
  <c r="C5" i="1" s="1"/>
  <c r="C4" i="1" s="1"/>
  <c r="R6" i="1" l="1"/>
  <c r="L5" i="1"/>
  <c r="N6" i="1"/>
  <c r="P4" i="1"/>
  <c r="R4" i="1" s="1"/>
  <c r="R5" i="1"/>
  <c r="L4" i="1" l="1"/>
  <c r="N4" i="1" s="1"/>
  <c r="N5" i="1"/>
</calcChain>
</file>

<file path=xl/sharedStrings.xml><?xml version="1.0" encoding="utf-8"?>
<sst xmlns="http://schemas.openxmlformats.org/spreadsheetml/2006/main" count="104" uniqueCount="103">
  <si>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</si>
  <si>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</si>
  <si>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</si>
  <si>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</si>
  <si>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</si>
  <si>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</si>
  <si>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</si>
  <si>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</si>
  <si>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</si>
  <si>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</si>
  <si>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</si>
  <si>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</si>
  <si>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</si>
  <si>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</si>
  <si>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</si>
  <si>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</si>
  <si>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</si>
  <si>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</si>
  <si>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</si>
  <si>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</si>
  <si>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</si>
  <si>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</si>
  <si>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000000000000000000122  0122 - Programa Funcionamiento - SECRETARÍA DISTRI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</si>
  <si>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</si>
  <si>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</si>
  <si>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</si>
  <si>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</si>
  <si>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</si>
  <si>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</si>
  <si>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</si>
  <si>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</si>
  <si>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</si>
  <si>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</si>
  <si>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</si>
  <si>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</si>
  <si>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</si>
  <si>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</si>
  <si>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</si>
  <si>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</si>
  <si>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</si>
  <si>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</si>
  <si>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</si>
  <si>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</si>
  <si>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</si>
  <si>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</si>
  <si>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</si>
  <si>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</si>
  <si>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</si>
  <si>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</si>
  <si>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</si>
  <si>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</si>
  <si>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</si>
  <si>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</si>
  <si>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</si>
  <si>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</si>
  <si>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</si>
  <si>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</si>
  <si>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</si>
  <si>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</si>
  <si>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</si>
  <si>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</si>
  <si>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</si>
  <si>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</si>
  <si>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</si>
  <si>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</si>
  <si>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</si>
  <si>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</si>
  <si>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</si>
  <si>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</si>
  <si>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</si>
  <si>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</si>
  <si>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</si>
  <si>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</si>
  <si>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</si>
  <si>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13102020206      Capacitación</t>
  </si>
  <si>
    <t>13102020207      Bienestar e incentivos</t>
  </si>
  <si>
    <t>13102020208      Salud ocupacional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</si>
  <si>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</si>
  <si>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</si>
  <si>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</si>
  <si>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</si>
  <si>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</si>
  <si>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</si>
  <si>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</si>
  <si>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</si>
  <si>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</si>
  <si>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</si>
  <si>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</si>
  <si>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</si>
  <si>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</si>
  <si>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</si>
  <si>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</si>
  <si>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</si>
  <si>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</si>
  <si>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</si>
  <si>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>SECRETARIA DISTRITAL DE INTEGRACION SOCIAL
EJECUCIÓN DE PRESUPUESTO - VIGENCIA
Corte 30 Junio de 2021
Transacción ZPSM_0081</t>
  </si>
  <si>
    <t>0122-01  SECRETARÍA DISTRITAL DE INTEGRACIÓN SOCIAL</t>
  </si>
  <si>
    <t>Servicios Personal</t>
  </si>
  <si>
    <t>Adquisición de Bienes y Servicios</t>
  </si>
  <si>
    <t>Inversion</t>
  </si>
  <si>
    <t>NOTA: Este informe es generado de la transaccion ZPSM_0081 del sistema Bogdata, de acuerdo con las instrucciones de la Secretaria de Hacienda Distrital.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</si>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</sst>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41" fontId="0" fillId="0" borderId="0" xfId="1" applyFont="1"/>
    <xf numFmtId="0" fontId="0" fillId="0" borderId="13" xfId="0" applyBorder="1"/>
    <xf numFmtId="41" fontId="0" fillId="0" borderId="13" xfId="1" applyFont="1" applyBorder="1"/>
    <xf numFmtId="0" fontId="16" fillId="0" borderId="13" xfId="0" applyFont="1" applyBorder="1"/>
    <xf numFmtId="41" fontId="16" fillId="0" borderId="13" xfId="1" applyFont="1" applyBorder="1"/>
    <xf numFmtId="0" fontId="16" fillId="0" borderId="0" xfId="0" applyFont="1"/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41" fontId="0" fillId="35" borderId="15" xfId="1" applyFont="1" applyFill="1" applyBorder="1"/>
    <xf numFmtId="0" fontId="0" fillId="35" borderId="15" xfId="0" applyFill="1" applyBorder="1"/>
    <xf numFmtId="41" fontId="0" fillId="35" borderId="16" xfId="1" applyFont="1" applyFill="1" applyBorder="1"/>
    <xf numFmtId="0" fontId="19" fillId="35" borderId="17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41" fontId="0" fillId="35" borderId="0" xfId="1" applyFont="1" applyFill="1" applyBorder="1"/>
    <xf numFmtId="0" fontId="0" fillId="35" borderId="0" xfId="0" applyFill="1"/>
    <xf numFmtId="41" fontId="0" fillId="35" borderId="18" xfId="1" applyFont="1" applyFill="1" applyBorder="1"/>
    <xf numFmtId="0" fontId="0" fillId="35" borderId="17" xfId="0" applyFill="1" applyBorder="1" applyAlignment="1">
      <alignment vertical="top"/>
    </xf>
    <xf numFmtId="0" fontId="16" fillId="35" borderId="0" xfId="0" applyFont="1" applyFill="1" applyAlignment="1">
      <alignment vertical="top"/>
    </xf>
    <xf numFmtId="0" fontId="16" fillId="35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vertical="top"/>
    </xf>
    <xf numFmtId="0" fontId="16" fillId="35" borderId="15" xfId="0" applyFont="1" applyFill="1" applyBorder="1" applyAlignment="1">
      <alignment horizontal="center" vertical="top"/>
    </xf>
    <xf numFmtId="0" fontId="0" fillId="35" borderId="19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41" fontId="0" fillId="35" borderId="20" xfId="1" applyFont="1" applyFill="1" applyBorder="1"/>
    <xf numFmtId="0" fontId="0" fillId="35" borderId="20" xfId="0" applyFill="1" applyBorder="1"/>
    <xf numFmtId="41" fontId="0" fillId="35" borderId="21" xfId="1" applyFont="1" applyFill="1" applyBorder="1"/>
    <xf numFmtId="0" fontId="16" fillId="34" borderId="13" xfId="0" applyFont="1" applyFill="1" applyBorder="1" applyAlignment="1">
      <alignment horizontal="center" vertical="center" wrapText="1"/>
    </xf>
    <xf numFmtId="41" fontId="16" fillId="34" borderId="13" xfId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10" fontId="16" fillId="0" borderId="13" xfId="43" applyNumberFormat="1" applyFont="1" applyBorder="1"/>
    <xf numFmtId="10" fontId="1" fillId="0" borderId="13" xfId="43" applyNumberFormat="1" applyFont="1" applyBorder="1"/>
    <xf numFmtId="0" fontId="18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0" fillId="35" borderId="0" xfId="0" applyFill="1" applyAlignment="1">
      <alignment horizontal="center" vertical="top"/>
    </xf>
    <xf numFmtId="0" fontId="16" fillId="35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horizontal="center" vertical="top"/>
    </xf>
    <xf numFmtId="0" fontId="16" fillId="35" borderId="16" xfId="0" applyFont="1" applyFill="1" applyBorder="1" applyAlignment="1">
      <alignment horizontal="center" vertical="top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6"/>
  <sheetViews>
    <sheetView tabSelected="1" topLeftCell="A2" workbookViewId="0">
      <pane xSplit="1" ySplit="2" topLeftCell="E4" activePane="bottomRight" state="frozen"/>
      <selection activeCell="A2" sqref="A2"/>
      <selection pane="topRight" activeCell="B2" sqref="B2"/>
      <selection pane="bottomLeft" activeCell="A3" sqref="A3"/>
      <selection pane="bottomRight" activeCell="E15" sqref="E15"/>
    </sheetView>
  </sheetViews>
  <sheetFormatPr baseColWidth="10" defaultRowHeight="15" x14ac:dyDescent="0.25"/>
  <cols>
    <col min="1" max="1" width="69.7109375" customWidth="1"/>
    <col min="2" max="2" width="17.85546875" style="1" bestFit="1" customWidth="1"/>
    <col min="3" max="4" width="15.140625" style="1" bestFit="1" customWidth="1"/>
    <col min="5" max="5" width="17.85546875" style="1" bestFit="1" customWidth="1"/>
    <col min="6" max="6" width="11.5703125" style="1" bestFit="1" customWidth="1"/>
    <col min="7" max="7" width="17.85546875" style="1" bestFit="1" customWidth="1"/>
    <col min="8" max="8" width="15.140625" style="1" bestFit="1" customWidth="1"/>
    <col min="9" max="10" width="16.28515625" style="1" bestFit="1" customWidth="1"/>
    <col min="11" max="11" width="15.140625" style="1" bestFit="1" customWidth="1"/>
    <col min="12" max="13" width="16.28515625" style="1" bestFit="1" customWidth="1"/>
    <col min="14" max="14" width="10.140625" customWidth="1"/>
    <col min="15" max="15" width="15.140625" style="1" bestFit="1" customWidth="1"/>
    <col min="16" max="17" width="16.28515625" style="1" bestFit="1" customWidth="1"/>
    <col min="18" max="18" width="9.7109375" customWidth="1"/>
    <col min="19" max="19" width="15.140625" style="1" bestFit="1" customWidth="1"/>
    <col min="20" max="20" width="16.28515625" style="1" bestFit="1" customWidth="1"/>
    <col min="21" max="21" width="14.140625" style="1" bestFit="1" customWidth="1"/>
  </cols>
  <sheetData>
    <row r="1" spans="1:21" ht="57" customHeight="1" x14ac:dyDescent="0.25">
      <c r="A1" s="32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57" customHeight="1" x14ac:dyDescent="0.25">
      <c r="A2" s="32" t="s">
        <v>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s="29" customFormat="1" ht="45" x14ac:dyDescent="0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27" t="s">
        <v>13</v>
      </c>
      <c r="O3" s="28" t="s">
        <v>14</v>
      </c>
      <c r="P3" s="28" t="s">
        <v>15</v>
      </c>
      <c r="Q3" s="28" t="s">
        <v>16</v>
      </c>
      <c r="R3" s="27" t="s">
        <v>17</v>
      </c>
      <c r="S3" s="28" t="s">
        <v>18</v>
      </c>
      <c r="T3" s="28" t="s">
        <v>19</v>
      </c>
      <c r="U3" s="28" t="s">
        <v>20</v>
      </c>
    </row>
    <row r="4" spans="1:21" s="6" customFormat="1" x14ac:dyDescent="0.25">
      <c r="A4" s="4" t="s">
        <v>21</v>
      </c>
      <c r="B4" s="5">
        <f>+B5</f>
        <v>1126325435000</v>
      </c>
      <c r="C4" s="5">
        <f t="shared" ref="C4:M4" si="0">+C5</f>
        <v>0</v>
      </c>
      <c r="D4" s="5">
        <f t="shared" si="0"/>
        <v>-2175000000</v>
      </c>
      <c r="E4" s="5">
        <f t="shared" si="0"/>
        <v>1124150435000</v>
      </c>
      <c r="F4" s="5">
        <f t="shared" si="0"/>
        <v>0</v>
      </c>
      <c r="G4" s="5">
        <f t="shared" si="0"/>
        <v>1124150435000</v>
      </c>
      <c r="H4" s="5">
        <f t="shared" si="0"/>
        <v>22803446436</v>
      </c>
      <c r="I4" s="5">
        <f t="shared" si="0"/>
        <v>973039846297</v>
      </c>
      <c r="J4" s="5">
        <f t="shared" si="0"/>
        <v>151110588703</v>
      </c>
      <c r="K4" s="5">
        <f t="shared" si="0"/>
        <v>80682193768</v>
      </c>
      <c r="L4" s="5">
        <f t="shared" si="0"/>
        <v>717458767527</v>
      </c>
      <c r="M4" s="5">
        <f t="shared" si="0"/>
        <v>255581078770</v>
      </c>
      <c r="N4" s="30">
        <f t="shared" ref="N4:N7" si="1">+L4/G4</f>
        <v>0.63822309291460622</v>
      </c>
      <c r="O4" s="5">
        <f t="shared" ref="O4" si="2">+O5</f>
        <v>73864054170</v>
      </c>
      <c r="P4" s="5">
        <f t="shared" ref="P4" si="3">+P5</f>
        <v>236789347892</v>
      </c>
      <c r="Q4" s="5">
        <f t="shared" ref="Q4" si="4">+Q5</f>
        <v>480669419635</v>
      </c>
      <c r="R4" s="30">
        <f t="shared" ref="R4:R6" si="5">+P4/G4</f>
        <v>0.21063848798137058</v>
      </c>
      <c r="S4" s="5">
        <f t="shared" ref="S4" si="6">+S5</f>
        <v>78381901782</v>
      </c>
      <c r="T4" s="5">
        <f t="shared" ref="T4" si="7">+T5</f>
        <v>235199488715</v>
      </c>
      <c r="U4" s="5">
        <f t="shared" ref="U4" si="8">+U5</f>
        <v>1589859177</v>
      </c>
    </row>
    <row r="5" spans="1:21" s="6" customFormat="1" x14ac:dyDescent="0.25">
      <c r="A5" s="4" t="s">
        <v>96</v>
      </c>
      <c r="B5" s="5">
        <f>+B6+B63</f>
        <v>1126325435000</v>
      </c>
      <c r="C5" s="5">
        <f t="shared" ref="C5:M5" si="9">+C6+C63</f>
        <v>0</v>
      </c>
      <c r="D5" s="5">
        <f t="shared" si="9"/>
        <v>-2175000000</v>
      </c>
      <c r="E5" s="5">
        <f t="shared" si="9"/>
        <v>1124150435000</v>
      </c>
      <c r="F5" s="5">
        <f t="shared" si="9"/>
        <v>0</v>
      </c>
      <c r="G5" s="5">
        <f t="shared" si="9"/>
        <v>1124150435000</v>
      </c>
      <c r="H5" s="5">
        <f t="shared" si="9"/>
        <v>22803446436</v>
      </c>
      <c r="I5" s="5">
        <f t="shared" si="9"/>
        <v>973039846297</v>
      </c>
      <c r="J5" s="5">
        <f t="shared" si="9"/>
        <v>151110588703</v>
      </c>
      <c r="K5" s="5">
        <f t="shared" si="9"/>
        <v>80682193768</v>
      </c>
      <c r="L5" s="5">
        <f t="shared" si="9"/>
        <v>717458767527</v>
      </c>
      <c r="M5" s="5">
        <f t="shared" si="9"/>
        <v>255581078770</v>
      </c>
      <c r="N5" s="30">
        <f t="shared" si="1"/>
        <v>0.63822309291460622</v>
      </c>
      <c r="O5" s="5">
        <f t="shared" ref="O5" si="10">+O6+O63</f>
        <v>73864054170</v>
      </c>
      <c r="P5" s="5">
        <f t="shared" ref="P5" si="11">+P6+P63</f>
        <v>236789347892</v>
      </c>
      <c r="Q5" s="5">
        <f t="shared" ref="Q5" si="12">+Q6+Q63</f>
        <v>480669419635</v>
      </c>
      <c r="R5" s="30">
        <f t="shared" si="5"/>
        <v>0.21063848798137058</v>
      </c>
      <c r="S5" s="5">
        <f t="shared" ref="S5" si="13">+S6+S63</f>
        <v>78381901782</v>
      </c>
      <c r="T5" s="5">
        <f t="shared" ref="T5" si="14">+T6+T63</f>
        <v>235199488715</v>
      </c>
      <c r="U5" s="5">
        <f t="shared" ref="U5" si="15">+U6+U63</f>
        <v>1589859177</v>
      </c>
    </row>
    <row r="6" spans="1:21" s="6" customFormat="1" x14ac:dyDescent="0.25">
      <c r="A6" s="4" t="s">
        <v>22</v>
      </c>
      <c r="B6" s="5">
        <f>+B7+B35</f>
        <v>29719731000</v>
      </c>
      <c r="C6" s="5">
        <f t="shared" ref="C6:E6" si="16">+C7+C35</f>
        <v>0</v>
      </c>
      <c r="D6" s="5">
        <f t="shared" si="16"/>
        <v>-2175000000</v>
      </c>
      <c r="E6" s="5">
        <f t="shared" si="16"/>
        <v>27544731000</v>
      </c>
      <c r="F6" s="5">
        <f t="shared" ref="F6" si="17">+F7+F35</f>
        <v>0</v>
      </c>
      <c r="G6" s="5">
        <f t="shared" ref="G6" si="18">+G7+G35</f>
        <v>27544731000</v>
      </c>
      <c r="H6" s="5">
        <f t="shared" ref="H6" si="19">+H7+H35</f>
        <v>25019725</v>
      </c>
      <c r="I6" s="5">
        <f t="shared" ref="I6" si="20">+I7+I35</f>
        <v>27140183621</v>
      </c>
      <c r="J6" s="5">
        <f t="shared" ref="J6" si="21">+J7+J35</f>
        <v>404547379</v>
      </c>
      <c r="K6" s="5">
        <f t="shared" ref="K6" si="22">+K7+K35</f>
        <v>5094202579</v>
      </c>
      <c r="L6" s="5">
        <f t="shared" ref="L6" si="23">+L7+L35</f>
        <v>11855373224</v>
      </c>
      <c r="M6" s="5">
        <f t="shared" ref="M6" si="24">+M7+M35</f>
        <v>15284810397</v>
      </c>
      <c r="N6" s="30">
        <f t="shared" si="1"/>
        <v>0.43040439291274979</v>
      </c>
      <c r="O6" s="5">
        <f t="shared" ref="O6" si="25">+O7+O35</f>
        <v>1790731377</v>
      </c>
      <c r="P6" s="5">
        <f t="shared" ref="P6" si="26">+P7+P35</f>
        <v>7833885204</v>
      </c>
      <c r="Q6" s="5">
        <f t="shared" ref="Q6" si="27">+Q7+Q35</f>
        <v>4021488020</v>
      </c>
      <c r="R6" s="30">
        <f t="shared" si="5"/>
        <v>0.28440594333631358</v>
      </c>
      <c r="S6" s="5">
        <f t="shared" ref="S6" si="28">+S7+S35</f>
        <v>1789328509</v>
      </c>
      <c r="T6" s="5">
        <f t="shared" ref="T6" si="29">+T7+T35</f>
        <v>7826638135</v>
      </c>
      <c r="U6" s="5">
        <f t="shared" ref="U6" si="30">+U7+U35</f>
        <v>7247069</v>
      </c>
    </row>
    <row r="7" spans="1:21" s="6" customFormat="1" x14ac:dyDescent="0.25">
      <c r="A7" s="4" t="s">
        <v>97</v>
      </c>
      <c r="B7" s="5">
        <f>SUM(B8:B34)</f>
        <v>8726251000</v>
      </c>
      <c r="C7" s="5">
        <f t="shared" ref="C7:M7" si="31">SUM(C8:C34)</f>
        <v>0</v>
      </c>
      <c r="D7" s="5">
        <f t="shared" si="31"/>
        <v>0</v>
      </c>
      <c r="E7" s="5">
        <f t="shared" si="31"/>
        <v>8726251000</v>
      </c>
      <c r="F7" s="5">
        <f t="shared" si="31"/>
        <v>0</v>
      </c>
      <c r="G7" s="5">
        <f t="shared" si="31"/>
        <v>8726251000</v>
      </c>
      <c r="H7" s="5">
        <f t="shared" si="31"/>
        <v>-5292116</v>
      </c>
      <c r="I7" s="5">
        <f t="shared" si="31"/>
        <v>8720958884</v>
      </c>
      <c r="J7" s="5">
        <f t="shared" si="31"/>
        <v>5292116</v>
      </c>
      <c r="K7" s="5">
        <f t="shared" si="31"/>
        <v>915127227</v>
      </c>
      <c r="L7" s="5">
        <f t="shared" si="31"/>
        <v>3306221136</v>
      </c>
      <c r="M7" s="5">
        <f t="shared" si="31"/>
        <v>5414737748</v>
      </c>
      <c r="N7" s="30">
        <f t="shared" si="1"/>
        <v>0.37888219534368195</v>
      </c>
      <c r="O7" s="5">
        <f t="shared" ref="O7" si="32">SUM(O8:O34)</f>
        <v>915497627</v>
      </c>
      <c r="P7" s="5">
        <f t="shared" ref="P7" si="33">SUM(P8:P34)</f>
        <v>3255330753</v>
      </c>
      <c r="Q7" s="5">
        <f t="shared" ref="Q7" si="34">SUM(Q8:Q34)</f>
        <v>50890383</v>
      </c>
      <c r="R7" s="30">
        <f>+P7/G7</f>
        <v>0.37305032287061191</v>
      </c>
      <c r="S7" s="5">
        <f t="shared" ref="S7" si="35">SUM(S8:S34)</f>
        <v>915497627</v>
      </c>
      <c r="T7" s="5">
        <f t="shared" ref="T7" si="36">SUM(T8:T34)</f>
        <v>3254514439</v>
      </c>
      <c r="U7" s="5">
        <f t="shared" ref="U7" si="37">SUM(U8:U34)</f>
        <v>816314</v>
      </c>
    </row>
    <row r="8" spans="1:21" x14ac:dyDescent="0.25">
      <c r="A8" s="2" t="s">
        <v>23</v>
      </c>
      <c r="B8" s="3">
        <v>3607986000</v>
      </c>
      <c r="C8" s="3">
        <v>0</v>
      </c>
      <c r="D8" s="3">
        <v>0</v>
      </c>
      <c r="E8" s="3">
        <v>3607986000</v>
      </c>
      <c r="F8" s="3">
        <v>0</v>
      </c>
      <c r="G8" s="3">
        <v>3607986000</v>
      </c>
      <c r="H8" s="3">
        <v>0</v>
      </c>
      <c r="I8" s="3">
        <v>3607986000</v>
      </c>
      <c r="J8" s="3">
        <v>0</v>
      </c>
      <c r="K8" s="3">
        <v>244956185</v>
      </c>
      <c r="L8" s="3">
        <v>1479383459</v>
      </c>
      <c r="M8" s="3">
        <v>2128602541</v>
      </c>
      <c r="N8" s="31">
        <f>+L8/G8</f>
        <v>0.41003026591566599</v>
      </c>
      <c r="O8" s="3">
        <v>245326585</v>
      </c>
      <c r="P8" s="3">
        <v>1429226146</v>
      </c>
      <c r="Q8" s="3">
        <v>50157313</v>
      </c>
      <c r="R8" s="31">
        <f t="shared" ref="R8:R71" si="38">+P8/G8</f>
        <v>0.39612851768271828</v>
      </c>
      <c r="S8" s="3">
        <v>245326574</v>
      </c>
      <c r="T8" s="3">
        <v>1428718254</v>
      </c>
      <c r="U8" s="3">
        <v>507892</v>
      </c>
    </row>
    <row r="9" spans="1:21" x14ac:dyDescent="0.25">
      <c r="A9" s="2" t="s">
        <v>24</v>
      </c>
      <c r="B9" s="3">
        <v>355770000</v>
      </c>
      <c r="C9" s="3">
        <v>0</v>
      </c>
      <c r="D9" s="3">
        <v>0</v>
      </c>
      <c r="E9" s="3">
        <v>355770000</v>
      </c>
      <c r="F9" s="3">
        <v>0</v>
      </c>
      <c r="G9" s="3">
        <v>355770000</v>
      </c>
      <c r="H9" s="3">
        <v>0</v>
      </c>
      <c r="I9" s="3">
        <v>355770000</v>
      </c>
      <c r="J9" s="3">
        <v>0</v>
      </c>
      <c r="K9" s="3">
        <v>24693345</v>
      </c>
      <c r="L9" s="3">
        <v>148287097</v>
      </c>
      <c r="M9" s="3">
        <v>207482903</v>
      </c>
      <c r="N9" s="31">
        <f t="shared" ref="N9:N72" si="39">+L9/G9</f>
        <v>0.41680607414902887</v>
      </c>
      <c r="O9" s="3">
        <v>24693345</v>
      </c>
      <c r="P9" s="3">
        <v>148287097</v>
      </c>
      <c r="Q9" s="3">
        <v>0</v>
      </c>
      <c r="R9" s="31">
        <f t="shared" si="38"/>
        <v>0.41680607414902887</v>
      </c>
      <c r="S9" s="3">
        <v>24693348</v>
      </c>
      <c r="T9" s="3">
        <v>148228881</v>
      </c>
      <c r="U9" s="3">
        <v>58216</v>
      </c>
    </row>
    <row r="10" spans="1:21" x14ac:dyDescent="0.25">
      <c r="A10" s="2" t="s">
        <v>25</v>
      </c>
      <c r="B10" s="3">
        <v>55927000</v>
      </c>
      <c r="C10" s="3">
        <v>0</v>
      </c>
      <c r="D10" s="3">
        <v>0</v>
      </c>
      <c r="E10" s="3">
        <v>55927000</v>
      </c>
      <c r="F10" s="3">
        <v>0</v>
      </c>
      <c r="G10" s="3">
        <v>55927000</v>
      </c>
      <c r="H10" s="3">
        <v>0</v>
      </c>
      <c r="I10" s="3">
        <v>55927000</v>
      </c>
      <c r="J10" s="3">
        <v>0</v>
      </c>
      <c r="K10" s="3">
        <v>2610780</v>
      </c>
      <c r="L10" s="3">
        <v>29665324</v>
      </c>
      <c r="M10" s="3">
        <v>26261676</v>
      </c>
      <c r="N10" s="31">
        <f t="shared" si="39"/>
        <v>0.53042938115758043</v>
      </c>
      <c r="O10" s="3">
        <v>2610780</v>
      </c>
      <c r="P10" s="3">
        <v>29665324</v>
      </c>
      <c r="Q10" s="3">
        <v>0</v>
      </c>
      <c r="R10" s="31">
        <f t="shared" si="38"/>
        <v>0.53042938115758043</v>
      </c>
      <c r="S10" s="3">
        <v>2610780</v>
      </c>
      <c r="T10" s="3">
        <v>29640115</v>
      </c>
      <c r="U10" s="3">
        <v>25209</v>
      </c>
    </row>
    <row r="11" spans="1:21" x14ac:dyDescent="0.25">
      <c r="A11" s="2" t="s">
        <v>26</v>
      </c>
      <c r="B11" s="3">
        <v>7141000</v>
      </c>
      <c r="C11" s="3">
        <v>0</v>
      </c>
      <c r="D11" s="3">
        <v>0</v>
      </c>
      <c r="E11" s="3">
        <v>7141000</v>
      </c>
      <c r="F11" s="3">
        <v>0</v>
      </c>
      <c r="G11" s="3">
        <v>7141000</v>
      </c>
      <c r="H11" s="3">
        <v>0</v>
      </c>
      <c r="I11" s="3">
        <v>7141000</v>
      </c>
      <c r="J11" s="3">
        <v>0</v>
      </c>
      <c r="K11" s="3">
        <v>532270</v>
      </c>
      <c r="L11" s="3">
        <v>2916840</v>
      </c>
      <c r="M11" s="3">
        <v>4224160</v>
      </c>
      <c r="N11" s="31">
        <f t="shared" si="39"/>
        <v>0.4084638005881529</v>
      </c>
      <c r="O11" s="3">
        <v>532270</v>
      </c>
      <c r="P11" s="3">
        <v>2916840</v>
      </c>
      <c r="Q11" s="3">
        <v>0</v>
      </c>
      <c r="R11" s="31">
        <f t="shared" si="38"/>
        <v>0.4084638005881529</v>
      </c>
      <c r="S11" s="3">
        <v>532266</v>
      </c>
      <c r="T11" s="3">
        <v>2915581</v>
      </c>
      <c r="U11" s="3">
        <v>1259</v>
      </c>
    </row>
    <row r="12" spans="1:21" x14ac:dyDescent="0.25">
      <c r="A12" s="2" t="s">
        <v>27</v>
      </c>
      <c r="B12" s="3">
        <v>4589000</v>
      </c>
      <c r="C12" s="3">
        <v>0</v>
      </c>
      <c r="D12" s="3">
        <v>0</v>
      </c>
      <c r="E12" s="3">
        <v>4589000</v>
      </c>
      <c r="F12" s="3">
        <v>0</v>
      </c>
      <c r="G12" s="3">
        <v>4589000</v>
      </c>
      <c r="H12" s="3">
        <v>0</v>
      </c>
      <c r="I12" s="3">
        <v>4589000</v>
      </c>
      <c r="J12" s="3">
        <v>0</v>
      </c>
      <c r="K12" s="3">
        <v>330490</v>
      </c>
      <c r="L12" s="3">
        <v>1811085</v>
      </c>
      <c r="M12" s="3">
        <v>2777915</v>
      </c>
      <c r="N12" s="31">
        <f t="shared" si="39"/>
        <v>0.39465787753323162</v>
      </c>
      <c r="O12" s="3">
        <v>330490</v>
      </c>
      <c r="P12" s="3">
        <v>1811085</v>
      </c>
      <c r="Q12" s="3">
        <v>0</v>
      </c>
      <c r="R12" s="31">
        <f t="shared" si="38"/>
        <v>0.39465787753323162</v>
      </c>
      <c r="S12" s="3">
        <v>330491</v>
      </c>
      <c r="T12" s="3">
        <v>1810322</v>
      </c>
      <c r="U12" s="3">
        <v>763</v>
      </c>
    </row>
    <row r="13" spans="1:21" x14ac:dyDescent="0.25">
      <c r="A13" s="2" t="s">
        <v>28</v>
      </c>
      <c r="B13" s="3">
        <v>118318000</v>
      </c>
      <c r="C13" s="3">
        <v>0</v>
      </c>
      <c r="D13" s="3">
        <v>0</v>
      </c>
      <c r="E13" s="3">
        <v>118318000</v>
      </c>
      <c r="F13" s="3">
        <v>0</v>
      </c>
      <c r="G13" s="3">
        <v>118318000</v>
      </c>
      <c r="H13" s="3">
        <v>0</v>
      </c>
      <c r="I13" s="3">
        <v>118318000</v>
      </c>
      <c r="J13" s="3">
        <v>0</v>
      </c>
      <c r="K13" s="3">
        <v>7053712</v>
      </c>
      <c r="L13" s="3">
        <v>50879441</v>
      </c>
      <c r="M13" s="3">
        <v>67438559</v>
      </c>
      <c r="N13" s="31">
        <f t="shared" si="39"/>
        <v>0.43002282831014721</v>
      </c>
      <c r="O13" s="3">
        <v>7053712</v>
      </c>
      <c r="P13" s="3">
        <v>50879441</v>
      </c>
      <c r="Q13" s="3">
        <v>0</v>
      </c>
      <c r="R13" s="31">
        <f t="shared" si="38"/>
        <v>0.43002282831014721</v>
      </c>
      <c r="S13" s="3">
        <v>7053714</v>
      </c>
      <c r="T13" s="3">
        <v>50874924</v>
      </c>
      <c r="U13" s="3">
        <v>4517</v>
      </c>
    </row>
    <row r="14" spans="1:21" x14ac:dyDescent="0.25">
      <c r="A14" s="2" t="s">
        <v>29</v>
      </c>
      <c r="B14" s="3">
        <v>488828000</v>
      </c>
      <c r="C14" s="3">
        <v>-5292116</v>
      </c>
      <c r="D14" s="3">
        <v>-11031229</v>
      </c>
      <c r="E14" s="3">
        <v>477796771</v>
      </c>
      <c r="F14" s="3">
        <v>0</v>
      </c>
      <c r="G14" s="3">
        <v>477796771</v>
      </c>
      <c r="H14" s="3">
        <v>-5292116</v>
      </c>
      <c r="I14" s="3">
        <v>477796771</v>
      </c>
      <c r="J14" s="3">
        <v>0</v>
      </c>
      <c r="K14" s="3">
        <v>0</v>
      </c>
      <c r="L14" s="3">
        <v>5275909</v>
      </c>
      <c r="M14" s="3">
        <v>472520862</v>
      </c>
      <c r="N14" s="31">
        <f t="shared" si="39"/>
        <v>1.1042161270696406E-2</v>
      </c>
      <c r="O14" s="3">
        <v>0</v>
      </c>
      <c r="P14" s="3">
        <v>5275909</v>
      </c>
      <c r="Q14" s="3">
        <v>0</v>
      </c>
      <c r="R14" s="31">
        <f t="shared" si="38"/>
        <v>1.1042161270696406E-2</v>
      </c>
      <c r="S14" s="3">
        <v>0</v>
      </c>
      <c r="T14" s="3">
        <v>5272031</v>
      </c>
      <c r="U14" s="3">
        <v>3878</v>
      </c>
    </row>
    <row r="15" spans="1:21" x14ac:dyDescent="0.25">
      <c r="A15" s="2" t="s">
        <v>30</v>
      </c>
      <c r="B15" s="3">
        <v>234637000</v>
      </c>
      <c r="C15" s="3">
        <v>0</v>
      </c>
      <c r="D15" s="3">
        <v>0</v>
      </c>
      <c r="E15" s="3">
        <v>234637000</v>
      </c>
      <c r="F15" s="3">
        <v>0</v>
      </c>
      <c r="G15" s="3">
        <v>234637000</v>
      </c>
      <c r="H15" s="3">
        <v>0</v>
      </c>
      <c r="I15" s="3">
        <v>234637000</v>
      </c>
      <c r="J15" s="3">
        <v>0</v>
      </c>
      <c r="K15" s="3">
        <v>12280199</v>
      </c>
      <c r="L15" s="3">
        <v>63983055</v>
      </c>
      <c r="M15" s="3">
        <v>170653945</v>
      </c>
      <c r="N15" s="31">
        <f t="shared" si="39"/>
        <v>0.27268953745572949</v>
      </c>
      <c r="O15" s="3">
        <v>12280199</v>
      </c>
      <c r="P15" s="3">
        <v>63983055</v>
      </c>
      <c r="Q15" s="3">
        <v>0</v>
      </c>
      <c r="R15" s="31">
        <f t="shared" si="38"/>
        <v>0.27268953745572949</v>
      </c>
      <c r="S15" s="3">
        <v>12280197</v>
      </c>
      <c r="T15" s="3">
        <v>63962062</v>
      </c>
      <c r="U15" s="3">
        <v>20993</v>
      </c>
    </row>
    <row r="16" spans="1:21" x14ac:dyDescent="0.25">
      <c r="A16" s="2" t="s">
        <v>31</v>
      </c>
      <c r="B16" s="3">
        <v>138085000</v>
      </c>
      <c r="C16" s="3">
        <v>0</v>
      </c>
      <c r="D16" s="3">
        <v>0</v>
      </c>
      <c r="E16" s="3">
        <v>138085000</v>
      </c>
      <c r="F16" s="3">
        <v>0</v>
      </c>
      <c r="G16" s="3">
        <v>138085000</v>
      </c>
      <c r="H16" s="3">
        <v>0</v>
      </c>
      <c r="I16" s="3">
        <v>138085000</v>
      </c>
      <c r="J16" s="3">
        <v>0</v>
      </c>
      <c r="K16" s="3">
        <v>10377225</v>
      </c>
      <c r="L16" s="3">
        <v>63147433</v>
      </c>
      <c r="M16" s="3">
        <v>74937567</v>
      </c>
      <c r="N16" s="31">
        <f t="shared" si="39"/>
        <v>0.45730841872759531</v>
      </c>
      <c r="O16" s="3">
        <v>10377225</v>
      </c>
      <c r="P16" s="3">
        <v>63147433</v>
      </c>
      <c r="Q16" s="3">
        <v>0</v>
      </c>
      <c r="R16" s="31">
        <f t="shared" si="38"/>
        <v>0.45730841872759531</v>
      </c>
      <c r="S16" s="3">
        <v>10377223</v>
      </c>
      <c r="T16" s="3">
        <v>63121873</v>
      </c>
      <c r="U16" s="3">
        <v>25560</v>
      </c>
    </row>
    <row r="17" spans="1:21" x14ac:dyDescent="0.25">
      <c r="A17" s="2" t="s">
        <v>32</v>
      </c>
      <c r="B17" s="3">
        <v>845858000</v>
      </c>
      <c r="C17" s="3">
        <v>0</v>
      </c>
      <c r="D17" s="3">
        <v>0</v>
      </c>
      <c r="E17" s="3">
        <v>845858000</v>
      </c>
      <c r="F17" s="3">
        <v>0</v>
      </c>
      <c r="G17" s="3">
        <v>845858000</v>
      </c>
      <c r="H17" s="3">
        <v>0</v>
      </c>
      <c r="I17" s="3">
        <v>845858000</v>
      </c>
      <c r="J17" s="3">
        <v>0</v>
      </c>
      <c r="K17" s="3">
        <v>57983177</v>
      </c>
      <c r="L17" s="3">
        <v>352923531</v>
      </c>
      <c r="M17" s="3">
        <v>492934469</v>
      </c>
      <c r="N17" s="31">
        <f t="shared" si="39"/>
        <v>0.41723732706908251</v>
      </c>
      <c r="O17" s="3">
        <v>57983177</v>
      </c>
      <c r="P17" s="3">
        <v>352923531</v>
      </c>
      <c r="Q17" s="3">
        <v>0</v>
      </c>
      <c r="R17" s="31">
        <f t="shared" si="38"/>
        <v>0.41723732706908251</v>
      </c>
      <c r="S17" s="3">
        <v>57983181</v>
      </c>
      <c r="T17" s="3">
        <v>352782424</v>
      </c>
      <c r="U17" s="3">
        <v>141107</v>
      </c>
    </row>
    <row r="18" spans="1:21" x14ac:dyDescent="0.25">
      <c r="A18" s="2" t="s">
        <v>33</v>
      </c>
      <c r="B18" s="3">
        <v>535672000</v>
      </c>
      <c r="C18" s="3">
        <v>0</v>
      </c>
      <c r="D18" s="3">
        <v>0</v>
      </c>
      <c r="E18" s="3">
        <v>535672000</v>
      </c>
      <c r="F18" s="3">
        <v>0</v>
      </c>
      <c r="G18" s="3">
        <v>535672000</v>
      </c>
      <c r="H18" s="3">
        <v>0</v>
      </c>
      <c r="I18" s="3">
        <v>535672000</v>
      </c>
      <c r="J18" s="3">
        <v>0</v>
      </c>
      <c r="K18" s="3">
        <v>434424356</v>
      </c>
      <c r="L18" s="3">
        <v>439499698</v>
      </c>
      <c r="M18" s="3">
        <v>96172302</v>
      </c>
      <c r="N18" s="31">
        <f t="shared" si="39"/>
        <v>0.82046419824071448</v>
      </c>
      <c r="O18" s="3">
        <v>434424356</v>
      </c>
      <c r="P18" s="3">
        <v>438766628</v>
      </c>
      <c r="Q18" s="3">
        <v>733070</v>
      </c>
      <c r="R18" s="31">
        <f t="shared" si="38"/>
        <v>0.81909569288669182</v>
      </c>
      <c r="S18" s="3">
        <v>434424361</v>
      </c>
      <c r="T18" s="3">
        <v>438756464</v>
      </c>
      <c r="U18" s="3">
        <v>10164</v>
      </c>
    </row>
    <row r="19" spans="1:21" x14ac:dyDescent="0.25">
      <c r="A19" s="2" t="s">
        <v>34</v>
      </c>
      <c r="B19" s="3">
        <v>383320000</v>
      </c>
      <c r="C19" s="3">
        <v>0</v>
      </c>
      <c r="D19" s="3">
        <v>0</v>
      </c>
      <c r="E19" s="3">
        <v>383320000</v>
      </c>
      <c r="F19" s="3">
        <v>0</v>
      </c>
      <c r="G19" s="3">
        <v>383320000</v>
      </c>
      <c r="H19" s="3">
        <v>0</v>
      </c>
      <c r="I19" s="3">
        <v>383320000</v>
      </c>
      <c r="J19" s="3">
        <v>0</v>
      </c>
      <c r="K19" s="3">
        <v>31634100</v>
      </c>
      <c r="L19" s="3">
        <v>159586800</v>
      </c>
      <c r="M19" s="3">
        <v>223733200</v>
      </c>
      <c r="N19" s="31">
        <f t="shared" si="39"/>
        <v>0.41632787227381823</v>
      </c>
      <c r="O19" s="3">
        <v>31634100</v>
      </c>
      <c r="P19" s="3">
        <v>159586800</v>
      </c>
      <c r="Q19" s="3">
        <v>0</v>
      </c>
      <c r="R19" s="31">
        <f t="shared" si="38"/>
        <v>0.41632787227381823</v>
      </c>
      <c r="S19" s="3">
        <v>31634101</v>
      </c>
      <c r="T19" s="3">
        <v>159586801</v>
      </c>
      <c r="U19" s="3">
        <v>-1</v>
      </c>
    </row>
    <row r="20" spans="1:21" x14ac:dyDescent="0.25">
      <c r="A20" s="2" t="s">
        <v>35</v>
      </c>
      <c r="B20" s="3">
        <v>241676000</v>
      </c>
      <c r="C20" s="3">
        <v>0</v>
      </c>
      <c r="D20" s="3">
        <v>0</v>
      </c>
      <c r="E20" s="3">
        <v>241676000</v>
      </c>
      <c r="F20" s="3">
        <v>0</v>
      </c>
      <c r="G20" s="3">
        <v>241676000</v>
      </c>
      <c r="H20" s="3">
        <v>0</v>
      </c>
      <c r="I20" s="3">
        <v>241676000</v>
      </c>
      <c r="J20" s="3">
        <v>0</v>
      </c>
      <c r="K20" s="3">
        <v>10380200</v>
      </c>
      <c r="L20" s="3">
        <v>52440600</v>
      </c>
      <c r="M20" s="3">
        <v>189235400</v>
      </c>
      <c r="N20" s="31">
        <f t="shared" si="39"/>
        <v>0.21698720601135404</v>
      </c>
      <c r="O20" s="3">
        <v>10380200</v>
      </c>
      <c r="P20" s="3">
        <v>52440600</v>
      </c>
      <c r="Q20" s="3">
        <v>0</v>
      </c>
      <c r="R20" s="31">
        <f t="shared" si="38"/>
        <v>0.21698720601135404</v>
      </c>
      <c r="S20" s="3">
        <v>10380200</v>
      </c>
      <c r="T20" s="3">
        <v>52440599</v>
      </c>
      <c r="U20" s="3">
        <v>1</v>
      </c>
    </row>
    <row r="21" spans="1:21" x14ac:dyDescent="0.25">
      <c r="A21" s="2" t="s">
        <v>36</v>
      </c>
      <c r="B21" s="3">
        <v>5942000</v>
      </c>
      <c r="C21" s="3">
        <v>0</v>
      </c>
      <c r="D21" s="3">
        <v>10419431</v>
      </c>
      <c r="E21" s="3">
        <v>16361431</v>
      </c>
      <c r="F21" s="3">
        <v>0</v>
      </c>
      <c r="G21" s="3">
        <v>16361431</v>
      </c>
      <c r="H21" s="3">
        <v>0</v>
      </c>
      <c r="I21" s="3">
        <v>16361431</v>
      </c>
      <c r="J21" s="3">
        <v>0</v>
      </c>
      <c r="K21" s="3">
        <v>1465600</v>
      </c>
      <c r="L21" s="3">
        <v>6970500</v>
      </c>
      <c r="M21" s="3">
        <v>9390931</v>
      </c>
      <c r="N21" s="31">
        <f t="shared" si="39"/>
        <v>0.42603241733562303</v>
      </c>
      <c r="O21" s="3">
        <v>1465600</v>
      </c>
      <c r="P21" s="3">
        <v>6970500</v>
      </c>
      <c r="Q21" s="3">
        <v>0</v>
      </c>
      <c r="R21" s="31">
        <f t="shared" si="38"/>
        <v>0.42603241733562303</v>
      </c>
      <c r="S21" s="3">
        <v>1465600</v>
      </c>
      <c r="T21" s="3">
        <v>6970506</v>
      </c>
      <c r="U21" s="3">
        <v>-6</v>
      </c>
    </row>
    <row r="22" spans="1:21" x14ac:dyDescent="0.25">
      <c r="A22" s="2" t="s">
        <v>37</v>
      </c>
      <c r="B22" s="3">
        <v>436763000</v>
      </c>
      <c r="C22" s="3">
        <v>0</v>
      </c>
      <c r="D22" s="3">
        <v>-10419431</v>
      </c>
      <c r="E22" s="3">
        <v>426343569</v>
      </c>
      <c r="F22" s="3">
        <v>0</v>
      </c>
      <c r="G22" s="3">
        <v>426343569</v>
      </c>
      <c r="H22" s="3">
        <v>0</v>
      </c>
      <c r="I22" s="3">
        <v>426343569</v>
      </c>
      <c r="J22" s="3">
        <v>0</v>
      </c>
      <c r="K22" s="3">
        <v>28294300</v>
      </c>
      <c r="L22" s="3">
        <v>143216300</v>
      </c>
      <c r="M22" s="3">
        <v>283127269</v>
      </c>
      <c r="N22" s="31">
        <f t="shared" si="39"/>
        <v>0.33591758012421197</v>
      </c>
      <c r="O22" s="3">
        <v>28294300</v>
      </c>
      <c r="P22" s="3">
        <v>143216300</v>
      </c>
      <c r="Q22" s="3">
        <v>0</v>
      </c>
      <c r="R22" s="31">
        <f t="shared" si="38"/>
        <v>0.33591758012421197</v>
      </c>
      <c r="S22" s="3">
        <v>28294301</v>
      </c>
      <c r="T22" s="3">
        <v>143216300</v>
      </c>
      <c r="U22" s="3">
        <v>0</v>
      </c>
    </row>
    <row r="23" spans="1:21" x14ac:dyDescent="0.25">
      <c r="A23" s="2" t="s">
        <v>38</v>
      </c>
      <c r="B23" s="3">
        <v>436519000</v>
      </c>
      <c r="C23" s="3">
        <v>0</v>
      </c>
      <c r="D23" s="3">
        <v>0</v>
      </c>
      <c r="E23" s="3">
        <v>436519000</v>
      </c>
      <c r="F23" s="3">
        <v>0</v>
      </c>
      <c r="G23" s="3">
        <v>436519000</v>
      </c>
      <c r="H23" s="3">
        <v>0</v>
      </c>
      <c r="I23" s="3">
        <v>436519000</v>
      </c>
      <c r="J23" s="3">
        <v>0</v>
      </c>
      <c r="K23" s="3">
        <v>9399000</v>
      </c>
      <c r="L23" s="3">
        <v>46103179</v>
      </c>
      <c r="M23" s="3">
        <v>390415821</v>
      </c>
      <c r="N23" s="31">
        <f t="shared" si="39"/>
        <v>0.10561551501767391</v>
      </c>
      <c r="O23" s="3">
        <v>9399000</v>
      </c>
      <c r="P23" s="3">
        <v>46103179</v>
      </c>
      <c r="Q23" s="3">
        <v>0</v>
      </c>
      <c r="R23" s="31">
        <f t="shared" si="38"/>
        <v>0.10561551501767391</v>
      </c>
      <c r="S23" s="3">
        <v>9399000</v>
      </c>
      <c r="T23" s="3">
        <v>46103174</v>
      </c>
      <c r="U23" s="3">
        <v>5</v>
      </c>
    </row>
    <row r="24" spans="1:21" x14ac:dyDescent="0.25">
      <c r="A24" s="2" t="s">
        <v>39</v>
      </c>
      <c r="B24" s="3">
        <v>145970000</v>
      </c>
      <c r="C24" s="3">
        <v>0</v>
      </c>
      <c r="D24" s="3">
        <v>0</v>
      </c>
      <c r="E24" s="3">
        <v>145970000</v>
      </c>
      <c r="F24" s="3">
        <v>0</v>
      </c>
      <c r="G24" s="3">
        <v>145970000</v>
      </c>
      <c r="H24" s="3">
        <v>0</v>
      </c>
      <c r="I24" s="3">
        <v>145970000</v>
      </c>
      <c r="J24" s="3">
        <v>0</v>
      </c>
      <c r="K24" s="3">
        <v>0</v>
      </c>
      <c r="L24" s="3">
        <v>0</v>
      </c>
      <c r="M24" s="3">
        <v>145970000</v>
      </c>
      <c r="N24" s="31">
        <f t="shared" si="39"/>
        <v>0</v>
      </c>
      <c r="O24" s="3">
        <v>0</v>
      </c>
      <c r="P24" s="3">
        <v>0</v>
      </c>
      <c r="Q24" s="3">
        <v>0</v>
      </c>
      <c r="R24" s="31">
        <f t="shared" si="38"/>
        <v>0</v>
      </c>
      <c r="S24" s="3">
        <v>0</v>
      </c>
      <c r="T24" s="3">
        <v>0</v>
      </c>
      <c r="U24" s="3">
        <v>0</v>
      </c>
    </row>
    <row r="25" spans="1:21" x14ac:dyDescent="0.25">
      <c r="A25" s="2" t="s">
        <v>40</v>
      </c>
      <c r="B25" s="3">
        <v>239838000</v>
      </c>
      <c r="C25" s="3">
        <v>0</v>
      </c>
      <c r="D25" s="3">
        <v>0</v>
      </c>
      <c r="E25" s="3">
        <v>239838000</v>
      </c>
      <c r="F25" s="3">
        <v>0</v>
      </c>
      <c r="G25" s="3">
        <v>239838000</v>
      </c>
      <c r="H25" s="3">
        <v>0</v>
      </c>
      <c r="I25" s="3">
        <v>239838000</v>
      </c>
      <c r="J25" s="3">
        <v>0</v>
      </c>
      <c r="K25" s="3">
        <v>15622400</v>
      </c>
      <c r="L25" s="3">
        <v>70153700</v>
      </c>
      <c r="M25" s="3">
        <v>169684300</v>
      </c>
      <c r="N25" s="31">
        <f t="shared" si="39"/>
        <v>0.29250452388695702</v>
      </c>
      <c r="O25" s="3">
        <v>15622400</v>
      </c>
      <c r="P25" s="3">
        <v>70153700</v>
      </c>
      <c r="Q25" s="3">
        <v>0</v>
      </c>
      <c r="R25" s="31">
        <f t="shared" si="38"/>
        <v>0.29250452388695702</v>
      </c>
      <c r="S25" s="3">
        <v>15622400</v>
      </c>
      <c r="T25" s="3">
        <v>70153700</v>
      </c>
      <c r="U25" s="3">
        <v>0</v>
      </c>
    </row>
    <row r="26" spans="1:21" x14ac:dyDescent="0.25">
      <c r="A26" s="2" t="s">
        <v>41</v>
      </c>
      <c r="B26" s="3">
        <v>27187000</v>
      </c>
      <c r="C26" s="3">
        <v>0</v>
      </c>
      <c r="D26" s="3">
        <v>0</v>
      </c>
      <c r="E26" s="3">
        <v>27187000</v>
      </c>
      <c r="F26" s="3">
        <v>0</v>
      </c>
      <c r="G26" s="3">
        <v>27187000</v>
      </c>
      <c r="H26" s="3">
        <v>0</v>
      </c>
      <c r="I26" s="3">
        <v>27187000</v>
      </c>
      <c r="J26" s="3">
        <v>0</v>
      </c>
      <c r="K26" s="3">
        <v>1785200</v>
      </c>
      <c r="L26" s="3">
        <v>8576200</v>
      </c>
      <c r="M26" s="3">
        <v>18610800</v>
      </c>
      <c r="N26" s="31">
        <f t="shared" si="39"/>
        <v>0.3154522382020819</v>
      </c>
      <c r="O26" s="3">
        <v>1785200</v>
      </c>
      <c r="P26" s="3">
        <v>8576200</v>
      </c>
      <c r="Q26" s="3">
        <v>0</v>
      </c>
      <c r="R26" s="31">
        <f t="shared" si="38"/>
        <v>0.3154522382020819</v>
      </c>
      <c r="S26" s="3">
        <v>1785198</v>
      </c>
      <c r="T26" s="3">
        <v>8576202</v>
      </c>
      <c r="U26" s="3">
        <v>-2</v>
      </c>
    </row>
    <row r="27" spans="1:21" x14ac:dyDescent="0.25">
      <c r="A27" s="2" t="s">
        <v>42</v>
      </c>
      <c r="B27" s="3">
        <v>179879000</v>
      </c>
      <c r="C27" s="3">
        <v>0</v>
      </c>
      <c r="D27" s="3">
        <v>0</v>
      </c>
      <c r="E27" s="3">
        <v>179879000</v>
      </c>
      <c r="F27" s="3">
        <v>0</v>
      </c>
      <c r="G27" s="3">
        <v>179879000</v>
      </c>
      <c r="H27" s="3">
        <v>0</v>
      </c>
      <c r="I27" s="3">
        <v>179879000</v>
      </c>
      <c r="J27" s="3">
        <v>0</v>
      </c>
      <c r="K27" s="3">
        <v>11718200</v>
      </c>
      <c r="L27" s="3">
        <v>52622000</v>
      </c>
      <c r="M27" s="3">
        <v>127257000</v>
      </c>
      <c r="N27" s="31">
        <f t="shared" si="39"/>
        <v>0.29254109707080872</v>
      </c>
      <c r="O27" s="3">
        <v>11718200</v>
      </c>
      <c r="P27" s="3">
        <v>52622000</v>
      </c>
      <c r="Q27" s="3">
        <v>0</v>
      </c>
      <c r="R27" s="31">
        <f t="shared" si="38"/>
        <v>0.29254109707080872</v>
      </c>
      <c r="S27" s="3">
        <v>11718199</v>
      </c>
      <c r="T27" s="3">
        <v>52621999</v>
      </c>
      <c r="U27" s="3">
        <v>1</v>
      </c>
    </row>
    <row r="28" spans="1:21" x14ac:dyDescent="0.25">
      <c r="A28" s="2" t="s">
        <v>43</v>
      </c>
      <c r="B28" s="3">
        <v>29980000</v>
      </c>
      <c r="C28" s="3">
        <v>0</v>
      </c>
      <c r="D28" s="3">
        <v>0</v>
      </c>
      <c r="E28" s="3">
        <v>29980000</v>
      </c>
      <c r="F28" s="3">
        <v>0</v>
      </c>
      <c r="G28" s="3">
        <v>29980000</v>
      </c>
      <c r="H28" s="3">
        <v>0</v>
      </c>
      <c r="I28" s="3">
        <v>29980000</v>
      </c>
      <c r="J28" s="3">
        <v>0</v>
      </c>
      <c r="K28" s="3">
        <v>1955800</v>
      </c>
      <c r="L28" s="3">
        <v>8783400</v>
      </c>
      <c r="M28" s="3">
        <v>21196600</v>
      </c>
      <c r="N28" s="31">
        <f t="shared" si="39"/>
        <v>0.29297531687791861</v>
      </c>
      <c r="O28" s="3">
        <v>1955800</v>
      </c>
      <c r="P28" s="3">
        <v>8783400</v>
      </c>
      <c r="Q28" s="3">
        <v>0</v>
      </c>
      <c r="R28" s="31">
        <f t="shared" si="38"/>
        <v>0.29297531687791861</v>
      </c>
      <c r="S28" s="3">
        <v>1955800</v>
      </c>
      <c r="T28" s="3">
        <v>8783401</v>
      </c>
      <c r="U28" s="3">
        <v>-1</v>
      </c>
    </row>
    <row r="29" spans="1:21" x14ac:dyDescent="0.25">
      <c r="A29" s="2" t="s">
        <v>44</v>
      </c>
      <c r="B29" s="3">
        <v>29980000</v>
      </c>
      <c r="C29" s="3">
        <v>0</v>
      </c>
      <c r="D29" s="3">
        <v>0</v>
      </c>
      <c r="E29" s="3">
        <v>29980000</v>
      </c>
      <c r="F29" s="3">
        <v>0</v>
      </c>
      <c r="G29" s="3">
        <v>29980000</v>
      </c>
      <c r="H29" s="3">
        <v>0</v>
      </c>
      <c r="I29" s="3">
        <v>29980000</v>
      </c>
      <c r="J29" s="3">
        <v>0</v>
      </c>
      <c r="K29" s="3">
        <v>1955800</v>
      </c>
      <c r="L29" s="3">
        <v>8783400</v>
      </c>
      <c r="M29" s="3">
        <v>21196600</v>
      </c>
      <c r="N29" s="31">
        <f t="shared" si="39"/>
        <v>0.29297531687791861</v>
      </c>
      <c r="O29" s="3">
        <v>1955800</v>
      </c>
      <c r="P29" s="3">
        <v>8783400</v>
      </c>
      <c r="Q29" s="3">
        <v>0</v>
      </c>
      <c r="R29" s="31">
        <f t="shared" si="38"/>
        <v>0.29297531687791861</v>
      </c>
      <c r="S29" s="3">
        <v>1955800</v>
      </c>
      <c r="T29" s="3">
        <v>8783401</v>
      </c>
      <c r="U29" s="3">
        <v>-1</v>
      </c>
    </row>
    <row r="30" spans="1:21" x14ac:dyDescent="0.25">
      <c r="A30" s="2" t="s">
        <v>45</v>
      </c>
      <c r="B30" s="3">
        <v>59960000</v>
      </c>
      <c r="C30" s="3">
        <v>0</v>
      </c>
      <c r="D30" s="3">
        <v>0</v>
      </c>
      <c r="E30" s="3">
        <v>59960000</v>
      </c>
      <c r="F30" s="3">
        <v>0</v>
      </c>
      <c r="G30" s="3">
        <v>59960000</v>
      </c>
      <c r="H30" s="3">
        <v>0</v>
      </c>
      <c r="I30" s="3">
        <v>59960000</v>
      </c>
      <c r="J30" s="3">
        <v>0</v>
      </c>
      <c r="K30" s="3">
        <v>3908600</v>
      </c>
      <c r="L30" s="3">
        <v>17551100</v>
      </c>
      <c r="M30" s="3">
        <v>42408900</v>
      </c>
      <c r="N30" s="31">
        <f t="shared" si="39"/>
        <v>0.2927134756504336</v>
      </c>
      <c r="O30" s="3">
        <v>3908600</v>
      </c>
      <c r="P30" s="3">
        <v>17551100</v>
      </c>
      <c r="Q30" s="3">
        <v>0</v>
      </c>
      <c r="R30" s="31">
        <f t="shared" si="38"/>
        <v>0.2927134756504336</v>
      </c>
      <c r="S30" s="3">
        <v>3908599</v>
      </c>
      <c r="T30" s="3">
        <v>17551097</v>
      </c>
      <c r="U30" s="3">
        <v>3</v>
      </c>
    </row>
    <row r="31" spans="1:21" x14ac:dyDescent="0.25">
      <c r="A31" s="2" t="s">
        <v>46</v>
      </c>
      <c r="B31" s="3">
        <v>0</v>
      </c>
      <c r="C31" s="3">
        <v>5292116</v>
      </c>
      <c r="D31" s="3">
        <v>11031229</v>
      </c>
      <c r="E31" s="3">
        <v>11031229</v>
      </c>
      <c r="F31" s="3">
        <v>0</v>
      </c>
      <c r="G31" s="3">
        <v>11031229</v>
      </c>
      <c r="H31" s="3">
        <v>0</v>
      </c>
      <c r="I31" s="3">
        <v>5739113</v>
      </c>
      <c r="J31" s="3">
        <v>5292116</v>
      </c>
      <c r="K31" s="3">
        <v>0</v>
      </c>
      <c r="L31" s="3">
        <v>5739113</v>
      </c>
      <c r="M31" s="3">
        <v>0</v>
      </c>
      <c r="N31" s="31">
        <f t="shared" si="39"/>
        <v>0.52026052582173754</v>
      </c>
      <c r="O31" s="3">
        <v>0</v>
      </c>
      <c r="P31" s="3">
        <v>5739113</v>
      </c>
      <c r="Q31" s="3">
        <v>0</v>
      </c>
      <c r="R31" s="31">
        <f t="shared" si="38"/>
        <v>0.52026052582173754</v>
      </c>
      <c r="S31" s="3">
        <v>0</v>
      </c>
      <c r="T31" s="3">
        <v>5739110</v>
      </c>
      <c r="U31" s="3">
        <v>3</v>
      </c>
    </row>
    <row r="32" spans="1:21" x14ac:dyDescent="0.25">
      <c r="A32" s="2" t="s">
        <v>47</v>
      </c>
      <c r="B32" s="3">
        <v>19368000</v>
      </c>
      <c r="C32" s="3">
        <v>0</v>
      </c>
      <c r="D32" s="3">
        <v>0</v>
      </c>
      <c r="E32" s="3">
        <v>19368000</v>
      </c>
      <c r="F32" s="3">
        <v>0</v>
      </c>
      <c r="G32" s="3">
        <v>19368000</v>
      </c>
      <c r="H32" s="3">
        <v>0</v>
      </c>
      <c r="I32" s="3">
        <v>19368000</v>
      </c>
      <c r="J32" s="3">
        <v>0</v>
      </c>
      <c r="K32" s="3">
        <v>994956</v>
      </c>
      <c r="L32" s="3">
        <v>5363534</v>
      </c>
      <c r="M32" s="3">
        <v>14004466</v>
      </c>
      <c r="N32" s="31">
        <f t="shared" si="39"/>
        <v>0.27692761255679471</v>
      </c>
      <c r="O32" s="3">
        <v>994956</v>
      </c>
      <c r="P32" s="3">
        <v>5363534</v>
      </c>
      <c r="Q32" s="3">
        <v>0</v>
      </c>
      <c r="R32" s="31">
        <f t="shared" si="38"/>
        <v>0.27692761255679471</v>
      </c>
      <c r="S32" s="3">
        <v>994956</v>
      </c>
      <c r="T32" s="3">
        <v>5361718</v>
      </c>
      <c r="U32" s="3">
        <v>1816</v>
      </c>
    </row>
    <row r="33" spans="1:21" x14ac:dyDescent="0.25">
      <c r="A33" s="2" t="s">
        <v>48</v>
      </c>
      <c r="B33" s="3">
        <v>84584000</v>
      </c>
      <c r="C33" s="3">
        <v>0</v>
      </c>
      <c r="D33" s="3">
        <v>0</v>
      </c>
      <c r="E33" s="3">
        <v>84584000</v>
      </c>
      <c r="F33" s="3">
        <v>0</v>
      </c>
      <c r="G33" s="3">
        <v>84584000</v>
      </c>
      <c r="H33" s="3">
        <v>0</v>
      </c>
      <c r="I33" s="3">
        <v>84584000</v>
      </c>
      <c r="J33" s="3">
        <v>0</v>
      </c>
      <c r="K33" s="3">
        <v>0</v>
      </c>
      <c r="L33" s="3">
        <v>78162096</v>
      </c>
      <c r="M33" s="3">
        <v>6421904</v>
      </c>
      <c r="N33" s="31">
        <f t="shared" si="39"/>
        <v>0.92407661023361387</v>
      </c>
      <c r="O33" s="3">
        <v>0</v>
      </c>
      <c r="P33" s="3">
        <v>78162096</v>
      </c>
      <c r="Q33" s="3">
        <v>0</v>
      </c>
      <c r="R33" s="31">
        <f t="shared" si="38"/>
        <v>0.92407661023361387</v>
      </c>
      <c r="S33" s="3">
        <v>0</v>
      </c>
      <c r="T33" s="3">
        <v>78148889</v>
      </c>
      <c r="U33" s="3">
        <v>13207</v>
      </c>
    </row>
    <row r="34" spans="1:21" x14ac:dyDescent="0.25">
      <c r="A34" s="2" t="s">
        <v>49</v>
      </c>
      <c r="B34" s="3">
        <v>12474000</v>
      </c>
      <c r="C34" s="3">
        <v>0</v>
      </c>
      <c r="D34" s="3">
        <v>0</v>
      </c>
      <c r="E34" s="3">
        <v>12474000</v>
      </c>
      <c r="F34" s="3">
        <v>0</v>
      </c>
      <c r="G34" s="3">
        <v>12474000</v>
      </c>
      <c r="H34" s="3">
        <v>0</v>
      </c>
      <c r="I34" s="3">
        <v>12474000</v>
      </c>
      <c r="J34" s="3">
        <v>0</v>
      </c>
      <c r="K34" s="3">
        <v>771332</v>
      </c>
      <c r="L34" s="3">
        <v>4396342</v>
      </c>
      <c r="M34" s="3">
        <v>8077658</v>
      </c>
      <c r="N34" s="31">
        <f t="shared" si="39"/>
        <v>0.35244043610710279</v>
      </c>
      <c r="O34" s="3">
        <v>771332</v>
      </c>
      <c r="P34" s="3">
        <v>4396342</v>
      </c>
      <c r="Q34" s="3">
        <v>0</v>
      </c>
      <c r="R34" s="31">
        <f t="shared" si="38"/>
        <v>0.35244043610710279</v>
      </c>
      <c r="S34" s="3">
        <v>771338</v>
      </c>
      <c r="T34" s="3">
        <v>4394611</v>
      </c>
      <c r="U34" s="3">
        <v>1731</v>
      </c>
    </row>
    <row r="35" spans="1:21" s="6" customFormat="1" x14ac:dyDescent="0.25">
      <c r="A35" s="4" t="s">
        <v>98</v>
      </c>
      <c r="B35" s="5">
        <f>SUM(B36:B62)</f>
        <v>20993480000</v>
      </c>
      <c r="C35" s="5">
        <f t="shared" ref="C35:M35" si="40">SUM(C36:C62)</f>
        <v>0</v>
      </c>
      <c r="D35" s="5">
        <f t="shared" si="40"/>
        <v>-2175000000</v>
      </c>
      <c r="E35" s="5">
        <f t="shared" si="40"/>
        <v>18818480000</v>
      </c>
      <c r="F35" s="5">
        <f t="shared" si="40"/>
        <v>0</v>
      </c>
      <c r="G35" s="5">
        <f t="shared" si="40"/>
        <v>18818480000</v>
      </c>
      <c r="H35" s="5">
        <f t="shared" si="40"/>
        <v>30311841</v>
      </c>
      <c r="I35" s="5">
        <f t="shared" si="40"/>
        <v>18419224737</v>
      </c>
      <c r="J35" s="5">
        <f t="shared" si="40"/>
        <v>399255263</v>
      </c>
      <c r="K35" s="5">
        <f t="shared" si="40"/>
        <v>4179075352</v>
      </c>
      <c r="L35" s="5">
        <f t="shared" si="40"/>
        <v>8549152088</v>
      </c>
      <c r="M35" s="5">
        <f t="shared" si="40"/>
        <v>9870072649</v>
      </c>
      <c r="N35" s="30">
        <f t="shared" si="39"/>
        <v>0.45429556946150806</v>
      </c>
      <c r="O35" s="5">
        <f t="shared" ref="O35" si="41">SUM(O36:O62)</f>
        <v>875233750</v>
      </c>
      <c r="P35" s="5">
        <f t="shared" ref="P35" si="42">SUM(P36:P62)</f>
        <v>4578554451</v>
      </c>
      <c r="Q35" s="5">
        <f t="shared" ref="Q35" si="43">SUM(Q36:Q62)</f>
        <v>3970597637</v>
      </c>
      <c r="R35" s="30">
        <f t="shared" si="38"/>
        <v>0.24330097069476386</v>
      </c>
      <c r="S35" s="5">
        <f t="shared" ref="S35" si="44">SUM(S36:S62)</f>
        <v>873830882</v>
      </c>
      <c r="T35" s="5">
        <f t="shared" ref="T35" si="45">SUM(T36:T62)</f>
        <v>4572123696</v>
      </c>
      <c r="U35" s="5">
        <f t="shared" ref="U35" si="46">SUM(U36:U62)</f>
        <v>6430755</v>
      </c>
    </row>
    <row r="36" spans="1:21" x14ac:dyDescent="0.25">
      <c r="A36" s="2" t="s">
        <v>50</v>
      </c>
      <c r="B36" s="3">
        <v>421964000</v>
      </c>
      <c r="C36" s="3">
        <v>0</v>
      </c>
      <c r="D36" s="3">
        <v>0</v>
      </c>
      <c r="E36" s="3">
        <v>421964000</v>
      </c>
      <c r="F36" s="3">
        <v>0</v>
      </c>
      <c r="G36" s="3">
        <v>421964000</v>
      </c>
      <c r="H36" s="3">
        <v>0</v>
      </c>
      <c r="I36" s="3">
        <v>421964000</v>
      </c>
      <c r="J36" s="3">
        <v>0</v>
      </c>
      <c r="K36" s="3">
        <v>0</v>
      </c>
      <c r="L36" s="3">
        <v>120366156</v>
      </c>
      <c r="M36" s="3">
        <v>301597844</v>
      </c>
      <c r="N36" s="31">
        <f t="shared" si="39"/>
        <v>0.28525219213013431</v>
      </c>
      <c r="O36" s="3">
        <v>0</v>
      </c>
      <c r="P36" s="3">
        <v>0</v>
      </c>
      <c r="Q36" s="3">
        <v>120366156</v>
      </c>
      <c r="R36" s="31">
        <f t="shared" si="38"/>
        <v>0</v>
      </c>
      <c r="S36" s="3">
        <v>0</v>
      </c>
      <c r="T36" s="3">
        <v>0</v>
      </c>
      <c r="U36" s="3">
        <v>0</v>
      </c>
    </row>
    <row r="37" spans="1:21" x14ac:dyDescent="0.25">
      <c r="A37" s="2" t="s">
        <v>51</v>
      </c>
      <c r="B37" s="3">
        <v>22248000</v>
      </c>
      <c r="C37" s="3">
        <v>0</v>
      </c>
      <c r="D37" s="3">
        <v>-10680539</v>
      </c>
      <c r="E37" s="3">
        <v>11567461</v>
      </c>
      <c r="F37" s="3">
        <v>0</v>
      </c>
      <c r="G37" s="3">
        <v>11567461</v>
      </c>
      <c r="H37" s="3">
        <v>0</v>
      </c>
      <c r="I37" s="3">
        <v>0</v>
      </c>
      <c r="J37" s="3">
        <v>11567461</v>
      </c>
      <c r="K37" s="3">
        <v>0</v>
      </c>
      <c r="L37" s="3">
        <v>0</v>
      </c>
      <c r="M37" s="3">
        <v>0</v>
      </c>
      <c r="N37" s="31">
        <f t="shared" si="39"/>
        <v>0</v>
      </c>
      <c r="O37" s="3">
        <v>0</v>
      </c>
      <c r="P37" s="3">
        <v>0</v>
      </c>
      <c r="Q37" s="3">
        <v>0</v>
      </c>
      <c r="R37" s="31">
        <f t="shared" si="38"/>
        <v>0</v>
      </c>
      <c r="S37" s="3">
        <v>0</v>
      </c>
      <c r="T37" s="3">
        <v>0</v>
      </c>
      <c r="U37" s="3">
        <v>0</v>
      </c>
    </row>
    <row r="38" spans="1:21" x14ac:dyDescent="0.25">
      <c r="A38" s="2" t="s">
        <v>52</v>
      </c>
      <c r="B38" s="3">
        <v>410910000</v>
      </c>
      <c r="C38" s="3">
        <v>0</v>
      </c>
      <c r="D38" s="3">
        <v>0</v>
      </c>
      <c r="E38" s="3">
        <v>410910000</v>
      </c>
      <c r="F38" s="3">
        <v>0</v>
      </c>
      <c r="G38" s="3">
        <v>410910000</v>
      </c>
      <c r="H38" s="3">
        <v>68850068</v>
      </c>
      <c r="I38" s="3">
        <v>410910000</v>
      </c>
      <c r="J38" s="3">
        <v>0</v>
      </c>
      <c r="K38" s="3">
        <v>0</v>
      </c>
      <c r="L38" s="3">
        <v>0</v>
      </c>
      <c r="M38" s="3">
        <v>410910000</v>
      </c>
      <c r="N38" s="31">
        <f t="shared" si="39"/>
        <v>0</v>
      </c>
      <c r="O38" s="3">
        <v>0</v>
      </c>
      <c r="P38" s="3">
        <v>0</v>
      </c>
      <c r="Q38" s="3">
        <v>0</v>
      </c>
      <c r="R38" s="31">
        <f t="shared" si="38"/>
        <v>0</v>
      </c>
      <c r="S38" s="3">
        <v>0</v>
      </c>
      <c r="T38" s="3">
        <v>0</v>
      </c>
      <c r="U38" s="3">
        <v>0</v>
      </c>
    </row>
    <row r="39" spans="1:21" x14ac:dyDescent="0.25">
      <c r="A39" s="2" t="s">
        <v>53</v>
      </c>
      <c r="B39" s="3">
        <v>30264000</v>
      </c>
      <c r="C39" s="3">
        <v>0</v>
      </c>
      <c r="D39" s="3">
        <v>-30264000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1">
        <v>0</v>
      </c>
      <c r="O39" s="3">
        <v>0</v>
      </c>
      <c r="P39" s="3">
        <v>0</v>
      </c>
      <c r="Q39" s="3">
        <v>0</v>
      </c>
      <c r="R39" s="31">
        <v>0</v>
      </c>
      <c r="S39" s="3">
        <v>0</v>
      </c>
      <c r="T39" s="3">
        <v>0</v>
      </c>
      <c r="U39" s="3">
        <v>0</v>
      </c>
    </row>
    <row r="40" spans="1:21" x14ac:dyDescent="0.25">
      <c r="A40" s="2" t="s">
        <v>54</v>
      </c>
      <c r="B40" s="3">
        <v>18000000</v>
      </c>
      <c r="C40" s="3">
        <v>0</v>
      </c>
      <c r="D40" s="3">
        <v>-18000000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1">
        <v>0</v>
      </c>
      <c r="O40" s="3">
        <v>0</v>
      </c>
      <c r="P40" s="3">
        <v>0</v>
      </c>
      <c r="Q40" s="3">
        <v>0</v>
      </c>
      <c r="R40" s="31">
        <v>0</v>
      </c>
      <c r="S40" s="3">
        <v>0</v>
      </c>
      <c r="T40" s="3">
        <v>0</v>
      </c>
      <c r="U40" s="3">
        <v>0</v>
      </c>
    </row>
    <row r="41" spans="1:21" x14ac:dyDescent="0.25">
      <c r="A41" s="2" t="s">
        <v>55</v>
      </c>
      <c r="B41" s="3">
        <v>104030000</v>
      </c>
      <c r="C41" s="3">
        <v>0</v>
      </c>
      <c r="D41" s="3">
        <v>-49941410</v>
      </c>
      <c r="E41" s="3">
        <v>54088590</v>
      </c>
      <c r="F41" s="3">
        <v>0</v>
      </c>
      <c r="G41" s="3">
        <v>54088590</v>
      </c>
      <c r="H41" s="3">
        <v>14088590</v>
      </c>
      <c r="I41" s="3">
        <v>54088590</v>
      </c>
      <c r="J41" s="3">
        <v>0</v>
      </c>
      <c r="K41" s="3">
        <v>25000000</v>
      </c>
      <c r="L41" s="3">
        <v>25000000</v>
      </c>
      <c r="M41" s="3">
        <v>29088590</v>
      </c>
      <c r="N41" s="31">
        <f t="shared" si="39"/>
        <v>0.46220469049017548</v>
      </c>
      <c r="O41" s="3">
        <v>0</v>
      </c>
      <c r="P41" s="3">
        <v>0</v>
      </c>
      <c r="Q41" s="3">
        <v>25000000</v>
      </c>
      <c r="R41" s="31">
        <f t="shared" si="38"/>
        <v>0</v>
      </c>
      <c r="S41" s="3">
        <v>0</v>
      </c>
      <c r="T41" s="3">
        <v>0</v>
      </c>
      <c r="U41" s="3">
        <v>0</v>
      </c>
    </row>
    <row r="42" spans="1:21" x14ac:dyDescent="0.25">
      <c r="A42" s="2" t="s">
        <v>56</v>
      </c>
      <c r="B42" s="3">
        <v>161652000</v>
      </c>
      <c r="C42" s="3">
        <v>0</v>
      </c>
      <c r="D42" s="3">
        <v>-19857345</v>
      </c>
      <c r="E42" s="3">
        <v>141794655</v>
      </c>
      <c r="F42" s="3">
        <v>0</v>
      </c>
      <c r="G42" s="3">
        <v>141794655</v>
      </c>
      <c r="H42" s="3">
        <v>0</v>
      </c>
      <c r="I42" s="3">
        <v>141794655</v>
      </c>
      <c r="J42" s="3">
        <v>0</v>
      </c>
      <c r="K42" s="3">
        <v>0</v>
      </c>
      <c r="L42" s="3">
        <v>0</v>
      </c>
      <c r="M42" s="3">
        <v>141794655</v>
      </c>
      <c r="N42" s="31">
        <f t="shared" si="39"/>
        <v>0</v>
      </c>
      <c r="O42" s="3">
        <v>0</v>
      </c>
      <c r="P42" s="3">
        <v>0</v>
      </c>
      <c r="Q42" s="3">
        <v>0</v>
      </c>
      <c r="R42" s="31">
        <f t="shared" si="38"/>
        <v>0</v>
      </c>
      <c r="S42" s="3">
        <v>0</v>
      </c>
      <c r="T42" s="3">
        <v>0</v>
      </c>
      <c r="U42" s="3">
        <v>0</v>
      </c>
    </row>
    <row r="43" spans="1:21" x14ac:dyDescent="0.25">
      <c r="A43" s="2" t="s">
        <v>57</v>
      </c>
      <c r="B43" s="3">
        <v>514800000</v>
      </c>
      <c r="C43" s="3">
        <v>0</v>
      </c>
      <c r="D43" s="3">
        <v>0</v>
      </c>
      <c r="E43" s="3">
        <v>514800000</v>
      </c>
      <c r="F43" s="3">
        <v>0</v>
      </c>
      <c r="G43" s="3">
        <v>514800000</v>
      </c>
      <c r="H43" s="3">
        <v>0</v>
      </c>
      <c r="I43" s="3">
        <v>514800000</v>
      </c>
      <c r="J43" s="3">
        <v>0</v>
      </c>
      <c r="K43" s="3">
        <v>0</v>
      </c>
      <c r="L43" s="3">
        <v>514800000</v>
      </c>
      <c r="M43" s="3">
        <v>0</v>
      </c>
      <c r="N43" s="31">
        <f t="shared" si="39"/>
        <v>1</v>
      </c>
      <c r="O43" s="3">
        <v>0</v>
      </c>
      <c r="P43" s="3">
        <v>0</v>
      </c>
      <c r="Q43" s="3">
        <v>514800000</v>
      </c>
      <c r="R43" s="31">
        <f t="shared" si="38"/>
        <v>0</v>
      </c>
      <c r="S43" s="3">
        <v>0</v>
      </c>
      <c r="T43" s="3">
        <v>0</v>
      </c>
      <c r="U43" s="3">
        <v>0</v>
      </c>
    </row>
    <row r="44" spans="1:21" x14ac:dyDescent="0.25">
      <c r="A44" s="2" t="s">
        <v>58</v>
      </c>
      <c r="B44" s="3">
        <v>1700633000</v>
      </c>
      <c r="C44" s="3">
        <v>0</v>
      </c>
      <c r="D44" s="3">
        <v>0</v>
      </c>
      <c r="E44" s="3">
        <v>1700633000</v>
      </c>
      <c r="F44" s="3">
        <v>0</v>
      </c>
      <c r="G44" s="3">
        <v>1700633000</v>
      </c>
      <c r="H44" s="3">
        <v>0</v>
      </c>
      <c r="I44" s="3">
        <v>1700633000</v>
      </c>
      <c r="J44" s="3">
        <v>0</v>
      </c>
      <c r="K44" s="3">
        <v>1297645001</v>
      </c>
      <c r="L44" s="3">
        <v>1700553931</v>
      </c>
      <c r="M44" s="3">
        <v>79069</v>
      </c>
      <c r="N44" s="31">
        <f t="shared" si="39"/>
        <v>0.99995350613565659</v>
      </c>
      <c r="O44" s="3">
        <v>0</v>
      </c>
      <c r="P44" s="3">
        <v>402908930</v>
      </c>
      <c r="Q44" s="3">
        <v>1297645001</v>
      </c>
      <c r="R44" s="31">
        <f t="shared" si="38"/>
        <v>0.23691703618593782</v>
      </c>
      <c r="S44" s="3">
        <v>0</v>
      </c>
      <c r="T44" s="3">
        <v>402908930</v>
      </c>
      <c r="U44" s="3">
        <v>0</v>
      </c>
    </row>
    <row r="45" spans="1:21" x14ac:dyDescent="0.25">
      <c r="A45" s="2" t="s">
        <v>59</v>
      </c>
      <c r="B45" s="3">
        <v>842540000</v>
      </c>
      <c r="C45" s="3">
        <v>0</v>
      </c>
      <c r="D45" s="3">
        <v>0</v>
      </c>
      <c r="E45" s="3">
        <v>842540000</v>
      </c>
      <c r="F45" s="3">
        <v>0</v>
      </c>
      <c r="G45" s="3">
        <v>842540000</v>
      </c>
      <c r="H45" s="3">
        <v>0</v>
      </c>
      <c r="I45" s="3">
        <v>842540000</v>
      </c>
      <c r="J45" s="3">
        <v>0</v>
      </c>
      <c r="K45" s="3">
        <v>842188561</v>
      </c>
      <c r="L45" s="3">
        <v>842188561</v>
      </c>
      <c r="M45" s="3">
        <v>351439</v>
      </c>
      <c r="N45" s="31">
        <f t="shared" si="39"/>
        <v>0.99958288152491281</v>
      </c>
      <c r="O45" s="3">
        <v>0</v>
      </c>
      <c r="P45" s="3">
        <v>0</v>
      </c>
      <c r="Q45" s="3">
        <v>842188561</v>
      </c>
      <c r="R45" s="31">
        <f t="shared" si="38"/>
        <v>0</v>
      </c>
      <c r="S45" s="3">
        <v>0</v>
      </c>
      <c r="T45" s="3">
        <v>0</v>
      </c>
      <c r="U45" s="3">
        <v>0</v>
      </c>
    </row>
    <row r="46" spans="1:21" x14ac:dyDescent="0.25">
      <c r="A46" s="2" t="s">
        <v>60</v>
      </c>
      <c r="B46" s="3">
        <v>2453000</v>
      </c>
      <c r="C46" s="3">
        <v>0</v>
      </c>
      <c r="D46" s="3">
        <v>0</v>
      </c>
      <c r="E46" s="3">
        <v>2453000</v>
      </c>
      <c r="F46" s="3">
        <v>0</v>
      </c>
      <c r="G46" s="3">
        <v>2453000</v>
      </c>
      <c r="H46" s="3">
        <v>0</v>
      </c>
      <c r="I46" s="3">
        <v>2453000</v>
      </c>
      <c r="J46" s="3">
        <v>0</v>
      </c>
      <c r="K46" s="3">
        <v>187980</v>
      </c>
      <c r="L46" s="3">
        <v>856218</v>
      </c>
      <c r="M46" s="3">
        <v>1596782</v>
      </c>
      <c r="N46" s="31">
        <f t="shared" si="39"/>
        <v>0.34904932735426009</v>
      </c>
      <c r="O46" s="3">
        <v>187980</v>
      </c>
      <c r="P46" s="3">
        <v>856218</v>
      </c>
      <c r="Q46" s="3">
        <v>0</v>
      </c>
      <c r="R46" s="31">
        <f t="shared" si="38"/>
        <v>0.34904932735426009</v>
      </c>
      <c r="S46" s="3">
        <v>187979</v>
      </c>
      <c r="T46" s="3">
        <v>856218</v>
      </c>
      <c r="U46" s="3">
        <v>0</v>
      </c>
    </row>
    <row r="47" spans="1:21" x14ac:dyDescent="0.25">
      <c r="A47" s="2" t="s">
        <v>61</v>
      </c>
      <c r="B47" s="3">
        <v>252807000</v>
      </c>
      <c r="C47" s="3">
        <v>0</v>
      </c>
      <c r="D47" s="3">
        <v>-101281711</v>
      </c>
      <c r="E47" s="3">
        <v>151525289</v>
      </c>
      <c r="F47" s="3">
        <v>0</v>
      </c>
      <c r="G47" s="3">
        <v>151525289</v>
      </c>
      <c r="H47" s="3">
        <v>0</v>
      </c>
      <c r="I47" s="3">
        <v>0</v>
      </c>
      <c r="J47" s="3">
        <v>151525289</v>
      </c>
      <c r="K47" s="3">
        <v>0</v>
      </c>
      <c r="L47" s="3">
        <v>0</v>
      </c>
      <c r="M47" s="3">
        <v>0</v>
      </c>
      <c r="N47" s="31">
        <f t="shared" si="39"/>
        <v>0</v>
      </c>
      <c r="O47" s="3">
        <v>0</v>
      </c>
      <c r="P47" s="3">
        <v>0</v>
      </c>
      <c r="Q47" s="3">
        <v>0</v>
      </c>
      <c r="R47" s="31">
        <f t="shared" si="38"/>
        <v>0</v>
      </c>
      <c r="S47" s="3">
        <v>0</v>
      </c>
      <c r="T47" s="3">
        <v>0</v>
      </c>
      <c r="U47" s="3">
        <v>0</v>
      </c>
    </row>
    <row r="48" spans="1:21" x14ac:dyDescent="0.25">
      <c r="A48" s="2" t="s">
        <v>62</v>
      </c>
      <c r="B48" s="3">
        <v>2102316000</v>
      </c>
      <c r="C48" s="3">
        <v>0</v>
      </c>
      <c r="D48" s="3">
        <v>-200000000</v>
      </c>
      <c r="E48" s="3">
        <v>1902316000</v>
      </c>
      <c r="F48" s="3">
        <v>0</v>
      </c>
      <c r="G48" s="3">
        <v>1902316000</v>
      </c>
      <c r="H48" s="3">
        <v>-53529765</v>
      </c>
      <c r="I48" s="3">
        <v>1847489335</v>
      </c>
      <c r="J48" s="3">
        <v>54826665</v>
      </c>
      <c r="K48" s="3">
        <v>1139008040</v>
      </c>
      <c r="L48" s="3">
        <v>1847489335</v>
      </c>
      <c r="M48" s="3">
        <v>0</v>
      </c>
      <c r="N48" s="31">
        <f t="shared" si="39"/>
        <v>0.97117899181839396</v>
      </c>
      <c r="O48" s="3">
        <v>0</v>
      </c>
      <c r="P48" s="3">
        <v>708481295</v>
      </c>
      <c r="Q48" s="3">
        <v>1139008040</v>
      </c>
      <c r="R48" s="31">
        <f t="shared" si="38"/>
        <v>0.37243091841733972</v>
      </c>
      <c r="S48" s="3">
        <v>0</v>
      </c>
      <c r="T48" s="3">
        <v>708481295</v>
      </c>
      <c r="U48" s="3">
        <v>0</v>
      </c>
    </row>
    <row r="49" spans="1:21" x14ac:dyDescent="0.25">
      <c r="A49" s="2" t="s">
        <v>63</v>
      </c>
      <c r="B49" s="3">
        <v>1186000</v>
      </c>
      <c r="C49" s="3">
        <v>0</v>
      </c>
      <c r="D49" s="3">
        <v>-569360</v>
      </c>
      <c r="E49" s="3">
        <v>616640</v>
      </c>
      <c r="F49" s="3">
        <v>0</v>
      </c>
      <c r="G49" s="3">
        <v>616640</v>
      </c>
      <c r="H49" s="3">
        <v>0</v>
      </c>
      <c r="I49" s="3">
        <v>0</v>
      </c>
      <c r="J49" s="3">
        <v>616640</v>
      </c>
      <c r="K49" s="3">
        <v>0</v>
      </c>
      <c r="L49" s="3">
        <v>0</v>
      </c>
      <c r="M49" s="3">
        <v>0</v>
      </c>
      <c r="N49" s="31">
        <f t="shared" si="39"/>
        <v>0</v>
      </c>
      <c r="O49" s="3">
        <v>0</v>
      </c>
      <c r="P49" s="3">
        <v>0</v>
      </c>
      <c r="Q49" s="3">
        <v>0</v>
      </c>
      <c r="R49" s="31">
        <f t="shared" si="38"/>
        <v>0</v>
      </c>
      <c r="S49" s="3">
        <v>0</v>
      </c>
      <c r="T49" s="3">
        <v>0</v>
      </c>
      <c r="U49" s="3">
        <v>0</v>
      </c>
    </row>
    <row r="50" spans="1:21" x14ac:dyDescent="0.25">
      <c r="A50" s="2" t="s">
        <v>64</v>
      </c>
      <c r="B50" s="3">
        <v>26636000</v>
      </c>
      <c r="C50" s="3">
        <v>0</v>
      </c>
      <c r="D50" s="3">
        <v>-21636000</v>
      </c>
      <c r="E50" s="3">
        <v>5000000</v>
      </c>
      <c r="F50" s="3">
        <v>0</v>
      </c>
      <c r="G50" s="3">
        <v>5000000</v>
      </c>
      <c r="H50" s="3">
        <v>902948</v>
      </c>
      <c r="I50" s="3">
        <v>902948</v>
      </c>
      <c r="J50" s="3">
        <v>4097052</v>
      </c>
      <c r="K50" s="3">
        <v>0</v>
      </c>
      <c r="L50" s="3">
        <v>0</v>
      </c>
      <c r="M50" s="3">
        <v>902948</v>
      </c>
      <c r="N50" s="31">
        <f t="shared" si="39"/>
        <v>0</v>
      </c>
      <c r="O50" s="3">
        <v>0</v>
      </c>
      <c r="P50" s="3">
        <v>0</v>
      </c>
      <c r="Q50" s="3">
        <v>0</v>
      </c>
      <c r="R50" s="31">
        <f t="shared" si="38"/>
        <v>0</v>
      </c>
      <c r="S50" s="3">
        <v>0</v>
      </c>
      <c r="T50" s="3">
        <v>0</v>
      </c>
      <c r="U50" s="3">
        <v>0</v>
      </c>
    </row>
    <row r="51" spans="1:21" x14ac:dyDescent="0.25">
      <c r="A51" s="2" t="s">
        <v>65</v>
      </c>
      <c r="B51" s="3">
        <v>1124760000</v>
      </c>
      <c r="C51" s="3">
        <v>0</v>
      </c>
      <c r="D51" s="3">
        <v>-45165543</v>
      </c>
      <c r="E51" s="3">
        <v>1079594457</v>
      </c>
      <c r="F51" s="3">
        <v>0</v>
      </c>
      <c r="G51" s="3">
        <v>1079594457</v>
      </c>
      <c r="H51" s="3">
        <v>0</v>
      </c>
      <c r="I51" s="3">
        <v>1079594457</v>
      </c>
      <c r="J51" s="3">
        <v>0</v>
      </c>
      <c r="K51" s="3">
        <v>68021323</v>
      </c>
      <c r="L51" s="3">
        <v>472979613</v>
      </c>
      <c r="M51" s="3">
        <v>606614844</v>
      </c>
      <c r="N51" s="31">
        <f t="shared" si="39"/>
        <v>0.43810859710629285</v>
      </c>
      <c r="O51" s="3">
        <v>68021323</v>
      </c>
      <c r="P51" s="3">
        <v>472979613</v>
      </c>
      <c r="Q51" s="3">
        <v>0</v>
      </c>
      <c r="R51" s="31">
        <f t="shared" si="38"/>
        <v>0.43810859710629285</v>
      </c>
      <c r="S51" s="3">
        <v>68021323</v>
      </c>
      <c r="T51" s="3">
        <v>472979612</v>
      </c>
      <c r="U51" s="3">
        <v>1</v>
      </c>
    </row>
    <row r="52" spans="1:21" x14ac:dyDescent="0.25">
      <c r="A52" s="2" t="s">
        <v>66</v>
      </c>
      <c r="B52" s="3">
        <v>163832000</v>
      </c>
      <c r="C52" s="3">
        <v>0</v>
      </c>
      <c r="D52" s="3">
        <v>0</v>
      </c>
      <c r="E52" s="3">
        <v>163832000</v>
      </c>
      <c r="F52" s="3">
        <v>0</v>
      </c>
      <c r="G52" s="3">
        <v>163832000</v>
      </c>
      <c r="H52" s="3">
        <v>0</v>
      </c>
      <c r="I52" s="3">
        <v>163832000</v>
      </c>
      <c r="J52" s="3">
        <v>0</v>
      </c>
      <c r="K52" s="3">
        <v>13171418</v>
      </c>
      <c r="L52" s="3">
        <v>75828906</v>
      </c>
      <c r="M52" s="3">
        <v>88003094</v>
      </c>
      <c r="N52" s="31">
        <f t="shared" si="39"/>
        <v>0.46284551247619515</v>
      </c>
      <c r="O52" s="3">
        <v>13171418</v>
      </c>
      <c r="P52" s="3">
        <v>75828906</v>
      </c>
      <c r="Q52" s="3">
        <v>0</v>
      </c>
      <c r="R52" s="31">
        <f t="shared" si="38"/>
        <v>0.46284551247619515</v>
      </c>
      <c r="S52" s="3">
        <v>11768039</v>
      </c>
      <c r="T52" s="3">
        <v>74425527</v>
      </c>
      <c r="U52" s="3">
        <v>1403379</v>
      </c>
    </row>
    <row r="53" spans="1:21" x14ac:dyDescent="0.25">
      <c r="A53" s="2" t="s">
        <v>67</v>
      </c>
      <c r="B53" s="3">
        <v>144575000</v>
      </c>
      <c r="C53" s="3">
        <v>0</v>
      </c>
      <c r="D53" s="3">
        <v>0</v>
      </c>
      <c r="E53" s="3">
        <v>144575000</v>
      </c>
      <c r="F53" s="3">
        <v>0</v>
      </c>
      <c r="G53" s="3">
        <v>144575000</v>
      </c>
      <c r="H53" s="3">
        <v>0</v>
      </c>
      <c r="I53" s="3">
        <v>144575000</v>
      </c>
      <c r="J53" s="3">
        <v>0</v>
      </c>
      <c r="K53" s="3">
        <v>5027375</v>
      </c>
      <c r="L53" s="3">
        <v>30220705</v>
      </c>
      <c r="M53" s="3">
        <v>114354295</v>
      </c>
      <c r="N53" s="31">
        <f t="shared" si="39"/>
        <v>0.20903133321805292</v>
      </c>
      <c r="O53" s="3">
        <v>5027375</v>
      </c>
      <c r="P53" s="3">
        <v>30220705</v>
      </c>
      <c r="Q53" s="3">
        <v>0</v>
      </c>
      <c r="R53" s="31">
        <f t="shared" si="38"/>
        <v>0.20903133321805292</v>
      </c>
      <c r="S53" s="3">
        <v>5027887</v>
      </c>
      <c r="T53" s="3">
        <v>25193330</v>
      </c>
      <c r="U53" s="3">
        <v>5027375</v>
      </c>
    </row>
    <row r="54" spans="1:21" x14ac:dyDescent="0.25">
      <c r="A54" s="2" t="s">
        <v>68</v>
      </c>
      <c r="B54" s="3">
        <v>23268000</v>
      </c>
      <c r="C54" s="3">
        <v>0</v>
      </c>
      <c r="D54" s="3">
        <v>0</v>
      </c>
      <c r="E54" s="3">
        <v>23268000</v>
      </c>
      <c r="F54" s="3">
        <v>0</v>
      </c>
      <c r="G54" s="3">
        <v>23268000</v>
      </c>
      <c r="H54" s="3">
        <v>0</v>
      </c>
      <c r="I54" s="3">
        <v>23268000</v>
      </c>
      <c r="J54" s="3">
        <v>0</v>
      </c>
      <c r="K54" s="3">
        <v>1360620</v>
      </c>
      <c r="L54" s="3">
        <v>7960553</v>
      </c>
      <c r="M54" s="3">
        <v>15307447</v>
      </c>
      <c r="N54" s="31">
        <f t="shared" si="39"/>
        <v>0.34212450575898229</v>
      </c>
      <c r="O54" s="3">
        <v>1360620</v>
      </c>
      <c r="P54" s="3">
        <v>7960553</v>
      </c>
      <c r="Q54" s="3">
        <v>0</v>
      </c>
      <c r="R54" s="31">
        <f t="shared" si="38"/>
        <v>0.34212450575898229</v>
      </c>
      <c r="S54" s="3">
        <v>1360620</v>
      </c>
      <c r="T54" s="3">
        <v>7960553</v>
      </c>
      <c r="U54" s="3">
        <v>0</v>
      </c>
    </row>
    <row r="55" spans="1:21" x14ac:dyDescent="0.25">
      <c r="A55" s="2" t="s">
        <v>69</v>
      </c>
      <c r="B55" s="3">
        <v>63782000</v>
      </c>
      <c r="C55" s="3">
        <v>0</v>
      </c>
      <c r="D55" s="3">
        <v>-63782000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1">
        <v>0</v>
      </c>
      <c r="O55" s="3">
        <v>0</v>
      </c>
      <c r="P55" s="3">
        <v>0</v>
      </c>
      <c r="Q55" s="3">
        <v>0</v>
      </c>
      <c r="R55" s="31">
        <v>0</v>
      </c>
      <c r="S55" s="3">
        <v>0</v>
      </c>
      <c r="T55" s="3">
        <v>0</v>
      </c>
      <c r="U55" s="3">
        <v>0</v>
      </c>
    </row>
    <row r="56" spans="1:21" x14ac:dyDescent="0.25">
      <c r="A56" s="2" t="s">
        <v>70</v>
      </c>
      <c r="B56" s="3">
        <v>4270895000</v>
      </c>
      <c r="C56" s="3">
        <v>0</v>
      </c>
      <c r="D56" s="3">
        <v>-171500848</v>
      </c>
      <c r="E56" s="3">
        <v>4099394152</v>
      </c>
      <c r="F56" s="3">
        <v>0</v>
      </c>
      <c r="G56" s="3">
        <v>4099394152</v>
      </c>
      <c r="H56" s="3">
        <v>0</v>
      </c>
      <c r="I56" s="3">
        <v>4099394152</v>
      </c>
      <c r="J56" s="3">
        <v>0</v>
      </c>
      <c r="K56" s="3">
        <v>230161030</v>
      </c>
      <c r="L56" s="3">
        <v>1408518727</v>
      </c>
      <c r="M56" s="3">
        <v>2690875425</v>
      </c>
      <c r="N56" s="31">
        <f t="shared" si="39"/>
        <v>0.34359192475132361</v>
      </c>
      <c r="O56" s="3">
        <v>230161030</v>
      </c>
      <c r="P56" s="3">
        <v>1383274325</v>
      </c>
      <c r="Q56" s="3">
        <v>25244402</v>
      </c>
      <c r="R56" s="31">
        <f t="shared" si="38"/>
        <v>0.33743384356567235</v>
      </c>
      <c r="S56" s="3">
        <v>230161030</v>
      </c>
      <c r="T56" s="3">
        <v>1383274325</v>
      </c>
      <c r="U56" s="3">
        <v>0</v>
      </c>
    </row>
    <row r="57" spans="1:21" x14ac:dyDescent="0.25">
      <c r="A57" s="2" t="s">
        <v>71</v>
      </c>
      <c r="B57" s="3">
        <v>3716945000</v>
      </c>
      <c r="C57" s="3">
        <v>0</v>
      </c>
      <c r="D57" s="3">
        <v>-149256589</v>
      </c>
      <c r="E57" s="3">
        <v>3567688411</v>
      </c>
      <c r="F57" s="3">
        <v>0</v>
      </c>
      <c r="G57" s="3">
        <v>3567688411</v>
      </c>
      <c r="H57" s="3">
        <v>0</v>
      </c>
      <c r="I57" s="3">
        <v>3567688411</v>
      </c>
      <c r="J57" s="3">
        <v>0</v>
      </c>
      <c r="K57" s="3">
        <v>324691977</v>
      </c>
      <c r="L57" s="3">
        <v>787164842</v>
      </c>
      <c r="M57" s="3">
        <v>2780523569</v>
      </c>
      <c r="N57" s="31">
        <f t="shared" si="39"/>
        <v>0.22063721696462915</v>
      </c>
      <c r="O57" s="3">
        <v>324691977</v>
      </c>
      <c r="P57" s="3">
        <v>780819365</v>
      </c>
      <c r="Q57" s="3">
        <v>6345477</v>
      </c>
      <c r="R57" s="31">
        <f t="shared" si="38"/>
        <v>0.21885862077880883</v>
      </c>
      <c r="S57" s="3">
        <v>324691977</v>
      </c>
      <c r="T57" s="3">
        <v>780819365</v>
      </c>
      <c r="U57" s="3">
        <v>0</v>
      </c>
    </row>
    <row r="58" spans="1:21" x14ac:dyDescent="0.25">
      <c r="A58" s="2" t="s">
        <v>72</v>
      </c>
      <c r="B58" s="3">
        <v>576804000</v>
      </c>
      <c r="C58" s="3">
        <v>0</v>
      </c>
      <c r="D58" s="3">
        <v>0</v>
      </c>
      <c r="E58" s="3">
        <v>576804000</v>
      </c>
      <c r="F58" s="3">
        <v>0</v>
      </c>
      <c r="G58" s="3">
        <v>576804000</v>
      </c>
      <c r="H58" s="3">
        <v>0</v>
      </c>
      <c r="I58" s="3">
        <v>576804000</v>
      </c>
      <c r="J58" s="3">
        <v>0</v>
      </c>
      <c r="K58" s="3">
        <v>91783797</v>
      </c>
      <c r="L58" s="3">
        <v>324785755</v>
      </c>
      <c r="M58" s="3">
        <v>252018245</v>
      </c>
      <c r="N58" s="31">
        <f t="shared" si="39"/>
        <v>0.56307819467271381</v>
      </c>
      <c r="O58" s="3">
        <v>91783797</v>
      </c>
      <c r="P58" s="3">
        <v>324785755</v>
      </c>
      <c r="Q58" s="3">
        <v>0</v>
      </c>
      <c r="R58" s="31">
        <f t="shared" si="38"/>
        <v>0.56307819467271381</v>
      </c>
      <c r="S58" s="3">
        <v>91783797</v>
      </c>
      <c r="T58" s="3">
        <v>324785755</v>
      </c>
      <c r="U58" s="3">
        <v>0</v>
      </c>
    </row>
    <row r="59" spans="1:21" x14ac:dyDescent="0.25">
      <c r="A59" s="2" t="s">
        <v>73</v>
      </c>
      <c r="B59" s="3">
        <v>2197386000</v>
      </c>
      <c r="C59" s="3">
        <v>0</v>
      </c>
      <c r="D59" s="3">
        <v>-88237609</v>
      </c>
      <c r="E59" s="3">
        <v>2109148391</v>
      </c>
      <c r="F59" s="3">
        <v>0</v>
      </c>
      <c r="G59" s="3">
        <v>2109148391</v>
      </c>
      <c r="H59" s="3">
        <v>0</v>
      </c>
      <c r="I59" s="3">
        <v>2109148391</v>
      </c>
      <c r="J59" s="3">
        <v>0</v>
      </c>
      <c r="K59" s="3">
        <v>140828230</v>
      </c>
      <c r="L59" s="3">
        <v>390438786</v>
      </c>
      <c r="M59" s="3">
        <v>1718709605</v>
      </c>
      <c r="N59" s="31">
        <f t="shared" si="39"/>
        <v>0.18511679295115088</v>
      </c>
      <c r="O59" s="3">
        <v>140828230</v>
      </c>
      <c r="P59" s="3">
        <v>390438786</v>
      </c>
      <c r="Q59" s="3">
        <v>0</v>
      </c>
      <c r="R59" s="31">
        <f t="shared" si="38"/>
        <v>0.18511679295115088</v>
      </c>
      <c r="S59" s="3">
        <v>140828230</v>
      </c>
      <c r="T59" s="3">
        <v>390438786</v>
      </c>
      <c r="U59" s="3">
        <v>0</v>
      </c>
    </row>
    <row r="60" spans="1:21" x14ac:dyDescent="0.25">
      <c r="A60" s="2" t="s">
        <v>74</v>
      </c>
      <c r="B60" s="3">
        <v>450000000</v>
      </c>
      <c r="C60" s="3">
        <v>0</v>
      </c>
      <c r="D60" s="3">
        <v>-281785157</v>
      </c>
      <c r="E60" s="3">
        <v>168214843</v>
      </c>
      <c r="F60" s="3">
        <v>0</v>
      </c>
      <c r="G60" s="3">
        <v>168214843</v>
      </c>
      <c r="H60" s="3">
        <v>0</v>
      </c>
      <c r="I60" s="3">
        <v>168214843</v>
      </c>
      <c r="J60" s="3">
        <v>0</v>
      </c>
      <c r="K60" s="3">
        <v>0</v>
      </c>
      <c r="L60" s="3">
        <v>0</v>
      </c>
      <c r="M60" s="3">
        <v>168214843</v>
      </c>
      <c r="N60" s="31">
        <f t="shared" si="39"/>
        <v>0</v>
      </c>
      <c r="O60" s="3">
        <v>0</v>
      </c>
      <c r="P60" s="3">
        <v>0</v>
      </c>
      <c r="Q60" s="3">
        <v>0</v>
      </c>
      <c r="R60" s="31">
        <f t="shared" si="38"/>
        <v>0</v>
      </c>
      <c r="S60" s="3">
        <v>0</v>
      </c>
      <c r="T60" s="3">
        <v>0</v>
      </c>
      <c r="U60" s="3">
        <v>0</v>
      </c>
    </row>
    <row r="61" spans="1:21" x14ac:dyDescent="0.25">
      <c r="A61" s="2" t="s">
        <v>75</v>
      </c>
      <c r="B61" s="3">
        <v>1182624000</v>
      </c>
      <c r="C61" s="3">
        <v>0</v>
      </c>
      <c r="D61" s="3">
        <v>-633494045</v>
      </c>
      <c r="E61" s="3">
        <v>549129955</v>
      </c>
      <c r="F61" s="3">
        <v>0</v>
      </c>
      <c r="G61" s="3">
        <v>549129955</v>
      </c>
      <c r="H61" s="3">
        <v>0</v>
      </c>
      <c r="I61" s="3">
        <v>549129955</v>
      </c>
      <c r="J61" s="3">
        <v>0</v>
      </c>
      <c r="K61" s="3">
        <v>0</v>
      </c>
      <c r="L61" s="3">
        <v>0</v>
      </c>
      <c r="M61" s="3">
        <v>549129955</v>
      </c>
      <c r="N61" s="31">
        <f t="shared" si="39"/>
        <v>0</v>
      </c>
      <c r="O61" s="3">
        <v>0</v>
      </c>
      <c r="P61" s="3">
        <v>0</v>
      </c>
      <c r="Q61" s="3">
        <v>0</v>
      </c>
      <c r="R61" s="31">
        <f t="shared" si="38"/>
        <v>0</v>
      </c>
      <c r="S61" s="3">
        <v>0</v>
      </c>
      <c r="T61" s="3">
        <v>0</v>
      </c>
      <c r="U61" s="3">
        <v>0</v>
      </c>
    </row>
    <row r="62" spans="1:21" x14ac:dyDescent="0.25">
      <c r="A62" s="2" t="s">
        <v>76</v>
      </c>
      <c r="B62" s="3">
        <v>466170000</v>
      </c>
      <c r="C62" s="3">
        <v>0</v>
      </c>
      <c r="D62" s="3">
        <v>-289547844</v>
      </c>
      <c r="E62" s="3">
        <v>176622156</v>
      </c>
      <c r="F62" s="3">
        <v>0</v>
      </c>
      <c r="G62" s="3">
        <v>176622156</v>
      </c>
      <c r="H62" s="3">
        <v>0</v>
      </c>
      <c r="I62" s="3">
        <v>0</v>
      </c>
      <c r="J62" s="3">
        <v>176622156</v>
      </c>
      <c r="K62" s="3">
        <v>0</v>
      </c>
      <c r="L62" s="3">
        <v>0</v>
      </c>
      <c r="M62" s="3">
        <v>0</v>
      </c>
      <c r="N62" s="31">
        <f t="shared" si="39"/>
        <v>0</v>
      </c>
      <c r="O62" s="3">
        <v>0</v>
      </c>
      <c r="P62" s="3">
        <v>0</v>
      </c>
      <c r="Q62" s="3">
        <v>0</v>
      </c>
      <c r="R62" s="31">
        <f t="shared" si="38"/>
        <v>0</v>
      </c>
      <c r="S62" s="3">
        <v>0</v>
      </c>
      <c r="T62" s="3">
        <v>0</v>
      </c>
      <c r="U62" s="3">
        <v>0</v>
      </c>
    </row>
    <row r="63" spans="1:21" s="6" customFormat="1" x14ac:dyDescent="0.25">
      <c r="A63" s="4" t="s">
        <v>99</v>
      </c>
      <c r="B63" s="5">
        <f>SUM(B64:B81)</f>
        <v>1096605704000</v>
      </c>
      <c r="C63" s="5">
        <f t="shared" ref="C63:M63" si="47">SUM(C64:C81)</f>
        <v>0</v>
      </c>
      <c r="D63" s="5">
        <f t="shared" si="47"/>
        <v>0</v>
      </c>
      <c r="E63" s="5">
        <f t="shared" si="47"/>
        <v>1096605704000</v>
      </c>
      <c r="F63" s="5">
        <f t="shared" si="47"/>
        <v>0</v>
      </c>
      <c r="G63" s="5">
        <f t="shared" si="47"/>
        <v>1096605704000</v>
      </c>
      <c r="H63" s="5">
        <f t="shared" si="47"/>
        <v>22778426711</v>
      </c>
      <c r="I63" s="5">
        <f t="shared" si="47"/>
        <v>945899662676</v>
      </c>
      <c r="J63" s="5">
        <f t="shared" si="47"/>
        <v>150706041324</v>
      </c>
      <c r="K63" s="5">
        <f t="shared" si="47"/>
        <v>75587991189</v>
      </c>
      <c r="L63" s="5">
        <f t="shared" si="47"/>
        <v>705603394303</v>
      </c>
      <c r="M63" s="5">
        <f t="shared" si="47"/>
        <v>240296268373</v>
      </c>
      <c r="N63" s="30">
        <f t="shared" si="39"/>
        <v>0.64344311882495919</v>
      </c>
      <c r="O63" s="5">
        <f t="shared" ref="O63" si="48">SUM(O64:O81)</f>
        <v>72073322793</v>
      </c>
      <c r="P63" s="5">
        <f t="shared" ref="P63" si="49">SUM(P64:P81)</f>
        <v>228955462688</v>
      </c>
      <c r="Q63" s="5">
        <f t="shared" ref="Q63" si="50">SUM(Q64:Q81)</f>
        <v>476647931615</v>
      </c>
      <c r="R63" s="30">
        <f t="shared" si="38"/>
        <v>0.20878558432885919</v>
      </c>
      <c r="S63" s="5">
        <f t="shared" ref="S63" si="51">SUM(S64:S81)</f>
        <v>76592573273</v>
      </c>
      <c r="T63" s="5">
        <f t="shared" ref="T63" si="52">SUM(T64:T81)</f>
        <v>227372850580</v>
      </c>
      <c r="U63" s="5">
        <f t="shared" ref="U63" si="53">SUM(U64:U81)</f>
        <v>1582612108</v>
      </c>
    </row>
    <row r="64" spans="1:21" x14ac:dyDescent="0.25">
      <c r="A64" s="2" t="s">
        <v>77</v>
      </c>
      <c r="B64" s="3">
        <v>41218585000</v>
      </c>
      <c r="C64" s="3">
        <v>-250000000</v>
      </c>
      <c r="D64" s="3">
        <v>-250000000</v>
      </c>
      <c r="E64" s="3">
        <v>40968585000</v>
      </c>
      <c r="F64" s="3">
        <v>0</v>
      </c>
      <c r="G64" s="3">
        <v>40968585000</v>
      </c>
      <c r="H64" s="3">
        <v>-6191388013</v>
      </c>
      <c r="I64" s="3">
        <v>29394780312</v>
      </c>
      <c r="J64" s="3">
        <v>11573804688</v>
      </c>
      <c r="K64" s="3">
        <v>643394977</v>
      </c>
      <c r="L64" s="3">
        <v>25257568254</v>
      </c>
      <c r="M64" s="3">
        <v>4137212058</v>
      </c>
      <c r="N64" s="31">
        <f t="shared" si="39"/>
        <v>0.61651063257371475</v>
      </c>
      <c r="O64" s="3">
        <v>1947481227</v>
      </c>
      <c r="P64" s="3">
        <v>3933411000</v>
      </c>
      <c r="Q64" s="3">
        <v>21324157254</v>
      </c>
      <c r="R64" s="31">
        <f t="shared" si="38"/>
        <v>9.6010418714729831E-2</v>
      </c>
      <c r="S64" s="3">
        <v>1933699961</v>
      </c>
      <c r="T64" s="3">
        <v>3919629734</v>
      </c>
      <c r="U64" s="3">
        <v>13781266</v>
      </c>
    </row>
    <row r="65" spans="1:21" x14ac:dyDescent="0.25">
      <c r="A65" s="2" t="s">
        <v>78</v>
      </c>
      <c r="B65" s="3">
        <v>7019972000</v>
      </c>
      <c r="C65" s="3">
        <v>1550000000</v>
      </c>
      <c r="D65" s="3">
        <v>1538000000</v>
      </c>
      <c r="E65" s="3">
        <v>8557972000</v>
      </c>
      <c r="F65" s="3">
        <v>0</v>
      </c>
      <c r="G65" s="3">
        <v>8557972000</v>
      </c>
      <c r="H65" s="3">
        <v>48803550</v>
      </c>
      <c r="I65" s="3">
        <v>7006049525</v>
      </c>
      <c r="J65" s="3">
        <v>1551922475</v>
      </c>
      <c r="K65" s="3">
        <v>202930000</v>
      </c>
      <c r="L65" s="3">
        <v>2548520528</v>
      </c>
      <c r="M65" s="3">
        <v>4457528997</v>
      </c>
      <c r="N65" s="31">
        <f t="shared" si="39"/>
        <v>0.29779491309389655</v>
      </c>
      <c r="O65" s="3">
        <v>248696739</v>
      </c>
      <c r="P65" s="3">
        <v>436062915</v>
      </c>
      <c r="Q65" s="3">
        <v>2112457613</v>
      </c>
      <c r="R65" s="31">
        <f t="shared" si="38"/>
        <v>5.0954001134848305E-2</v>
      </c>
      <c r="S65" s="3">
        <v>248696739</v>
      </c>
      <c r="T65" s="3">
        <v>436062915</v>
      </c>
      <c r="U65" s="3">
        <v>0</v>
      </c>
    </row>
    <row r="66" spans="1:21" x14ac:dyDescent="0.25">
      <c r="A66" s="2" t="s">
        <v>79</v>
      </c>
      <c r="B66" s="3">
        <v>2167423000</v>
      </c>
      <c r="C66" s="3">
        <v>0</v>
      </c>
      <c r="D66" s="3">
        <v>1156937650</v>
      </c>
      <c r="E66" s="3">
        <v>3324360650</v>
      </c>
      <c r="F66" s="3">
        <v>0</v>
      </c>
      <c r="G66" s="3">
        <v>3324360650</v>
      </c>
      <c r="H66" s="3">
        <v>-926000000</v>
      </c>
      <c r="I66" s="3">
        <v>2388255890</v>
      </c>
      <c r="J66" s="3">
        <v>936104760</v>
      </c>
      <c r="K66" s="3">
        <v>55358000</v>
      </c>
      <c r="L66" s="3">
        <v>593058827</v>
      </c>
      <c r="M66" s="3">
        <v>1795197063</v>
      </c>
      <c r="N66" s="31">
        <f t="shared" si="39"/>
        <v>0.17839786035248612</v>
      </c>
      <c r="O66" s="3">
        <v>61648363</v>
      </c>
      <c r="P66" s="3">
        <v>124488471</v>
      </c>
      <c r="Q66" s="3">
        <v>468570356</v>
      </c>
      <c r="R66" s="31">
        <f t="shared" si="38"/>
        <v>3.744734224308665E-2</v>
      </c>
      <c r="S66" s="3">
        <v>61648363</v>
      </c>
      <c r="T66" s="3">
        <v>124488471</v>
      </c>
      <c r="U66" s="3">
        <v>0</v>
      </c>
    </row>
    <row r="67" spans="1:21" x14ac:dyDescent="0.25">
      <c r="A67" s="2" t="s">
        <v>80</v>
      </c>
      <c r="B67" s="3">
        <v>3344582000</v>
      </c>
      <c r="C67" s="3">
        <v>0</v>
      </c>
      <c r="D67" s="3">
        <v>0</v>
      </c>
      <c r="E67" s="3">
        <v>3344582000</v>
      </c>
      <c r="F67" s="3">
        <v>0</v>
      </c>
      <c r="G67" s="3">
        <v>3344582000</v>
      </c>
      <c r="H67" s="3">
        <v>28972657</v>
      </c>
      <c r="I67" s="3">
        <v>2272052121</v>
      </c>
      <c r="J67" s="3">
        <v>1072529879</v>
      </c>
      <c r="K67" s="3">
        <v>42322615</v>
      </c>
      <c r="L67" s="3">
        <v>1887915392</v>
      </c>
      <c r="M67" s="3">
        <v>384136729</v>
      </c>
      <c r="N67" s="31">
        <f t="shared" si="39"/>
        <v>0.5644697579548057</v>
      </c>
      <c r="O67" s="3">
        <v>176501155</v>
      </c>
      <c r="P67" s="3">
        <v>427196059</v>
      </c>
      <c r="Q67" s="3">
        <v>1460719333</v>
      </c>
      <c r="R67" s="31">
        <f t="shared" si="38"/>
        <v>0.12772778750827457</v>
      </c>
      <c r="S67" s="3">
        <v>176501155</v>
      </c>
      <c r="T67" s="3">
        <v>427196059</v>
      </c>
      <c r="U67" s="3">
        <v>0</v>
      </c>
    </row>
    <row r="68" spans="1:21" x14ac:dyDescent="0.25">
      <c r="A68" s="2" t="s">
        <v>81</v>
      </c>
      <c r="B68" s="3">
        <v>75622454000</v>
      </c>
      <c r="C68" s="3">
        <v>36873332717</v>
      </c>
      <c r="D68" s="3">
        <v>10673332717</v>
      </c>
      <c r="E68" s="3">
        <v>86295786717</v>
      </c>
      <c r="F68" s="3">
        <v>0</v>
      </c>
      <c r="G68" s="3">
        <v>86295786717</v>
      </c>
      <c r="H68" s="3">
        <v>8936626920</v>
      </c>
      <c r="I68" s="3">
        <v>29588912413</v>
      </c>
      <c r="J68" s="3">
        <v>56706874304</v>
      </c>
      <c r="K68" s="3">
        <v>898916872</v>
      </c>
      <c r="L68" s="3">
        <v>18490704604</v>
      </c>
      <c r="M68" s="3">
        <v>11098207809</v>
      </c>
      <c r="N68" s="31">
        <f t="shared" si="39"/>
        <v>0.21427123278496502</v>
      </c>
      <c r="O68" s="3">
        <v>1139862048</v>
      </c>
      <c r="P68" s="3">
        <v>8526502641</v>
      </c>
      <c r="Q68" s="3">
        <v>9964201963</v>
      </c>
      <c r="R68" s="31">
        <f t="shared" si="38"/>
        <v>9.8805549672569423E-2</v>
      </c>
      <c r="S68" s="3">
        <v>6095159415</v>
      </c>
      <c r="T68" s="3">
        <v>8526502641</v>
      </c>
      <c r="U68" s="3">
        <v>0</v>
      </c>
    </row>
    <row r="69" spans="1:21" x14ac:dyDescent="0.25">
      <c r="A69" s="2" t="s">
        <v>82</v>
      </c>
      <c r="B69" s="3">
        <v>198759165000</v>
      </c>
      <c r="C69" s="3">
        <v>-1593152269</v>
      </c>
      <c r="D69" s="3">
        <v>-2918898269</v>
      </c>
      <c r="E69" s="3">
        <v>195840266731</v>
      </c>
      <c r="F69" s="3">
        <v>0</v>
      </c>
      <c r="G69" s="3">
        <v>195840266731</v>
      </c>
      <c r="H69" s="3">
        <v>13979368964</v>
      </c>
      <c r="I69" s="3">
        <v>183355848441</v>
      </c>
      <c r="J69" s="3">
        <v>12484418290</v>
      </c>
      <c r="K69" s="3">
        <v>14828013932</v>
      </c>
      <c r="L69" s="3">
        <v>143222085475</v>
      </c>
      <c r="M69" s="3">
        <v>40133762966</v>
      </c>
      <c r="N69" s="31">
        <f t="shared" si="39"/>
        <v>0.73132092733373022</v>
      </c>
      <c r="O69" s="3">
        <v>10742997979</v>
      </c>
      <c r="P69" s="3">
        <v>26445619047</v>
      </c>
      <c r="Q69" s="3">
        <v>116776466428</v>
      </c>
      <c r="R69" s="31">
        <f t="shared" si="38"/>
        <v>0.13503667804601627</v>
      </c>
      <c r="S69" s="3">
        <v>10418020279</v>
      </c>
      <c r="T69" s="3">
        <v>25155726449</v>
      </c>
      <c r="U69" s="3">
        <v>1289892598</v>
      </c>
    </row>
    <row r="70" spans="1:21" x14ac:dyDescent="0.25">
      <c r="A70" s="2" t="s">
        <v>83</v>
      </c>
      <c r="B70" s="3">
        <v>184427181000</v>
      </c>
      <c r="C70" s="3">
        <v>0</v>
      </c>
      <c r="D70" s="3">
        <v>34433062350</v>
      </c>
      <c r="E70" s="3">
        <v>218860243350</v>
      </c>
      <c r="F70" s="3">
        <v>0</v>
      </c>
      <c r="G70" s="3">
        <v>218860243350</v>
      </c>
      <c r="H70" s="3">
        <v>-1229900319</v>
      </c>
      <c r="I70" s="3">
        <v>177350977160</v>
      </c>
      <c r="J70" s="3">
        <v>41509266190</v>
      </c>
      <c r="K70" s="3">
        <v>12288545537</v>
      </c>
      <c r="L70" s="3">
        <v>147909490623</v>
      </c>
      <c r="M70" s="3">
        <v>29441486537</v>
      </c>
      <c r="N70" s="31">
        <f t="shared" si="39"/>
        <v>0.67581708015586928</v>
      </c>
      <c r="O70" s="3">
        <v>13616406127</v>
      </c>
      <c r="P70" s="3">
        <v>42349578602</v>
      </c>
      <c r="Q70" s="3">
        <v>105559912021</v>
      </c>
      <c r="R70" s="31">
        <f t="shared" si="38"/>
        <v>0.19350055521173301</v>
      </c>
      <c r="S70" s="3">
        <v>13747744926</v>
      </c>
      <c r="T70" s="3">
        <v>42319066527</v>
      </c>
      <c r="U70" s="3">
        <v>30512075</v>
      </c>
    </row>
    <row r="71" spans="1:21" x14ac:dyDescent="0.25">
      <c r="A71" s="2" t="s">
        <v>84</v>
      </c>
      <c r="B71" s="3">
        <v>5490267000</v>
      </c>
      <c r="C71" s="3">
        <v>0</v>
      </c>
      <c r="D71" s="3">
        <v>2110000000</v>
      </c>
      <c r="E71" s="3">
        <v>7600267000</v>
      </c>
      <c r="F71" s="3">
        <v>0</v>
      </c>
      <c r="G71" s="3">
        <v>7600267000</v>
      </c>
      <c r="H71" s="3">
        <v>60000000</v>
      </c>
      <c r="I71" s="3">
        <v>6726271604</v>
      </c>
      <c r="J71" s="3">
        <v>873995396</v>
      </c>
      <c r="K71" s="3">
        <v>1292514000</v>
      </c>
      <c r="L71" s="3">
        <v>4428490962</v>
      </c>
      <c r="M71" s="3">
        <v>2297780642</v>
      </c>
      <c r="N71" s="31">
        <f t="shared" si="39"/>
        <v>0.58267570889285858</v>
      </c>
      <c r="O71" s="3">
        <v>414943481</v>
      </c>
      <c r="P71" s="3">
        <v>1261698174</v>
      </c>
      <c r="Q71" s="3">
        <v>3166792788</v>
      </c>
      <c r="R71" s="31">
        <f t="shared" si="38"/>
        <v>0.16600708554054747</v>
      </c>
      <c r="S71" s="3">
        <v>414943481</v>
      </c>
      <c r="T71" s="3">
        <v>1261698174</v>
      </c>
      <c r="U71" s="3">
        <v>0</v>
      </c>
    </row>
    <row r="72" spans="1:21" x14ac:dyDescent="0.25">
      <c r="A72" s="2" t="s">
        <v>85</v>
      </c>
      <c r="B72" s="3">
        <v>5424337000</v>
      </c>
      <c r="C72" s="3">
        <v>0</v>
      </c>
      <c r="D72" s="3">
        <v>0</v>
      </c>
      <c r="E72" s="3">
        <v>5424337000</v>
      </c>
      <c r="F72" s="3">
        <v>0</v>
      </c>
      <c r="G72" s="3">
        <v>5424337000</v>
      </c>
      <c r="H72" s="3">
        <v>348408110</v>
      </c>
      <c r="I72" s="3">
        <v>5116956418</v>
      </c>
      <c r="J72" s="3">
        <v>307380582</v>
      </c>
      <c r="K72" s="3">
        <v>334546300</v>
      </c>
      <c r="L72" s="3">
        <v>4618744057</v>
      </c>
      <c r="M72" s="3">
        <v>498212361</v>
      </c>
      <c r="N72" s="31">
        <f t="shared" si="39"/>
        <v>0.85148545472008841</v>
      </c>
      <c r="O72" s="3">
        <v>386228201</v>
      </c>
      <c r="P72" s="3">
        <v>901192703</v>
      </c>
      <c r="Q72" s="3">
        <v>3717551354</v>
      </c>
      <c r="R72" s="31">
        <f t="shared" ref="R72:R81" si="54">+P72/G72</f>
        <v>0.16613877474795538</v>
      </c>
      <c r="S72" s="3">
        <v>382856968</v>
      </c>
      <c r="T72" s="3">
        <v>897821470</v>
      </c>
      <c r="U72" s="3">
        <v>3371233</v>
      </c>
    </row>
    <row r="73" spans="1:21" x14ac:dyDescent="0.25">
      <c r="A73" s="2" t="s">
        <v>86</v>
      </c>
      <c r="B73" s="3">
        <v>191863750000</v>
      </c>
      <c r="C73" s="3">
        <v>-36545526832</v>
      </c>
      <c r="D73" s="3">
        <v>-36545526832</v>
      </c>
      <c r="E73" s="3">
        <v>155318223168</v>
      </c>
      <c r="F73" s="3">
        <v>0</v>
      </c>
      <c r="G73" s="3">
        <v>155318223168</v>
      </c>
      <c r="H73" s="3">
        <v>-7222802030</v>
      </c>
      <c r="I73" s="3">
        <v>147069050205</v>
      </c>
      <c r="J73" s="3">
        <v>8249172963</v>
      </c>
      <c r="K73" s="3">
        <v>20008864188</v>
      </c>
      <c r="L73" s="3">
        <v>131674616612</v>
      </c>
      <c r="M73" s="3">
        <v>15394433593</v>
      </c>
      <c r="N73" s="31">
        <f t="shared" ref="N73:N81" si="55">+L73/G73</f>
        <v>0.84777313264506071</v>
      </c>
      <c r="O73" s="3">
        <v>11357100385</v>
      </c>
      <c r="P73" s="3">
        <v>52179571436</v>
      </c>
      <c r="Q73" s="3">
        <v>79495045176</v>
      </c>
      <c r="R73" s="31">
        <f t="shared" si="54"/>
        <v>0.33595266783061217</v>
      </c>
      <c r="S73" s="3">
        <v>11359433785</v>
      </c>
      <c r="T73" s="3">
        <v>52179571436</v>
      </c>
      <c r="U73" s="3">
        <v>0</v>
      </c>
    </row>
    <row r="74" spans="1:21" x14ac:dyDescent="0.25">
      <c r="A74" s="2" t="s">
        <v>87</v>
      </c>
      <c r="B74" s="3">
        <v>63217291000</v>
      </c>
      <c r="C74" s="3">
        <v>-300000000</v>
      </c>
      <c r="D74" s="3">
        <v>-500000000</v>
      </c>
      <c r="E74" s="3">
        <v>62717291000</v>
      </c>
      <c r="F74" s="3">
        <v>0</v>
      </c>
      <c r="G74" s="3">
        <v>62717291000</v>
      </c>
      <c r="H74" s="3">
        <v>10754966840</v>
      </c>
      <c r="I74" s="3">
        <v>58879285832</v>
      </c>
      <c r="J74" s="3">
        <v>3838005168</v>
      </c>
      <c r="K74" s="3">
        <v>769778898</v>
      </c>
      <c r="L74" s="3">
        <v>46198884341</v>
      </c>
      <c r="M74" s="3">
        <v>12680401491</v>
      </c>
      <c r="N74" s="31">
        <f t="shared" si="55"/>
        <v>0.73662117104196989</v>
      </c>
      <c r="O74" s="3">
        <v>4496217801</v>
      </c>
      <c r="P74" s="3">
        <v>14139139458</v>
      </c>
      <c r="Q74" s="3">
        <v>32059744883</v>
      </c>
      <c r="R74" s="31">
        <f t="shared" si="54"/>
        <v>0.22544244549720746</v>
      </c>
      <c r="S74" s="3">
        <v>4505034028</v>
      </c>
      <c r="T74" s="3">
        <v>14133632605</v>
      </c>
      <c r="U74" s="3">
        <v>5506853</v>
      </c>
    </row>
    <row r="75" spans="1:21" x14ac:dyDescent="0.25">
      <c r="A75" s="2" t="s">
        <v>88</v>
      </c>
      <c r="B75" s="3">
        <v>1000000000</v>
      </c>
      <c r="C75" s="3">
        <v>0</v>
      </c>
      <c r="D75" s="3">
        <v>0</v>
      </c>
      <c r="E75" s="3">
        <v>1000000000</v>
      </c>
      <c r="F75" s="3">
        <v>0</v>
      </c>
      <c r="G75" s="3">
        <v>1000000000</v>
      </c>
      <c r="H75" s="3">
        <v>105728000</v>
      </c>
      <c r="I75" s="3">
        <v>885854000</v>
      </c>
      <c r="J75" s="3">
        <v>114146000</v>
      </c>
      <c r="K75" s="3">
        <v>123146000</v>
      </c>
      <c r="L75" s="3">
        <v>385160000</v>
      </c>
      <c r="M75" s="3">
        <v>500694000</v>
      </c>
      <c r="N75" s="31">
        <f t="shared" si="55"/>
        <v>0.38516</v>
      </c>
      <c r="O75" s="3">
        <v>36468000</v>
      </c>
      <c r="P75" s="3">
        <v>67284200</v>
      </c>
      <c r="Q75" s="3">
        <v>317875800</v>
      </c>
      <c r="R75" s="31">
        <f t="shared" si="54"/>
        <v>6.7284200000000002E-2</v>
      </c>
      <c r="S75" s="3">
        <v>36468000</v>
      </c>
      <c r="T75" s="3">
        <v>67284200</v>
      </c>
      <c r="U75" s="3">
        <v>0</v>
      </c>
    </row>
    <row r="76" spans="1:21" x14ac:dyDescent="0.25">
      <c r="A76" s="2" t="s">
        <v>89</v>
      </c>
      <c r="B76" s="3">
        <v>13392621000</v>
      </c>
      <c r="C76" s="3">
        <v>-34653616</v>
      </c>
      <c r="D76" s="3">
        <v>-508287616</v>
      </c>
      <c r="E76" s="3">
        <v>12884333384</v>
      </c>
      <c r="F76" s="3">
        <v>0</v>
      </c>
      <c r="G76" s="3">
        <v>12884333384</v>
      </c>
      <c r="H76" s="3">
        <v>1743632877</v>
      </c>
      <c r="I76" s="3">
        <v>9905334469</v>
      </c>
      <c r="J76" s="3">
        <v>2978998915</v>
      </c>
      <c r="K76" s="3">
        <v>844889037</v>
      </c>
      <c r="L76" s="3">
        <v>7557793706</v>
      </c>
      <c r="M76" s="3">
        <v>2347540763</v>
      </c>
      <c r="N76" s="31">
        <f t="shared" si="55"/>
        <v>0.58658787232138887</v>
      </c>
      <c r="O76" s="3">
        <v>574686040</v>
      </c>
      <c r="P76" s="3">
        <v>1733019769</v>
      </c>
      <c r="Q76" s="3">
        <v>5824773937</v>
      </c>
      <c r="R76" s="31">
        <f t="shared" si="54"/>
        <v>0.13450597072814768</v>
      </c>
      <c r="S76" s="3">
        <v>571486040</v>
      </c>
      <c r="T76" s="3">
        <v>1728919769</v>
      </c>
      <c r="U76" s="3">
        <v>4100000</v>
      </c>
    </row>
    <row r="77" spans="1:21" x14ac:dyDescent="0.25">
      <c r="A77" s="2" t="s">
        <v>90</v>
      </c>
      <c r="B77" s="3">
        <v>22428627000</v>
      </c>
      <c r="C77" s="3">
        <v>-125860116</v>
      </c>
      <c r="D77" s="3">
        <v>-7125860116</v>
      </c>
      <c r="E77" s="3">
        <v>15302766884</v>
      </c>
      <c r="F77" s="3">
        <v>0</v>
      </c>
      <c r="G77" s="3">
        <v>15302766884</v>
      </c>
      <c r="H77" s="3">
        <v>-118443994</v>
      </c>
      <c r="I77" s="3">
        <v>13010788683</v>
      </c>
      <c r="J77" s="3">
        <v>2291978201</v>
      </c>
      <c r="K77" s="3">
        <v>478820000</v>
      </c>
      <c r="L77" s="3">
        <v>12222833037</v>
      </c>
      <c r="M77" s="3">
        <v>787955646</v>
      </c>
      <c r="N77" s="31">
        <f t="shared" si="55"/>
        <v>0.79873353163209571</v>
      </c>
      <c r="O77" s="3">
        <v>1126628026</v>
      </c>
      <c r="P77" s="3">
        <v>2896795659</v>
      </c>
      <c r="Q77" s="3">
        <v>9326037378</v>
      </c>
      <c r="R77" s="31">
        <f t="shared" si="54"/>
        <v>0.18929881641396373</v>
      </c>
      <c r="S77" s="3">
        <v>1124547959</v>
      </c>
      <c r="T77" s="3">
        <v>2892472659</v>
      </c>
      <c r="U77" s="3">
        <v>4323000</v>
      </c>
    </row>
    <row r="78" spans="1:21" x14ac:dyDescent="0.25">
      <c r="A78" s="2" t="s">
        <v>91</v>
      </c>
      <c r="B78" s="3">
        <v>18007475000</v>
      </c>
      <c r="C78" s="3">
        <v>425860116</v>
      </c>
      <c r="D78" s="3">
        <v>-263762234</v>
      </c>
      <c r="E78" s="3">
        <v>17743712766</v>
      </c>
      <c r="F78" s="3">
        <v>0</v>
      </c>
      <c r="G78" s="3">
        <v>17743712766</v>
      </c>
      <c r="H78" s="3">
        <v>683884730</v>
      </c>
      <c r="I78" s="3">
        <v>13763496904</v>
      </c>
      <c r="J78" s="3">
        <v>3980215862</v>
      </c>
      <c r="K78" s="3">
        <v>887133228</v>
      </c>
      <c r="L78" s="3">
        <v>10584278045</v>
      </c>
      <c r="M78" s="3">
        <v>3179218859</v>
      </c>
      <c r="N78" s="31">
        <f t="shared" si="55"/>
        <v>0.59650864419318683</v>
      </c>
      <c r="O78" s="3">
        <v>1194844036</v>
      </c>
      <c r="P78" s="3">
        <v>2593319764</v>
      </c>
      <c r="Q78" s="3">
        <v>7990958281</v>
      </c>
      <c r="R78" s="31">
        <f t="shared" si="54"/>
        <v>0.14615429128052873</v>
      </c>
      <c r="S78" s="3">
        <v>1194844036</v>
      </c>
      <c r="T78" s="3">
        <v>2593319764</v>
      </c>
      <c r="U78" s="3">
        <v>0</v>
      </c>
    </row>
    <row r="79" spans="1:21" x14ac:dyDescent="0.25">
      <c r="A79" s="2" t="s">
        <v>92</v>
      </c>
      <c r="B79" s="3">
        <v>3454913000</v>
      </c>
      <c r="C79" s="3">
        <v>0</v>
      </c>
      <c r="D79" s="3">
        <v>0</v>
      </c>
      <c r="E79" s="3">
        <v>3454913000</v>
      </c>
      <c r="F79" s="3">
        <v>0</v>
      </c>
      <c r="G79" s="3">
        <v>3454913000</v>
      </c>
      <c r="H79" s="3">
        <v>-3985148</v>
      </c>
      <c r="I79" s="3">
        <v>3413836539</v>
      </c>
      <c r="J79" s="3">
        <v>41076461</v>
      </c>
      <c r="K79" s="3">
        <v>116258496</v>
      </c>
      <c r="L79" s="3">
        <v>3317830676</v>
      </c>
      <c r="M79" s="3">
        <v>96005863</v>
      </c>
      <c r="N79" s="31">
        <f t="shared" si="55"/>
        <v>0.96032249610916398</v>
      </c>
      <c r="O79" s="3">
        <v>408842749</v>
      </c>
      <c r="P79" s="3">
        <v>998013132</v>
      </c>
      <c r="Q79" s="3">
        <v>2319817544</v>
      </c>
      <c r="R79" s="31">
        <f t="shared" si="54"/>
        <v>0.2888678041965167</v>
      </c>
      <c r="S79" s="3">
        <v>408842749</v>
      </c>
      <c r="T79" s="3">
        <v>998013132</v>
      </c>
      <c r="U79" s="3">
        <v>0</v>
      </c>
    </row>
    <row r="80" spans="1:21" x14ac:dyDescent="0.25">
      <c r="A80" s="2" t="s">
        <v>93</v>
      </c>
      <c r="B80" s="3">
        <v>251450395000</v>
      </c>
      <c r="C80" s="3">
        <v>0</v>
      </c>
      <c r="D80" s="3">
        <v>-1098997650</v>
      </c>
      <c r="E80" s="3">
        <v>250351397350</v>
      </c>
      <c r="F80" s="3">
        <v>0</v>
      </c>
      <c r="G80" s="3">
        <v>250351397350</v>
      </c>
      <c r="H80" s="3">
        <v>2122238717</v>
      </c>
      <c r="I80" s="3">
        <v>249015986002</v>
      </c>
      <c r="J80" s="3">
        <v>1335411348</v>
      </c>
      <c r="K80" s="3">
        <v>21508398439</v>
      </c>
      <c r="L80" s="3">
        <v>140895009866</v>
      </c>
      <c r="M80" s="3">
        <v>108120976136</v>
      </c>
      <c r="N80" s="31">
        <f t="shared" si="55"/>
        <v>0.56278898922630682</v>
      </c>
      <c r="O80" s="3">
        <v>23779812597</v>
      </c>
      <c r="P80" s="3">
        <v>69245966325</v>
      </c>
      <c r="Q80" s="3">
        <v>71649043541</v>
      </c>
      <c r="R80" s="31">
        <f t="shared" si="54"/>
        <v>0.27659508617877504</v>
      </c>
      <c r="S80" s="3">
        <v>23548687550</v>
      </c>
      <c r="T80" s="3">
        <v>69014841242</v>
      </c>
      <c r="U80" s="3">
        <v>231125083</v>
      </c>
    </row>
    <row r="81" spans="1:21" x14ac:dyDescent="0.25">
      <c r="A81" s="2" t="s">
        <v>94</v>
      </c>
      <c r="B81" s="3">
        <v>8316666000</v>
      </c>
      <c r="C81" s="3">
        <v>0</v>
      </c>
      <c r="D81" s="3">
        <v>-700000000</v>
      </c>
      <c r="E81" s="3">
        <v>7616666000</v>
      </c>
      <c r="F81" s="3">
        <v>0</v>
      </c>
      <c r="G81" s="3">
        <v>7616666000</v>
      </c>
      <c r="H81" s="3">
        <v>-341685150</v>
      </c>
      <c r="I81" s="3">
        <v>6755926158</v>
      </c>
      <c r="J81" s="3">
        <v>860739842</v>
      </c>
      <c r="K81" s="3">
        <v>264160670</v>
      </c>
      <c r="L81" s="3">
        <v>3810409298</v>
      </c>
      <c r="M81" s="3">
        <v>2945516860</v>
      </c>
      <c r="N81" s="31">
        <f t="shared" si="55"/>
        <v>0.5002725993236411</v>
      </c>
      <c r="O81" s="3">
        <v>363957839</v>
      </c>
      <c r="P81" s="3">
        <v>696603333</v>
      </c>
      <c r="Q81" s="3">
        <v>3113805965</v>
      </c>
      <c r="R81" s="31">
        <f t="shared" si="54"/>
        <v>9.1457776013809722E-2</v>
      </c>
      <c r="S81" s="3">
        <v>363957839</v>
      </c>
      <c r="T81" s="3">
        <v>696603333</v>
      </c>
      <c r="U81" s="3">
        <v>0</v>
      </c>
    </row>
    <row r="82" spans="1:21" x14ac:dyDescent="0.2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9"/>
      <c r="M82" s="9"/>
      <c r="N82" s="10"/>
      <c r="O82" s="9"/>
      <c r="P82" s="9"/>
      <c r="Q82" s="9"/>
      <c r="R82" s="10"/>
      <c r="S82" s="9"/>
      <c r="T82" s="9"/>
      <c r="U82" s="11"/>
    </row>
    <row r="83" spans="1:21" x14ac:dyDescent="0.25">
      <c r="A83" s="12" t="s">
        <v>100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4"/>
      <c r="N83" s="15"/>
      <c r="O83" s="14"/>
      <c r="P83" s="14"/>
      <c r="Q83" s="14"/>
      <c r="R83" s="15"/>
      <c r="S83" s="14"/>
      <c r="T83" s="14"/>
      <c r="U83" s="16"/>
    </row>
    <row r="84" spans="1:21" x14ac:dyDescent="0.25">
      <c r="A84" s="17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4"/>
      <c r="N84" s="15"/>
      <c r="O84" s="14"/>
      <c r="P84" s="14"/>
      <c r="Q84" s="14"/>
      <c r="R84" s="15"/>
      <c r="S84" s="14"/>
      <c r="T84" s="14"/>
      <c r="U84" s="16"/>
    </row>
    <row r="85" spans="1:21" x14ac:dyDescent="0.25">
      <c r="A85" s="17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4"/>
      <c r="N85" s="15"/>
      <c r="O85" s="14"/>
      <c r="P85" s="14"/>
      <c r="Q85" s="14"/>
      <c r="R85" s="15"/>
      <c r="S85" s="14"/>
      <c r="T85" s="14"/>
      <c r="U85" s="16"/>
    </row>
    <row r="86" spans="1:21" x14ac:dyDescent="0.25">
      <c r="A86" s="17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4"/>
      <c r="N86" s="15"/>
      <c r="O86" s="14"/>
      <c r="P86" s="14"/>
      <c r="Q86" s="14"/>
      <c r="R86" s="15"/>
      <c r="S86" s="14"/>
      <c r="T86" s="14"/>
      <c r="U86" s="16"/>
    </row>
    <row r="87" spans="1:21" x14ac:dyDescent="0.25">
      <c r="A87" s="17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4"/>
      <c r="N87" s="15"/>
      <c r="O87" s="14"/>
      <c r="P87" s="14"/>
      <c r="Q87" s="14"/>
      <c r="R87" s="15"/>
      <c r="S87" s="14"/>
      <c r="T87" s="14"/>
      <c r="U87" s="16"/>
    </row>
    <row r="88" spans="1:21" x14ac:dyDescent="0.25">
      <c r="A88" s="17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4"/>
      <c r="N88" s="15"/>
      <c r="O88" s="14"/>
      <c r="P88" s="14"/>
      <c r="Q88" s="14"/>
      <c r="R88" s="15"/>
      <c r="S88" s="14"/>
      <c r="T88" s="14"/>
      <c r="U88" s="16"/>
    </row>
    <row r="89" spans="1:21" x14ac:dyDescent="0.25">
      <c r="A89" s="17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14"/>
      <c r="N89" s="15"/>
      <c r="O89" s="14"/>
      <c r="P89" s="14"/>
      <c r="Q89" s="14"/>
      <c r="R89" s="15"/>
      <c r="S89" s="14"/>
      <c r="T89" s="14"/>
      <c r="U89" s="16"/>
    </row>
    <row r="90" spans="1:21" x14ac:dyDescent="0.25">
      <c r="A90" s="17"/>
      <c r="B90" s="18"/>
      <c r="C90" s="19"/>
      <c r="D90" s="18"/>
      <c r="E90" s="13"/>
      <c r="F90" s="13"/>
      <c r="G90" s="35"/>
      <c r="H90" s="35"/>
      <c r="I90" s="35"/>
      <c r="J90" s="36"/>
      <c r="K90" s="36"/>
      <c r="L90" s="36"/>
      <c r="M90" s="14"/>
      <c r="N90" s="15"/>
      <c r="O90" s="20"/>
      <c r="P90" s="21" t="s">
        <v>101</v>
      </c>
      <c r="Q90" s="20"/>
      <c r="R90" s="15"/>
      <c r="S90" s="37" t="s">
        <v>102</v>
      </c>
      <c r="T90" s="37"/>
      <c r="U90" s="38"/>
    </row>
    <row r="91" spans="1:21" x14ac:dyDescent="0.25">
      <c r="A91" s="17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4"/>
      <c r="N91" s="15"/>
      <c r="O91" s="14"/>
      <c r="P91" s="14"/>
      <c r="Q91" s="14"/>
      <c r="R91" s="15"/>
      <c r="S91" s="14"/>
      <c r="T91" s="14"/>
      <c r="U91" s="16"/>
    </row>
    <row r="92" spans="1:21" x14ac:dyDescent="0.25">
      <c r="A92" s="17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/>
      <c r="M92" s="14"/>
      <c r="N92" s="15"/>
      <c r="O92" s="14"/>
      <c r="P92" s="14"/>
      <c r="Q92" s="14"/>
      <c r="R92" s="15"/>
      <c r="S92" s="14"/>
      <c r="T92" s="14"/>
      <c r="U92" s="16"/>
    </row>
    <row r="93" spans="1:21" x14ac:dyDescent="0.25">
      <c r="A93" s="17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4"/>
      <c r="N93" s="15"/>
      <c r="O93" s="14"/>
      <c r="P93" s="14"/>
      <c r="Q93" s="14"/>
      <c r="R93" s="15"/>
      <c r="S93" s="14"/>
      <c r="T93" s="14"/>
      <c r="U93" s="16"/>
    </row>
    <row r="94" spans="1:21" x14ac:dyDescent="0.25">
      <c r="A94" s="17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14"/>
      <c r="N94" s="15"/>
      <c r="O94" s="14"/>
      <c r="P94" s="14"/>
      <c r="Q94" s="14"/>
      <c r="R94" s="15"/>
      <c r="S94" s="14"/>
      <c r="T94" s="14"/>
      <c r="U94" s="16"/>
    </row>
    <row r="95" spans="1:21" x14ac:dyDescent="0.25">
      <c r="A95" s="17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14"/>
      <c r="N95" s="15"/>
      <c r="O95" s="14"/>
      <c r="P95" s="14"/>
      <c r="Q95" s="14"/>
      <c r="R95" s="15"/>
      <c r="S95" s="14"/>
      <c r="T95" s="14"/>
      <c r="U95" s="16"/>
    </row>
    <row r="96" spans="1:21" x14ac:dyDescent="0.25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4"/>
      <c r="M96" s="24"/>
      <c r="N96" s="25"/>
      <c r="O96" s="24"/>
      <c r="P96" s="24"/>
      <c r="Q96" s="24"/>
      <c r="R96" s="25"/>
      <c r="S96" s="24"/>
      <c r="T96" s="24"/>
      <c r="U96" s="26"/>
    </row>
  </sheetData>
  <mergeCells count="5">
    <mergeCell ref="A1:U1"/>
    <mergeCell ref="G90:I90"/>
    <mergeCell ref="J90:L90"/>
    <mergeCell ref="S90:U90"/>
    <mergeCell ref="A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mes de Junio 2021-Vig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Nasly Milena Pisciotti Duque</dc:creator>
  <cp:lastModifiedBy>Nasly Milena Pisciotti Duque</cp:lastModifiedBy>
  <dcterms:created xsi:type="dcterms:W3CDTF">2021-07-01T13:11:10Z</dcterms:created>
  <dcterms:modified xsi:type="dcterms:W3CDTF">2021-07-01T14:07:13Z</dcterms:modified>
</cp:coreProperties>
</file>