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REPORTE DE EJECUCION 2021 DIC" sheetId="1" r:id="rId1"/>
  </sheets>
  <calcPr calcId="124519"/>
</workbook>
</file>

<file path=xl/calcChain.xml><?xml version="1.0" encoding="utf-8"?>
<calcChain xmlns="http://schemas.openxmlformats.org/spreadsheetml/2006/main">
  <c r="R12" i="1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9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11"/>
  <c r="R10"/>
  <c r="R9"/>
  <c r="R8"/>
  <c r="R7"/>
  <c r="N6"/>
  <c r="R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O7"/>
  <c r="C7"/>
  <c r="D7"/>
  <c r="E7"/>
  <c r="F7"/>
  <c r="G7"/>
  <c r="H7"/>
  <c r="I7"/>
  <c r="J7"/>
  <c r="K7"/>
  <c r="L7"/>
  <c r="M7"/>
  <c r="B7"/>
  <c r="C9"/>
  <c r="D9"/>
  <c r="E9"/>
  <c r="F9"/>
  <c r="G9"/>
  <c r="H9"/>
  <c r="I9"/>
  <c r="J9"/>
  <c r="K9"/>
  <c r="L9"/>
  <c r="M9"/>
  <c r="O9"/>
  <c r="P9"/>
  <c r="Q9"/>
  <c r="S9"/>
  <c r="T9"/>
  <c r="U9"/>
  <c r="B9"/>
  <c r="C66" l="1"/>
  <c r="D66"/>
  <c r="E66"/>
  <c r="F66"/>
  <c r="G66"/>
  <c r="H66"/>
  <c r="I66"/>
  <c r="J66"/>
  <c r="K66"/>
  <c r="L66"/>
  <c r="M66"/>
  <c r="O66"/>
  <c r="P66"/>
  <c r="Q66"/>
  <c r="S66"/>
  <c r="T66"/>
  <c r="U66"/>
  <c r="B66"/>
</calcChain>
</file>

<file path=xl/sharedStrings.xml><?xml version="1.0" encoding="utf-8"?>
<sst xmlns="http://schemas.openxmlformats.org/spreadsheetml/2006/main" count="101" uniqueCount="101">
  <si>
    <t>Entidad/Proyecto/ObjetoGasto/Fuente</t>
  </si>
  <si>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</si>
  <si>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</si>
  <si>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</si>
  <si>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</si>
  <si>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</si>
  <si>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</si>
  <si>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CDP Mes</t>
  </si>
  <si>
    <t>CDP Acumulado</t>
  </si>
  <si>
    <t>Saldo Apr.Disponible</t>
  </si>
  <si>
    <t>Compromisos  Mes</t>
  </si>
  <si>
    <t>Compromisos Acumulad.</t>
  </si>
  <si>
    <t>Saldo p. Comprometer</t>
  </si>
  <si>
    <t>Eje Ptal %</t>
  </si>
  <si>
    <t>Giro Mes Presupuestal</t>
  </si>
  <si>
    <t>Giros Acumulados Ppto</t>
  </si>
  <si>
    <t>Saldo por Pagar</t>
  </si>
  <si>
    <t>% Ej.Giro</t>
  </si>
  <si>
    <t>Giro Mes  Tesoral</t>
  </si>
  <si>
    <t>Giros Acumul.Tesoral</t>
  </si>
  <si>
    <t>Pdte Pagar Tesoral</t>
  </si>
  <si>
    <t>TOTAL</t>
  </si>
  <si>
    <t>0122-01  SECRETARÍA DISTRITAL DE INTEGRACIÓN SOCI</t>
  </si>
  <si>
    <t>000000000000000000122  0122 - Programa Funcionamiento - SECRETARÍA DISTRI</t>
  </si>
  <si>
    <t>1310101010101    Sueldo básico</t>
  </si>
  <si>
    <t>1310101010104    Gastos de representación</t>
  </si>
  <si>
    <t>1310101010105    Horas extras, dominicales, festivos, recargo noctu</t>
  </si>
  <si>
    <t>1310101010106    Auxilio de transporte</t>
  </si>
  <si>
    <t>1310101010107    Subsidio de alimentación</t>
  </si>
  <si>
    <t>1310101010108    Bonificación por servicios prestados</t>
  </si>
  <si>
    <t>1310101010110    Prima de navidad</t>
  </si>
  <si>
    <t>1310101010111    Prima de vacaciones</t>
  </si>
  <si>
    <t>1310101010201    Prima de antigüedad</t>
  </si>
  <si>
    <t>1310101010202    Prima técnica</t>
  </si>
  <si>
    <t>1310101010203    Prima semestral</t>
  </si>
  <si>
    <t>1310101020101    Aportes a la seguridad social en pensiones pública</t>
  </si>
  <si>
    <t>1310101020102    Aportes a la seguridad social en pensiones privada</t>
  </si>
  <si>
    <t>1310101020201    Aportes a la seguridad social en salud pública</t>
  </si>
  <si>
    <t>1310101020202    Aportes a la seguridad social en salud privada</t>
  </si>
  <si>
    <t>1310101020301    Aportes de cesantías a fondos públicos</t>
  </si>
  <si>
    <t>1310101020302    Aportes de cesantías a fondos privados</t>
  </si>
  <si>
    <t>1310101020401    Compensar</t>
  </si>
  <si>
    <t>1310101020501    Aportes generales al sistema de riesgos laborales</t>
  </si>
  <si>
    <t>1310101020601    Aportes al ICBF de funcionarios</t>
  </si>
  <si>
    <t>1310101020701    Aportes al SENA de funcionarios</t>
  </si>
  <si>
    <t>1310101020801    Aportes a la ESAP de funcionarios</t>
  </si>
  <si>
    <t>1310101020901    Aportes a escuelas industriales e institutos técni</t>
  </si>
  <si>
    <t>13101010301      Indemnización por vacaciones</t>
  </si>
  <si>
    <t>13101010302      Bonificación por recreación</t>
  </si>
  <si>
    <t>13101010305      Reconocimiento por permanencia en el servicio públ</t>
  </si>
  <si>
    <t>13101010306      Prima secretarial</t>
  </si>
  <si>
    <t>1310201010104    Maquinaria para usos especiales</t>
  </si>
  <si>
    <t>1310201010107    Equipo y aparatos de radio, televisión y comunicac</t>
  </si>
  <si>
    <t>1310202010106    Dotación (prendas de vestir y calzado)</t>
  </si>
  <si>
    <t>1310202010202    Pasta o pulpa, papel y productos de papel; impreso</t>
  </si>
  <si>
    <t>1310202010203    Productos de hornos de coque, de refinación de pet</t>
  </si>
  <si>
    <t>1310202020101    Alojamiento; servicios de suministros de comidas y</t>
  </si>
  <si>
    <t>1310202020103    Servicios de transporte de carga</t>
  </si>
  <si>
    <t>131020202010601  Servicios de mensajería</t>
  </si>
  <si>
    <t>131020202020108  Servicios de seguros contra incendio, terremoto o</t>
  </si>
  <si>
    <t>131020202020109  Servicios de seguros generales de responsabilidad</t>
  </si>
  <si>
    <t>131020202020111  Servicios de administración de fondos de pensiones</t>
  </si>
  <si>
    <t>131020202020114  Servicios de tramitación y compensación de transac</t>
  </si>
  <si>
    <t>131020202030301  Servicios de consultoría en administración y servi</t>
  </si>
  <si>
    <t>131020202030303  Servicios de diseño y desarrollo de la tecnología</t>
  </si>
  <si>
    <t>131020202030304  Servicios de suministro de infraestructura de host</t>
  </si>
  <si>
    <t>131020202030310  Servicios de publicidad y el suministro de espacio</t>
  </si>
  <si>
    <t>131020202030401  Servicios de telefonía fija</t>
  </si>
  <si>
    <t>131020202030402  Servicios de telecomunicaciones móviles</t>
  </si>
  <si>
    <t>131020202030404  Servicios de telecomunicaciones a través de intern</t>
  </si>
  <si>
    <t>131020202030407  Servicios de transmisión de programas de radio y t</t>
  </si>
  <si>
    <t>131020202030605  Servicios de mantenimiento y reparación de otra ma</t>
  </si>
  <si>
    <t>131020202040101  Energía</t>
  </si>
  <si>
    <t>131020202040102  Acueducto y alcantarillado</t>
  </si>
  <si>
    <t>131020202040103  Aseo</t>
  </si>
  <si>
    <t>131020202040104  Gas</t>
  </si>
  <si>
    <t>13102020205      Viáticos y gastos de viaje</t>
  </si>
  <si>
    <t>13102020206      Capacitación</t>
  </si>
  <si>
    <t>13102020207      Bienestar e incentivos</t>
  </si>
  <si>
    <t>13102020208      Salud ocupacional</t>
  </si>
  <si>
    <t>133011601030000007757  Implementación de estrategias y servicios integral</t>
  </si>
  <si>
    <t>133011601030000007768  Implementación de una estrategia de acompañamiento</t>
  </si>
  <si>
    <t>133011601040000007730  Servicio de atención a la población proveniente de</t>
  </si>
  <si>
    <t>133011601040000007756  Compromiso social por la diversidad en Bogotá</t>
  </si>
  <si>
    <t>133011601060000007565  Suministro de espacios adecuados, inclusivos y seg</t>
  </si>
  <si>
    <t>133011601060000007744  Generación de Oportunidades para el Desarrollo Int</t>
  </si>
  <si>
    <t>133011601060000007745  Compromiso por una alimentación integral en Bogotá</t>
  </si>
  <si>
    <t>133011601060000007749  Implementación de la estrategia de territorios cui</t>
  </si>
  <si>
    <t>133011601060000007752  Contribución a la protección de los derechos de la</t>
  </si>
  <si>
    <t>133011601060000007770  Compromiso con el envejecimiento activo y una Bogo</t>
  </si>
  <si>
    <t>133011601060000007771  Fortalecimiento de las oportunidades de inclusión</t>
  </si>
  <si>
    <t>133011601080000007753  Prevención de la maternidad y paternidad temprana</t>
  </si>
  <si>
    <t>133011601170000007740  Generación JÓVENES CON DERECHOS en Bogotá</t>
  </si>
  <si>
    <t>133011603480000007564  Mejoramiento de la capacidad de respuesta instituc</t>
  </si>
  <si>
    <t>133011605510000007741  Fortalecimiento de la gestión de la información y</t>
  </si>
  <si>
    <t>133011605560000007733  Fortalecimiento institucional para una gestión púb</t>
  </si>
  <si>
    <t>133011605560000007748  Fortalecimiento de la gestión institucional y desa</t>
  </si>
  <si>
    <t>133011605570000007735  Fortalecimiento de los procesos territoriales y la</t>
  </si>
  <si>
    <t xml:space="preserve">INVERSION </t>
  </si>
  <si>
    <t>Servicios Personal</t>
  </si>
  <si>
    <t>SECRETARIA DISTRITAL DE INTEGRACION SOCIAL
EJECUCIÓN DE PRESUPUESTO - VIGENCIA
Corte 31 de Diciembre de 2021
Transacción ZPSM_0081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</si>
</sst>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16" fillId="0" borderId="0" xfId="0" applyFont="1" applyAlignment="1">
      <alignment horizontal="center"/>
    </xf>
    <xf numFmtId="0" fontId="16" fillId="0" borderId="0" xfId="0" applyFont="1"/>
    <xf numFmtId="9" fontId="16" fillId="0" borderId="0" xfId="42" applyFont="1" applyAlignment="1">
      <alignment horizontal="center"/>
    </xf>
    <xf numFmtId="9" fontId="16" fillId="0" borderId="0" xfId="42" applyFont="1"/>
    <xf numFmtId="0" fontId="16" fillId="33" borderId="12" xfId="0" applyFont="1" applyFill="1" applyBorder="1" applyAlignment="1">
      <alignment horizontal="center" wrapText="1"/>
    </xf>
    <xf numFmtId="0" fontId="16" fillId="33" borderId="13" xfId="0" applyFont="1" applyFill="1" applyBorder="1" applyAlignment="1">
      <alignment horizontal="center" wrapText="1"/>
    </xf>
    <xf numFmtId="0" fontId="16" fillId="33" borderId="14" xfId="0" applyFont="1" applyFill="1" applyBorder="1" applyAlignment="1">
      <alignment horizontal="center" wrapText="1"/>
    </xf>
    <xf numFmtId="0" fontId="16" fillId="33" borderId="15" xfId="0" applyFont="1" applyFill="1" applyBorder="1" applyAlignment="1">
      <alignment horizontal="center" wrapText="1"/>
    </xf>
    <xf numFmtId="0" fontId="16" fillId="33" borderId="16" xfId="0" applyFont="1" applyFill="1" applyBorder="1" applyAlignment="1">
      <alignment horizontal="center" wrapText="1"/>
    </xf>
    <xf numFmtId="0" fontId="16" fillId="33" borderId="17" xfId="0" applyFont="1" applyFill="1" applyBorder="1" applyAlignment="1">
      <alignment horizontal="center" wrapText="1"/>
    </xf>
    <xf numFmtId="0" fontId="16" fillId="33" borderId="18" xfId="0" applyFont="1" applyFill="1" applyBorder="1" applyAlignment="1">
      <alignment horizontal="center" wrapText="1"/>
    </xf>
    <xf numFmtId="0" fontId="16" fillId="33" borderId="19" xfId="0" applyFont="1" applyFill="1" applyBorder="1" applyAlignment="1">
      <alignment horizontal="center" wrapText="1"/>
    </xf>
    <xf numFmtId="0" fontId="16" fillId="33" borderId="20" xfId="0" applyFont="1" applyFill="1" applyBorder="1" applyAlignment="1">
      <alignment horizontal="center" wrapText="1"/>
    </xf>
    <xf numFmtId="3" fontId="16" fillId="0" borderId="10" xfId="0" applyNumberFormat="1" applyFont="1" applyBorder="1"/>
    <xf numFmtId="3" fontId="0" fillId="0" borderId="10" xfId="0" applyNumberFormat="1" applyBorder="1"/>
    <xf numFmtId="3" fontId="16" fillId="0" borderId="10" xfId="0" applyNumberFormat="1" applyFont="1" applyBorder="1" applyAlignment="1">
      <alignment horizontal="center"/>
    </xf>
    <xf numFmtId="3" fontId="16" fillId="0" borderId="21" xfId="0" applyNumberFormat="1" applyFont="1" applyBorder="1"/>
    <xf numFmtId="3" fontId="16" fillId="0" borderId="22" xfId="0" applyNumberFormat="1" applyFont="1" applyBorder="1"/>
    <xf numFmtId="3" fontId="16" fillId="0" borderId="23" xfId="0" applyNumberFormat="1" applyFont="1" applyBorder="1"/>
    <xf numFmtId="3" fontId="0" fillId="0" borderId="23" xfId="0" applyNumberFormat="1" applyBorder="1"/>
    <xf numFmtId="3" fontId="16" fillId="0" borderId="23" xfId="0" applyNumberFormat="1" applyFont="1" applyBorder="1" applyAlignment="1">
      <alignment horizontal="center"/>
    </xf>
    <xf numFmtId="3" fontId="0" fillId="0" borderId="24" xfId="0" applyNumberFormat="1" applyBorder="1"/>
    <xf numFmtId="3" fontId="0" fillId="0" borderId="25" xfId="0" applyNumberFormat="1" applyBorder="1"/>
    <xf numFmtId="10" fontId="16" fillId="0" borderId="21" xfId="42" applyNumberFormat="1" applyFont="1" applyBorder="1" applyAlignment="1">
      <alignment horizontal="center"/>
    </xf>
    <xf numFmtId="10" fontId="1" fillId="0" borderId="10" xfId="42" applyNumberFormat="1" applyFont="1" applyBorder="1" applyAlignment="1">
      <alignment horizontal="center"/>
    </xf>
    <xf numFmtId="10" fontId="16" fillId="0" borderId="10" xfId="42" applyNumberFormat="1" applyFont="1" applyBorder="1" applyAlignment="1">
      <alignment horizontal="center"/>
    </xf>
    <xf numFmtId="10" fontId="0" fillId="0" borderId="10" xfId="42" applyNumberFormat="1" applyFont="1" applyBorder="1" applyAlignment="1">
      <alignment horizontal="center"/>
    </xf>
    <xf numFmtId="10" fontId="1" fillId="0" borderId="24" xfId="42" applyNumberFormat="1" applyFont="1" applyBorder="1" applyAlignment="1">
      <alignment horizontal="center"/>
    </xf>
    <xf numFmtId="3" fontId="16" fillId="0" borderId="26" xfId="0" applyNumberFormat="1" applyFont="1" applyBorder="1"/>
    <xf numFmtId="3" fontId="16" fillId="0" borderId="27" xfId="0" applyNumberFormat="1" applyFont="1" applyBorder="1"/>
    <xf numFmtId="3" fontId="0" fillId="0" borderId="27" xfId="0" applyNumberFormat="1" applyBorder="1"/>
    <xf numFmtId="3" fontId="16" fillId="0" borderId="27" xfId="0" applyNumberFormat="1" applyFont="1" applyBorder="1" applyAlignment="1">
      <alignment horizontal="center"/>
    </xf>
    <xf numFmtId="3" fontId="0" fillId="0" borderId="28" xfId="0" applyNumberFormat="1" applyBorder="1"/>
    <xf numFmtId="0" fontId="16" fillId="0" borderId="29" xfId="0" applyFont="1" applyBorder="1"/>
    <xf numFmtId="0" fontId="16" fillId="0" borderId="30" xfId="0" applyFont="1" applyBorder="1"/>
    <xf numFmtId="0" fontId="18" fillId="0" borderId="30" xfId="0" applyFont="1" applyBorder="1" applyAlignment="1">
      <alignment wrapText="1"/>
    </xf>
    <xf numFmtId="0" fontId="19" fillId="0" borderId="30" xfId="0" applyFont="1" applyBorder="1" applyAlignment="1">
      <alignment wrapText="1"/>
    </xf>
    <xf numFmtId="0" fontId="18" fillId="0" borderId="30" xfId="0" applyFont="1" applyBorder="1" applyAlignment="1">
      <alignment horizontal="center" wrapText="1"/>
    </xf>
    <xf numFmtId="0" fontId="19" fillId="0" borderId="31" xfId="0" applyFont="1" applyBorder="1" applyAlignment="1">
      <alignment wrapText="1"/>
    </xf>
    <xf numFmtId="9" fontId="0" fillId="0" borderId="0" xfId="42" applyFont="1"/>
    <xf numFmtId="0" fontId="16" fillId="33" borderId="10" xfId="0" applyFont="1" applyFill="1" applyBorder="1" applyAlignment="1">
      <alignment horizontal="left" wrapText="1"/>
    </xf>
    <xf numFmtId="0" fontId="16" fillId="33" borderId="11" xfId="0" applyFont="1" applyFill="1" applyBorder="1" applyAlignment="1">
      <alignment horizontal="left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Porcentual" xfId="42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4"/>
  <sheetViews>
    <sheetView tabSelected="1" topLeftCell="F79" workbookViewId="0">
      <selection activeCell="W7" sqref="W7:W80"/>
    </sheetView>
  </sheetViews>
  <sheetFormatPr baseColWidth="10" defaultRowHeight="15"/>
  <cols>
    <col min="1" max="1" width="50" customWidth="1"/>
    <col min="2" max="2" width="19" bestFit="1" customWidth="1"/>
    <col min="3" max="3" width="14.5703125" bestFit="1" customWidth="1"/>
    <col min="4" max="4" width="14.7109375" bestFit="1" customWidth="1"/>
    <col min="5" max="5" width="16.42578125" bestFit="1" customWidth="1"/>
    <col min="6" max="6" width="11.140625" bestFit="1" customWidth="1"/>
    <col min="7" max="7" width="17.140625" bestFit="1" customWidth="1"/>
    <col min="8" max="8" width="14.42578125" bestFit="1" customWidth="1"/>
    <col min="9" max="9" width="16.42578125" bestFit="1" customWidth="1"/>
    <col min="10" max="10" width="14.28515625" bestFit="1" customWidth="1"/>
    <col min="11" max="11" width="14.7109375" bestFit="1" customWidth="1"/>
    <col min="12" max="12" width="16.42578125" bestFit="1" customWidth="1"/>
    <col min="13" max="13" width="13.140625" customWidth="1"/>
    <col min="14" max="14" width="11.5703125" bestFit="1" customWidth="1"/>
    <col min="15" max="15" width="21.140625" bestFit="1" customWidth="1"/>
    <col min="16" max="16" width="17.42578125" bestFit="1" customWidth="1"/>
    <col min="17" max="17" width="14.7109375" bestFit="1" customWidth="1"/>
    <col min="18" max="18" width="11.5703125" bestFit="1" customWidth="1"/>
    <col min="19" max="19" width="16.5703125" bestFit="1" customWidth="1"/>
    <col min="20" max="20" width="14.7109375" bestFit="1" customWidth="1"/>
    <col min="21" max="21" width="13.7109375" bestFit="1" customWidth="1"/>
  </cols>
  <sheetData>
    <row r="1" spans="1:23">
      <c r="A1" s="41" t="s">
        <v>100</v>
      </c>
      <c r="B1" s="41"/>
      <c r="C1" s="41"/>
      <c r="D1" s="41"/>
      <c r="E1" s="41"/>
      <c r="F1" s="41"/>
      <c r="G1" s="41"/>
    </row>
    <row r="2" spans="1:23">
      <c r="A2" s="41"/>
      <c r="B2" s="41"/>
      <c r="C2" s="41"/>
      <c r="D2" s="41"/>
      <c r="E2" s="41"/>
      <c r="F2" s="41"/>
      <c r="G2" s="41"/>
    </row>
    <row r="3" spans="1:23">
      <c r="A3" s="41"/>
      <c r="B3" s="41"/>
      <c r="C3" s="41"/>
      <c r="D3" s="41"/>
      <c r="E3" s="41"/>
      <c r="F3" s="41"/>
      <c r="G3" s="41"/>
    </row>
    <row r="4" spans="1:23" ht="25.5" customHeight="1" thickBot="1">
      <c r="A4" s="42"/>
      <c r="B4" s="42"/>
      <c r="C4" s="42"/>
      <c r="D4" s="42"/>
      <c r="E4" s="42"/>
      <c r="F4" s="42"/>
      <c r="G4" s="42"/>
    </row>
    <row r="5" spans="1:23" s="2" customFormat="1" ht="45.75" thickBot="1">
      <c r="A5" s="6" t="s">
        <v>0</v>
      </c>
      <c r="B5" s="7" t="s">
        <v>1</v>
      </c>
      <c r="C5" s="7" t="s">
        <v>2</v>
      </c>
      <c r="D5" s="7" t="s">
        <v>3</v>
      </c>
      <c r="E5" s="8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9" t="s">
        <v>11</v>
      </c>
      <c r="M5" s="11" t="s">
        <v>12</v>
      </c>
      <c r="N5" s="5" t="s">
        <v>13</v>
      </c>
      <c r="O5" s="9" t="s">
        <v>14</v>
      </c>
      <c r="P5" s="11" t="s">
        <v>15</v>
      </c>
      <c r="Q5" s="12" t="s">
        <v>16</v>
      </c>
      <c r="R5" s="10" t="s">
        <v>17</v>
      </c>
      <c r="S5" s="10" t="s">
        <v>18</v>
      </c>
      <c r="T5" s="10" t="s">
        <v>19</v>
      </c>
      <c r="U5" s="13" t="s">
        <v>20</v>
      </c>
    </row>
    <row r="6" spans="1:23" s="2" customFormat="1">
      <c r="A6" s="34" t="s">
        <v>21</v>
      </c>
      <c r="B6" s="29">
        <v>1126325435000</v>
      </c>
      <c r="C6" s="17">
        <v>-4236800862</v>
      </c>
      <c r="D6" s="17">
        <v>161341385485</v>
      </c>
      <c r="E6" s="17">
        <v>1287666820485</v>
      </c>
      <c r="F6" s="17">
        <v>0</v>
      </c>
      <c r="G6" s="17">
        <v>1287666820485</v>
      </c>
      <c r="H6" s="17">
        <v>46023655007</v>
      </c>
      <c r="I6" s="17">
        <v>1265951870774</v>
      </c>
      <c r="J6" s="17">
        <v>21714949711</v>
      </c>
      <c r="K6" s="17">
        <v>220365401202</v>
      </c>
      <c r="L6" s="17">
        <v>1265951870774</v>
      </c>
      <c r="M6" s="17">
        <v>0</v>
      </c>
      <c r="N6" s="24">
        <f>+L6/G6</f>
        <v>0.98313620467224505</v>
      </c>
      <c r="O6" s="17">
        <v>220886304158</v>
      </c>
      <c r="P6" s="17">
        <v>935403273518</v>
      </c>
      <c r="Q6" s="17">
        <v>330548597256</v>
      </c>
      <c r="R6" s="24">
        <f t="shared" ref="R6:R11" si="0">+P6/G6</f>
        <v>0.72643269100129504</v>
      </c>
      <c r="S6" s="17">
        <v>182424471874</v>
      </c>
      <c r="T6" s="17">
        <v>896506887350</v>
      </c>
      <c r="U6" s="18">
        <v>38896386168</v>
      </c>
    </row>
    <row r="7" spans="1:23" s="2" customFormat="1">
      <c r="A7" s="35" t="s">
        <v>22</v>
      </c>
      <c r="B7" s="30">
        <f>+B8+B66</f>
        <v>1126325435000</v>
      </c>
      <c r="C7" s="14">
        <f t="shared" ref="C7:M7" si="1">+C8+C66</f>
        <v>-4236800862</v>
      </c>
      <c r="D7" s="14">
        <f t="shared" si="1"/>
        <v>161341385485</v>
      </c>
      <c r="E7" s="14">
        <f t="shared" si="1"/>
        <v>1287666820485</v>
      </c>
      <c r="F7" s="14">
        <f t="shared" si="1"/>
        <v>0</v>
      </c>
      <c r="G7" s="14">
        <f t="shared" si="1"/>
        <v>1287666820485</v>
      </c>
      <c r="H7" s="14">
        <f t="shared" si="1"/>
        <v>46023655007</v>
      </c>
      <c r="I7" s="14">
        <f t="shared" si="1"/>
        <v>1265951870774</v>
      </c>
      <c r="J7" s="14">
        <f t="shared" si="1"/>
        <v>21714949711</v>
      </c>
      <c r="K7" s="14">
        <f t="shared" si="1"/>
        <v>220365401202</v>
      </c>
      <c r="L7" s="14">
        <f t="shared" si="1"/>
        <v>1265951870774</v>
      </c>
      <c r="M7" s="14">
        <f t="shared" si="1"/>
        <v>0</v>
      </c>
      <c r="N7" s="26">
        <f t="shared" ref="N7:N70" si="2">+L7/G7</f>
        <v>0.98313620467224505</v>
      </c>
      <c r="O7" s="14">
        <f>+O8+O66</f>
        <v>220886304158</v>
      </c>
      <c r="P7" s="14">
        <v>935403273518</v>
      </c>
      <c r="Q7" s="14">
        <v>330548597256</v>
      </c>
      <c r="R7" s="26">
        <f t="shared" si="0"/>
        <v>0.72643269100129504</v>
      </c>
      <c r="S7" s="14">
        <v>182424471874</v>
      </c>
      <c r="T7" s="14">
        <v>896506887350</v>
      </c>
      <c r="U7" s="19">
        <v>38896386168</v>
      </c>
    </row>
    <row r="8" spans="1:23" s="2" customFormat="1">
      <c r="A8" s="35" t="s">
        <v>23</v>
      </c>
      <c r="B8" s="30">
        <v>29719731000</v>
      </c>
      <c r="C8" s="14">
        <v>0</v>
      </c>
      <c r="D8" s="14">
        <v>-2175000000</v>
      </c>
      <c r="E8" s="14">
        <v>27544731000</v>
      </c>
      <c r="F8" s="14">
        <v>0</v>
      </c>
      <c r="G8" s="14">
        <v>27544731000</v>
      </c>
      <c r="H8" s="14">
        <v>-1518269134</v>
      </c>
      <c r="I8" s="14">
        <v>25788264134</v>
      </c>
      <c r="J8" s="14">
        <v>1756466866</v>
      </c>
      <c r="K8" s="14">
        <v>4215229726</v>
      </c>
      <c r="L8" s="14">
        <v>25788264134</v>
      </c>
      <c r="M8" s="14">
        <v>0</v>
      </c>
      <c r="N8" s="26">
        <f t="shared" si="2"/>
        <v>0.93623220114220751</v>
      </c>
      <c r="O8" s="14">
        <v>3867532269</v>
      </c>
      <c r="P8" s="14">
        <v>23994215581</v>
      </c>
      <c r="Q8" s="14">
        <v>1794048553</v>
      </c>
      <c r="R8" s="26">
        <f t="shared" si="0"/>
        <v>0.87110001477233523</v>
      </c>
      <c r="S8" s="14">
        <v>3348252957</v>
      </c>
      <c r="T8" s="14">
        <v>23474743363</v>
      </c>
      <c r="U8" s="19">
        <v>519472218</v>
      </c>
      <c r="W8" s="4"/>
    </row>
    <row r="9" spans="1:23" s="2" customFormat="1">
      <c r="A9" s="36" t="s">
        <v>99</v>
      </c>
      <c r="B9" s="30">
        <f>SUM(B10:B65)</f>
        <v>29719731000</v>
      </c>
      <c r="C9" s="14">
        <f t="shared" ref="C9:U9" si="3">SUM(C10:C65)</f>
        <v>0</v>
      </c>
      <c r="D9" s="14">
        <f t="shared" si="3"/>
        <v>-2175000000</v>
      </c>
      <c r="E9" s="14">
        <f t="shared" si="3"/>
        <v>27544731000</v>
      </c>
      <c r="F9" s="14">
        <f t="shared" si="3"/>
        <v>0</v>
      </c>
      <c r="G9" s="14">
        <f t="shared" si="3"/>
        <v>27544731000</v>
      </c>
      <c r="H9" s="14">
        <f t="shared" si="3"/>
        <v>-1518269134</v>
      </c>
      <c r="I9" s="14">
        <f t="shared" si="3"/>
        <v>25788264134</v>
      </c>
      <c r="J9" s="14">
        <f t="shared" si="3"/>
        <v>1756466866</v>
      </c>
      <c r="K9" s="14">
        <f t="shared" si="3"/>
        <v>4215229726</v>
      </c>
      <c r="L9" s="14">
        <f t="shared" si="3"/>
        <v>25788264134</v>
      </c>
      <c r="M9" s="14">
        <f t="shared" si="3"/>
        <v>0</v>
      </c>
      <c r="N9" s="26">
        <f t="shared" si="2"/>
        <v>0.93623220114220751</v>
      </c>
      <c r="O9" s="14">
        <f t="shared" si="3"/>
        <v>3867532269</v>
      </c>
      <c r="P9" s="14">
        <f t="shared" si="3"/>
        <v>23994215581</v>
      </c>
      <c r="Q9" s="14">
        <f t="shared" si="3"/>
        <v>1794048553</v>
      </c>
      <c r="R9" s="26">
        <f t="shared" si="0"/>
        <v>0.87110001477233523</v>
      </c>
      <c r="S9" s="14">
        <f t="shared" si="3"/>
        <v>3348252957</v>
      </c>
      <c r="T9" s="14">
        <f t="shared" si="3"/>
        <v>23474743363</v>
      </c>
      <c r="U9" s="19">
        <f t="shared" si="3"/>
        <v>519472218</v>
      </c>
      <c r="W9" s="4"/>
    </row>
    <row r="10" spans="1:23">
      <c r="A10" s="37" t="s">
        <v>24</v>
      </c>
      <c r="B10" s="31">
        <v>3607986000</v>
      </c>
      <c r="C10" s="15">
        <v>0</v>
      </c>
      <c r="D10" s="15">
        <v>-319807802</v>
      </c>
      <c r="E10" s="15">
        <v>3288178198</v>
      </c>
      <c r="F10" s="15">
        <v>0</v>
      </c>
      <c r="G10" s="15">
        <v>3288178198</v>
      </c>
      <c r="H10" s="15">
        <v>-187512945</v>
      </c>
      <c r="I10" s="15">
        <v>3100665253</v>
      </c>
      <c r="J10" s="15">
        <v>187512945</v>
      </c>
      <c r="K10" s="15">
        <v>288781466</v>
      </c>
      <c r="L10" s="15">
        <v>3100665253</v>
      </c>
      <c r="M10" s="15">
        <v>0</v>
      </c>
      <c r="N10" s="25">
        <f t="shared" si="2"/>
        <v>0.94297360614030812</v>
      </c>
      <c r="O10" s="15">
        <v>320633166</v>
      </c>
      <c r="P10" s="15">
        <v>3082004001</v>
      </c>
      <c r="Q10" s="15">
        <v>18661252</v>
      </c>
      <c r="R10" s="25">
        <f t="shared" si="0"/>
        <v>0.93729835045880316</v>
      </c>
      <c r="S10" s="15">
        <v>320754595</v>
      </c>
      <c r="T10" s="15">
        <v>3082003994</v>
      </c>
      <c r="U10" s="20">
        <v>7</v>
      </c>
      <c r="W10" s="40"/>
    </row>
    <row r="11" spans="1:23">
      <c r="A11" s="37" t="s">
        <v>25</v>
      </c>
      <c r="B11" s="31">
        <v>355770000</v>
      </c>
      <c r="C11" s="15">
        <v>0</v>
      </c>
      <c r="D11" s="15">
        <v>-15000000</v>
      </c>
      <c r="E11" s="15">
        <v>340770000</v>
      </c>
      <c r="F11" s="15">
        <v>0</v>
      </c>
      <c r="G11" s="15">
        <v>340770000</v>
      </c>
      <c r="H11" s="15">
        <v>-41797884</v>
      </c>
      <c r="I11" s="15">
        <v>298972116</v>
      </c>
      <c r="J11" s="15">
        <v>41797884</v>
      </c>
      <c r="K11" s="15">
        <v>17762432</v>
      </c>
      <c r="L11" s="15">
        <v>298972116</v>
      </c>
      <c r="M11" s="15">
        <v>0</v>
      </c>
      <c r="N11" s="25">
        <f t="shared" si="2"/>
        <v>0.87734282947442555</v>
      </c>
      <c r="O11" s="15">
        <v>17762432</v>
      </c>
      <c r="P11" s="15">
        <v>298972116</v>
      </c>
      <c r="Q11" s="15">
        <v>0</v>
      </c>
      <c r="R11" s="25">
        <f t="shared" si="0"/>
        <v>0.87734282947442555</v>
      </c>
      <c r="S11" s="15">
        <v>17775531</v>
      </c>
      <c r="T11" s="15">
        <v>298972110</v>
      </c>
      <c r="U11" s="20">
        <v>6</v>
      </c>
    </row>
    <row r="12" spans="1:23" ht="26.25">
      <c r="A12" s="37" t="s">
        <v>26</v>
      </c>
      <c r="B12" s="31">
        <v>55927000</v>
      </c>
      <c r="C12" s="15">
        <v>0</v>
      </c>
      <c r="D12" s="15">
        <v>10323253</v>
      </c>
      <c r="E12" s="15">
        <v>66250253</v>
      </c>
      <c r="F12" s="15">
        <v>0</v>
      </c>
      <c r="G12" s="15">
        <v>66250253</v>
      </c>
      <c r="H12" s="15">
        <v>-11500651</v>
      </c>
      <c r="I12" s="15">
        <v>54749602</v>
      </c>
      <c r="J12" s="15">
        <v>11500651</v>
      </c>
      <c r="K12" s="15">
        <v>3451690</v>
      </c>
      <c r="L12" s="15">
        <v>54749602</v>
      </c>
      <c r="M12" s="15">
        <v>0</v>
      </c>
      <c r="N12" s="25">
        <f t="shared" si="2"/>
        <v>0.82640593085735081</v>
      </c>
      <c r="O12" s="15">
        <v>3451690</v>
      </c>
      <c r="P12" s="15">
        <v>54749602</v>
      </c>
      <c r="Q12" s="15">
        <v>0</v>
      </c>
      <c r="R12" s="25">
        <f t="shared" ref="R12:R75" si="4">+P12/G12</f>
        <v>0.82640593085735081</v>
      </c>
      <c r="S12" s="15">
        <v>3452891</v>
      </c>
      <c r="T12" s="15">
        <v>54749605</v>
      </c>
      <c r="U12" s="20">
        <v>-3</v>
      </c>
    </row>
    <row r="13" spans="1:23">
      <c r="A13" s="37" t="s">
        <v>27</v>
      </c>
      <c r="B13" s="31">
        <v>7141000</v>
      </c>
      <c r="C13" s="15">
        <v>0</v>
      </c>
      <c r="D13" s="15">
        <v>0</v>
      </c>
      <c r="E13" s="15">
        <v>7141000</v>
      </c>
      <c r="F13" s="15">
        <v>0</v>
      </c>
      <c r="G13" s="15">
        <v>7141000</v>
      </c>
      <c r="H13" s="15">
        <v>-1126349</v>
      </c>
      <c r="I13" s="15">
        <v>6014651</v>
      </c>
      <c r="J13" s="15">
        <v>1126349</v>
      </c>
      <c r="K13" s="15">
        <v>532270</v>
      </c>
      <c r="L13" s="15">
        <v>6014651</v>
      </c>
      <c r="M13" s="15">
        <v>0</v>
      </c>
      <c r="N13" s="25">
        <f t="shared" si="2"/>
        <v>0.84227013023386077</v>
      </c>
      <c r="O13" s="15">
        <v>532270</v>
      </c>
      <c r="P13" s="15">
        <v>6014651</v>
      </c>
      <c r="Q13" s="15">
        <v>0</v>
      </c>
      <c r="R13" s="25">
        <f t="shared" si="4"/>
        <v>0.84227013023386077</v>
      </c>
      <c r="S13" s="15">
        <v>532534</v>
      </c>
      <c r="T13" s="15">
        <v>6014632</v>
      </c>
      <c r="U13" s="20">
        <v>19</v>
      </c>
    </row>
    <row r="14" spans="1:23">
      <c r="A14" s="37" t="s">
        <v>28</v>
      </c>
      <c r="B14" s="31">
        <v>4589000</v>
      </c>
      <c r="C14" s="15">
        <v>0</v>
      </c>
      <c r="D14" s="15">
        <v>0</v>
      </c>
      <c r="E14" s="15">
        <v>4589000</v>
      </c>
      <c r="F14" s="15">
        <v>0</v>
      </c>
      <c r="G14" s="15">
        <v>4589000</v>
      </c>
      <c r="H14" s="15">
        <v>-754874</v>
      </c>
      <c r="I14" s="15">
        <v>3834126</v>
      </c>
      <c r="J14" s="15">
        <v>754874</v>
      </c>
      <c r="K14" s="15">
        <v>339120</v>
      </c>
      <c r="L14" s="15">
        <v>3834126</v>
      </c>
      <c r="M14" s="15">
        <v>0</v>
      </c>
      <c r="N14" s="25">
        <f t="shared" si="2"/>
        <v>0.83550359555458709</v>
      </c>
      <c r="O14" s="15">
        <v>339120</v>
      </c>
      <c r="P14" s="15">
        <v>3834126</v>
      </c>
      <c r="Q14" s="15">
        <v>0</v>
      </c>
      <c r="R14" s="25">
        <f t="shared" si="4"/>
        <v>0.83550359555458709</v>
      </c>
      <c r="S14" s="15">
        <v>339294</v>
      </c>
      <c r="T14" s="15">
        <v>3834139</v>
      </c>
      <c r="U14" s="20">
        <v>-13</v>
      </c>
    </row>
    <row r="15" spans="1:23">
      <c r="A15" s="37" t="s">
        <v>29</v>
      </c>
      <c r="B15" s="31">
        <v>118318000</v>
      </c>
      <c r="C15" s="15">
        <v>0</v>
      </c>
      <c r="D15" s="15">
        <v>0</v>
      </c>
      <c r="E15" s="15">
        <v>118318000</v>
      </c>
      <c r="F15" s="15">
        <v>0</v>
      </c>
      <c r="G15" s="15">
        <v>118318000</v>
      </c>
      <c r="H15" s="15">
        <v>-20868539</v>
      </c>
      <c r="I15" s="15">
        <v>97449461</v>
      </c>
      <c r="J15" s="15">
        <v>20868539</v>
      </c>
      <c r="K15" s="15">
        <v>5376074</v>
      </c>
      <c r="L15" s="15">
        <v>97449461</v>
      </c>
      <c r="M15" s="15">
        <v>0</v>
      </c>
      <c r="N15" s="25">
        <f t="shared" si="2"/>
        <v>0.8236232948494735</v>
      </c>
      <c r="O15" s="15">
        <v>5376074</v>
      </c>
      <c r="P15" s="15">
        <v>97449461</v>
      </c>
      <c r="Q15" s="15">
        <v>0</v>
      </c>
      <c r="R15" s="25">
        <f t="shared" si="4"/>
        <v>0.8236232948494735</v>
      </c>
      <c r="S15" s="15">
        <v>5383080</v>
      </c>
      <c r="T15" s="15">
        <v>97449468</v>
      </c>
      <c r="U15" s="20">
        <v>-7</v>
      </c>
    </row>
    <row r="16" spans="1:23">
      <c r="A16" s="37" t="s">
        <v>30</v>
      </c>
      <c r="B16" s="31">
        <v>488828000</v>
      </c>
      <c r="C16" s="15">
        <v>0</v>
      </c>
      <c r="D16" s="15">
        <v>-11031229</v>
      </c>
      <c r="E16" s="15">
        <v>477796771</v>
      </c>
      <c r="F16" s="15">
        <v>0</v>
      </c>
      <c r="G16" s="15">
        <v>477796771</v>
      </c>
      <c r="H16" s="15">
        <v>-50170416</v>
      </c>
      <c r="I16" s="15">
        <v>427626355</v>
      </c>
      <c r="J16" s="15">
        <v>50170416</v>
      </c>
      <c r="K16" s="15">
        <v>418674223</v>
      </c>
      <c r="L16" s="15">
        <v>427626355</v>
      </c>
      <c r="M16" s="15">
        <v>0</v>
      </c>
      <c r="N16" s="25">
        <f t="shared" si="2"/>
        <v>0.89499632679602181</v>
      </c>
      <c r="O16" s="15">
        <v>418674223</v>
      </c>
      <c r="P16" s="15">
        <v>427626355</v>
      </c>
      <c r="Q16" s="15">
        <v>0</v>
      </c>
      <c r="R16" s="25">
        <f t="shared" si="4"/>
        <v>0.89499632679602181</v>
      </c>
      <c r="S16" s="15">
        <v>418674223</v>
      </c>
      <c r="T16" s="15">
        <v>427626353</v>
      </c>
      <c r="U16" s="20">
        <v>2</v>
      </c>
    </row>
    <row r="17" spans="1:21">
      <c r="A17" s="37" t="s">
        <v>31</v>
      </c>
      <c r="B17" s="31">
        <v>234637000</v>
      </c>
      <c r="C17" s="15">
        <v>0</v>
      </c>
      <c r="D17" s="15">
        <v>0</v>
      </c>
      <c r="E17" s="15">
        <v>234637000</v>
      </c>
      <c r="F17" s="15">
        <v>0</v>
      </c>
      <c r="G17" s="15">
        <v>234637000</v>
      </c>
      <c r="H17" s="15">
        <v>-31084722</v>
      </c>
      <c r="I17" s="15">
        <v>203552278</v>
      </c>
      <c r="J17" s="15">
        <v>31084722</v>
      </c>
      <c r="K17" s="15">
        <v>49999497</v>
      </c>
      <c r="L17" s="15">
        <v>203552278</v>
      </c>
      <c r="M17" s="15">
        <v>0</v>
      </c>
      <c r="N17" s="25">
        <f t="shared" si="2"/>
        <v>0.8675199478343143</v>
      </c>
      <c r="O17" s="15">
        <v>49999497</v>
      </c>
      <c r="P17" s="15">
        <v>203552278</v>
      </c>
      <c r="Q17" s="15">
        <v>0</v>
      </c>
      <c r="R17" s="25">
        <f t="shared" si="4"/>
        <v>0.8675199478343143</v>
      </c>
      <c r="S17" s="15">
        <v>50009226</v>
      </c>
      <c r="T17" s="15">
        <v>203552277</v>
      </c>
      <c r="U17" s="20">
        <v>1</v>
      </c>
    </row>
    <row r="18" spans="1:21">
      <c r="A18" s="37" t="s">
        <v>32</v>
      </c>
      <c r="B18" s="31">
        <v>138085000</v>
      </c>
      <c r="C18" s="15">
        <v>0</v>
      </c>
      <c r="D18" s="15">
        <v>0</v>
      </c>
      <c r="E18" s="15">
        <v>138085000</v>
      </c>
      <c r="F18" s="15">
        <v>0</v>
      </c>
      <c r="G18" s="15">
        <v>138085000</v>
      </c>
      <c r="H18" s="15">
        <v>-12192387</v>
      </c>
      <c r="I18" s="15">
        <v>125892613</v>
      </c>
      <c r="J18" s="15">
        <v>12192387</v>
      </c>
      <c r="K18" s="15">
        <v>9602508</v>
      </c>
      <c r="L18" s="15">
        <v>125892613</v>
      </c>
      <c r="M18" s="15">
        <v>0</v>
      </c>
      <c r="N18" s="25">
        <f t="shared" si="2"/>
        <v>0.91170375493355538</v>
      </c>
      <c r="O18" s="15">
        <v>9602508</v>
      </c>
      <c r="P18" s="15">
        <v>125892613</v>
      </c>
      <c r="Q18" s="15">
        <v>0</v>
      </c>
      <c r="R18" s="25">
        <f t="shared" si="4"/>
        <v>0.91170375493355538</v>
      </c>
      <c r="S18" s="15">
        <v>9607935</v>
      </c>
      <c r="T18" s="15">
        <v>125892604</v>
      </c>
      <c r="U18" s="20">
        <v>9</v>
      </c>
    </row>
    <row r="19" spans="1:21">
      <c r="A19" s="37" t="s">
        <v>33</v>
      </c>
      <c r="B19" s="31">
        <v>845858000</v>
      </c>
      <c r="C19" s="15">
        <v>0</v>
      </c>
      <c r="D19" s="15">
        <v>-50000000</v>
      </c>
      <c r="E19" s="15">
        <v>795858000</v>
      </c>
      <c r="F19" s="15">
        <v>0</v>
      </c>
      <c r="G19" s="15">
        <v>795858000</v>
      </c>
      <c r="H19" s="15">
        <v>-55931239</v>
      </c>
      <c r="I19" s="15">
        <v>739926761</v>
      </c>
      <c r="J19" s="15">
        <v>55931239</v>
      </c>
      <c r="K19" s="15">
        <v>62102808</v>
      </c>
      <c r="L19" s="15">
        <v>739926761</v>
      </c>
      <c r="M19" s="15">
        <v>0</v>
      </c>
      <c r="N19" s="25">
        <f t="shared" si="2"/>
        <v>0.92972208735729234</v>
      </c>
      <c r="O19" s="15">
        <v>62102808</v>
      </c>
      <c r="P19" s="15">
        <v>739926761</v>
      </c>
      <c r="Q19" s="15">
        <v>0</v>
      </c>
      <c r="R19" s="25">
        <f t="shared" si="4"/>
        <v>0.92972208735729234</v>
      </c>
      <c r="S19" s="15">
        <v>62135958</v>
      </c>
      <c r="T19" s="15">
        <v>739926777</v>
      </c>
      <c r="U19" s="20">
        <v>-16</v>
      </c>
    </row>
    <row r="20" spans="1:21">
      <c r="A20" s="37" t="s">
        <v>34</v>
      </c>
      <c r="B20" s="31">
        <v>535672000</v>
      </c>
      <c r="C20" s="15">
        <v>0</v>
      </c>
      <c r="D20" s="15">
        <v>-96793274</v>
      </c>
      <c r="E20" s="15">
        <v>438878726</v>
      </c>
      <c r="F20" s="15">
        <v>0</v>
      </c>
      <c r="G20" s="15">
        <v>438878726</v>
      </c>
      <c r="H20" s="15">
        <v>0</v>
      </c>
      <c r="I20" s="15">
        <v>438848726</v>
      </c>
      <c r="J20" s="15">
        <v>30000</v>
      </c>
      <c r="K20" s="15">
        <v>0</v>
      </c>
      <c r="L20" s="15">
        <v>438848726</v>
      </c>
      <c r="M20" s="15">
        <v>0</v>
      </c>
      <c r="N20" s="25">
        <f t="shared" si="2"/>
        <v>0.99993164398677192</v>
      </c>
      <c r="O20" s="15">
        <v>0</v>
      </c>
      <c r="P20" s="15">
        <v>438848726</v>
      </c>
      <c r="Q20" s="15">
        <v>0</v>
      </c>
      <c r="R20" s="25">
        <f t="shared" si="4"/>
        <v>0.99993164398677192</v>
      </c>
      <c r="S20" s="15">
        <v>0</v>
      </c>
      <c r="T20" s="15">
        <v>438848734</v>
      </c>
      <c r="U20" s="20">
        <v>-8</v>
      </c>
    </row>
    <row r="21" spans="1:21" ht="26.25">
      <c r="A21" s="37" t="s">
        <v>35</v>
      </c>
      <c r="B21" s="31">
        <v>383320000</v>
      </c>
      <c r="C21" s="15">
        <v>0</v>
      </c>
      <c r="D21" s="15">
        <v>56444307</v>
      </c>
      <c r="E21" s="15">
        <v>439764307</v>
      </c>
      <c r="F21" s="15">
        <v>0</v>
      </c>
      <c r="G21" s="15">
        <v>439764307</v>
      </c>
      <c r="H21" s="15">
        <v>-5593007</v>
      </c>
      <c r="I21" s="15">
        <v>434171300</v>
      </c>
      <c r="J21" s="15">
        <v>5593007</v>
      </c>
      <c r="K21" s="15">
        <v>65302000</v>
      </c>
      <c r="L21" s="15">
        <v>434171300</v>
      </c>
      <c r="M21" s="15">
        <v>0</v>
      </c>
      <c r="N21" s="25">
        <f t="shared" si="2"/>
        <v>0.98728180775253327</v>
      </c>
      <c r="O21" s="15">
        <v>65302000</v>
      </c>
      <c r="P21" s="15">
        <v>434171300</v>
      </c>
      <c r="Q21" s="15">
        <v>0</v>
      </c>
      <c r="R21" s="25">
        <f t="shared" si="4"/>
        <v>0.98728180775253327</v>
      </c>
      <c r="S21" s="15">
        <v>65302003</v>
      </c>
      <c r="T21" s="15">
        <v>434171309</v>
      </c>
      <c r="U21" s="20">
        <v>-9</v>
      </c>
    </row>
    <row r="22" spans="1:21" ht="26.25">
      <c r="A22" s="37" t="s">
        <v>36</v>
      </c>
      <c r="B22" s="31">
        <v>241676000</v>
      </c>
      <c r="C22" s="15">
        <v>0</v>
      </c>
      <c r="D22" s="15">
        <v>-59088000</v>
      </c>
      <c r="E22" s="15">
        <v>182588000</v>
      </c>
      <c r="F22" s="15">
        <v>0</v>
      </c>
      <c r="G22" s="15">
        <v>182588000</v>
      </c>
      <c r="H22" s="15">
        <v>-23760300</v>
      </c>
      <c r="I22" s="15">
        <v>158827700</v>
      </c>
      <c r="J22" s="15">
        <v>23760300</v>
      </c>
      <c r="K22" s="15">
        <v>23967400</v>
      </c>
      <c r="L22" s="15">
        <v>158827700</v>
      </c>
      <c r="M22" s="15">
        <v>0</v>
      </c>
      <c r="N22" s="25">
        <f t="shared" si="2"/>
        <v>0.86986932328521038</v>
      </c>
      <c r="O22" s="15">
        <v>23967400</v>
      </c>
      <c r="P22" s="15">
        <v>158827700</v>
      </c>
      <c r="Q22" s="15">
        <v>0</v>
      </c>
      <c r="R22" s="25">
        <f t="shared" si="4"/>
        <v>0.86986932328521038</v>
      </c>
      <c r="S22" s="15">
        <v>23967394</v>
      </c>
      <c r="T22" s="15">
        <v>158827695</v>
      </c>
      <c r="U22" s="20">
        <v>5</v>
      </c>
    </row>
    <row r="23" spans="1:21" ht="26.25">
      <c r="A23" s="37" t="s">
        <v>37</v>
      </c>
      <c r="B23" s="31">
        <v>5942000</v>
      </c>
      <c r="C23" s="15">
        <v>0</v>
      </c>
      <c r="D23" s="15">
        <v>10419431</v>
      </c>
      <c r="E23" s="15">
        <v>16361431</v>
      </c>
      <c r="F23" s="15">
        <v>0</v>
      </c>
      <c r="G23" s="15">
        <v>16361431</v>
      </c>
      <c r="H23" s="15">
        <v>-3221831</v>
      </c>
      <c r="I23" s="15">
        <v>13139600</v>
      </c>
      <c r="J23" s="15">
        <v>3221831</v>
      </c>
      <c r="K23" s="15">
        <v>961400</v>
      </c>
      <c r="L23" s="15">
        <v>13139600</v>
      </c>
      <c r="M23" s="15">
        <v>0</v>
      </c>
      <c r="N23" s="25">
        <f t="shared" si="2"/>
        <v>0.80308378894242194</v>
      </c>
      <c r="O23" s="15">
        <v>961400</v>
      </c>
      <c r="P23" s="15">
        <v>13139600</v>
      </c>
      <c r="Q23" s="15">
        <v>0</v>
      </c>
      <c r="R23" s="25">
        <f t="shared" si="4"/>
        <v>0.80308378894242194</v>
      </c>
      <c r="S23" s="15">
        <v>961397</v>
      </c>
      <c r="T23" s="15">
        <v>13139619</v>
      </c>
      <c r="U23" s="20">
        <v>-19</v>
      </c>
    </row>
    <row r="24" spans="1:21" ht="26.25">
      <c r="A24" s="37" t="s">
        <v>38</v>
      </c>
      <c r="B24" s="31">
        <v>436763000</v>
      </c>
      <c r="C24" s="15">
        <v>0</v>
      </c>
      <c r="D24" s="15">
        <v>-40419431</v>
      </c>
      <c r="E24" s="15">
        <v>396343569</v>
      </c>
      <c r="F24" s="15">
        <v>0</v>
      </c>
      <c r="G24" s="15">
        <v>396343569</v>
      </c>
      <c r="H24" s="15">
        <v>-37963969</v>
      </c>
      <c r="I24" s="15">
        <v>358379600</v>
      </c>
      <c r="J24" s="15">
        <v>37963969</v>
      </c>
      <c r="K24" s="15">
        <v>62271600</v>
      </c>
      <c r="L24" s="15">
        <v>358379600</v>
      </c>
      <c r="M24" s="15">
        <v>0</v>
      </c>
      <c r="N24" s="25">
        <f t="shared" si="2"/>
        <v>0.90421449477334648</v>
      </c>
      <c r="O24" s="15">
        <v>62271600</v>
      </c>
      <c r="P24" s="15">
        <v>358379600</v>
      </c>
      <c r="Q24" s="15">
        <v>0</v>
      </c>
      <c r="R24" s="25">
        <f t="shared" si="4"/>
        <v>0.90421449477334648</v>
      </c>
      <c r="S24" s="15">
        <v>62271600</v>
      </c>
      <c r="T24" s="15">
        <v>358379605</v>
      </c>
      <c r="U24" s="20">
        <v>-5</v>
      </c>
    </row>
    <row r="25" spans="1:21">
      <c r="A25" s="37" t="s">
        <v>39</v>
      </c>
      <c r="B25" s="31">
        <v>436519000</v>
      </c>
      <c r="C25" s="15">
        <v>0</v>
      </c>
      <c r="D25" s="15">
        <v>470885514</v>
      </c>
      <c r="E25" s="15">
        <v>907404514</v>
      </c>
      <c r="F25" s="15">
        <v>0</v>
      </c>
      <c r="G25" s="15">
        <v>907404514</v>
      </c>
      <c r="H25" s="15">
        <v>-61</v>
      </c>
      <c r="I25" s="15">
        <v>907404453</v>
      </c>
      <c r="J25" s="15">
        <v>61</v>
      </c>
      <c r="K25" s="15">
        <v>812753406</v>
      </c>
      <c r="L25" s="15">
        <v>907404453</v>
      </c>
      <c r="M25" s="15">
        <v>0</v>
      </c>
      <c r="N25" s="25">
        <f t="shared" si="2"/>
        <v>0.99999993277529586</v>
      </c>
      <c r="O25" s="15">
        <v>812753406</v>
      </c>
      <c r="P25" s="15">
        <v>907404453</v>
      </c>
      <c r="Q25" s="15">
        <v>0</v>
      </c>
      <c r="R25" s="25">
        <f t="shared" si="4"/>
        <v>0.99999993277529586</v>
      </c>
      <c r="S25" s="15">
        <v>499880411</v>
      </c>
      <c r="T25" s="15">
        <v>594531445</v>
      </c>
      <c r="U25" s="20">
        <v>312873008</v>
      </c>
    </row>
    <row r="26" spans="1:21">
      <c r="A26" s="37" t="s">
        <v>40</v>
      </c>
      <c r="B26" s="31">
        <v>145970000</v>
      </c>
      <c r="C26" s="15">
        <v>0</v>
      </c>
      <c r="D26" s="15">
        <v>0</v>
      </c>
      <c r="E26" s="15">
        <v>145970000</v>
      </c>
      <c r="F26" s="15">
        <v>0</v>
      </c>
      <c r="G26" s="15">
        <v>145970000</v>
      </c>
      <c r="H26" s="15">
        <v>-35391412</v>
      </c>
      <c r="I26" s="15">
        <v>110578588</v>
      </c>
      <c r="J26" s="15">
        <v>35391412</v>
      </c>
      <c r="K26" s="15">
        <v>110578588</v>
      </c>
      <c r="L26" s="15">
        <v>110578588</v>
      </c>
      <c r="M26" s="15">
        <v>0</v>
      </c>
      <c r="N26" s="25">
        <f t="shared" si="2"/>
        <v>0.75754324861272859</v>
      </c>
      <c r="O26" s="15">
        <v>110578588</v>
      </c>
      <c r="P26" s="15">
        <v>110578588</v>
      </c>
      <c r="Q26" s="15">
        <v>0</v>
      </c>
      <c r="R26" s="25">
        <f t="shared" si="4"/>
        <v>0.75754324861272859</v>
      </c>
      <c r="S26" s="15">
        <v>29427465</v>
      </c>
      <c r="T26" s="15">
        <v>29427465</v>
      </c>
      <c r="U26" s="20">
        <v>81151123</v>
      </c>
    </row>
    <row r="27" spans="1:21">
      <c r="A27" s="37" t="s">
        <v>41</v>
      </c>
      <c r="B27" s="31">
        <v>239838000</v>
      </c>
      <c r="C27" s="15">
        <v>0</v>
      </c>
      <c r="D27" s="15">
        <v>0</v>
      </c>
      <c r="E27" s="15">
        <v>239838000</v>
      </c>
      <c r="F27" s="15">
        <v>0</v>
      </c>
      <c r="G27" s="15">
        <v>239838000</v>
      </c>
      <c r="H27" s="15">
        <v>-41551900</v>
      </c>
      <c r="I27" s="15">
        <v>198286100</v>
      </c>
      <c r="J27" s="15">
        <v>41551900</v>
      </c>
      <c r="K27" s="15">
        <v>33243800</v>
      </c>
      <c r="L27" s="15">
        <v>198286100</v>
      </c>
      <c r="M27" s="15">
        <v>0</v>
      </c>
      <c r="N27" s="25">
        <f t="shared" si="2"/>
        <v>0.82675013967761568</v>
      </c>
      <c r="O27" s="15">
        <v>33243800</v>
      </c>
      <c r="P27" s="15">
        <v>198286100</v>
      </c>
      <c r="Q27" s="15">
        <v>0</v>
      </c>
      <c r="R27" s="25">
        <f t="shared" si="4"/>
        <v>0.82675013967761568</v>
      </c>
      <c r="S27" s="15">
        <v>33243800</v>
      </c>
      <c r="T27" s="15">
        <v>198286105</v>
      </c>
      <c r="U27" s="20">
        <v>-5</v>
      </c>
    </row>
    <row r="28" spans="1:21" ht="26.25">
      <c r="A28" s="37" t="s">
        <v>42</v>
      </c>
      <c r="B28" s="31">
        <v>27187000</v>
      </c>
      <c r="C28" s="15">
        <v>0</v>
      </c>
      <c r="D28" s="15">
        <v>0</v>
      </c>
      <c r="E28" s="15">
        <v>27187000</v>
      </c>
      <c r="F28" s="15">
        <v>0</v>
      </c>
      <c r="G28" s="15">
        <v>27187000</v>
      </c>
      <c r="H28" s="15">
        <v>-4288600</v>
      </c>
      <c r="I28" s="15">
        <v>22898400</v>
      </c>
      <c r="J28" s="15">
        <v>4288600</v>
      </c>
      <c r="K28" s="15">
        <v>4365300</v>
      </c>
      <c r="L28" s="15">
        <v>22898400</v>
      </c>
      <c r="M28" s="15">
        <v>0</v>
      </c>
      <c r="N28" s="25">
        <f t="shared" si="2"/>
        <v>0.8422554897561334</v>
      </c>
      <c r="O28" s="15">
        <v>4365300</v>
      </c>
      <c r="P28" s="15">
        <v>22898400</v>
      </c>
      <c r="Q28" s="15">
        <v>0</v>
      </c>
      <c r="R28" s="25">
        <f t="shared" si="4"/>
        <v>0.8422554897561334</v>
      </c>
      <c r="S28" s="15">
        <v>4365302</v>
      </c>
      <c r="T28" s="15">
        <v>22898403</v>
      </c>
      <c r="U28" s="20">
        <v>-3</v>
      </c>
    </row>
    <row r="29" spans="1:21">
      <c r="A29" s="37" t="s">
        <v>43</v>
      </c>
      <c r="B29" s="31">
        <v>179879000</v>
      </c>
      <c r="C29" s="15">
        <v>0</v>
      </c>
      <c r="D29" s="15">
        <v>0</v>
      </c>
      <c r="E29" s="15">
        <v>179879000</v>
      </c>
      <c r="F29" s="15">
        <v>0</v>
      </c>
      <c r="G29" s="15">
        <v>179879000</v>
      </c>
      <c r="H29" s="15">
        <v>-31146300</v>
      </c>
      <c r="I29" s="15">
        <v>148732700</v>
      </c>
      <c r="J29" s="15">
        <v>31146300</v>
      </c>
      <c r="K29" s="15">
        <v>24935900</v>
      </c>
      <c r="L29" s="15">
        <v>148732700</v>
      </c>
      <c r="M29" s="15">
        <v>0</v>
      </c>
      <c r="N29" s="25">
        <f t="shared" si="2"/>
        <v>0.82684860378365455</v>
      </c>
      <c r="O29" s="15">
        <v>24935900</v>
      </c>
      <c r="P29" s="15">
        <v>148732700</v>
      </c>
      <c r="Q29" s="15">
        <v>0</v>
      </c>
      <c r="R29" s="25">
        <f t="shared" si="4"/>
        <v>0.82684860378365455</v>
      </c>
      <c r="S29" s="15">
        <v>24935899</v>
      </c>
      <c r="T29" s="15">
        <v>148732690</v>
      </c>
      <c r="U29" s="20">
        <v>10</v>
      </c>
    </row>
    <row r="30" spans="1:21">
      <c r="A30" s="37" t="s">
        <v>44</v>
      </c>
      <c r="B30" s="31">
        <v>29980000</v>
      </c>
      <c r="C30" s="15">
        <v>0</v>
      </c>
      <c r="D30" s="15">
        <v>0</v>
      </c>
      <c r="E30" s="15">
        <v>29980000</v>
      </c>
      <c r="F30" s="15">
        <v>0</v>
      </c>
      <c r="G30" s="15">
        <v>29980000</v>
      </c>
      <c r="H30" s="15">
        <v>-5154700</v>
      </c>
      <c r="I30" s="15">
        <v>24825300</v>
      </c>
      <c r="J30" s="15">
        <v>5154700</v>
      </c>
      <c r="K30" s="15">
        <v>4162700</v>
      </c>
      <c r="L30" s="15">
        <v>24825300</v>
      </c>
      <c r="M30" s="15">
        <v>0</v>
      </c>
      <c r="N30" s="25">
        <f t="shared" si="2"/>
        <v>0.82806204136090722</v>
      </c>
      <c r="O30" s="15">
        <v>4162700</v>
      </c>
      <c r="P30" s="15">
        <v>24825300</v>
      </c>
      <c r="Q30" s="15">
        <v>0</v>
      </c>
      <c r="R30" s="25">
        <f t="shared" si="4"/>
        <v>0.82806204136090722</v>
      </c>
      <c r="S30" s="15">
        <v>4162699</v>
      </c>
      <c r="T30" s="15">
        <v>24825295</v>
      </c>
      <c r="U30" s="20">
        <v>5</v>
      </c>
    </row>
    <row r="31" spans="1:21">
      <c r="A31" s="37" t="s">
        <v>45</v>
      </c>
      <c r="B31" s="31">
        <v>29980000</v>
      </c>
      <c r="C31" s="15">
        <v>0</v>
      </c>
      <c r="D31" s="15">
        <v>0</v>
      </c>
      <c r="E31" s="15">
        <v>29980000</v>
      </c>
      <c r="F31" s="15">
        <v>0</v>
      </c>
      <c r="G31" s="15">
        <v>29980000</v>
      </c>
      <c r="H31" s="15">
        <v>-5154700</v>
      </c>
      <c r="I31" s="15">
        <v>24825300</v>
      </c>
      <c r="J31" s="15">
        <v>5154700</v>
      </c>
      <c r="K31" s="15">
        <v>4162700</v>
      </c>
      <c r="L31" s="15">
        <v>24825300</v>
      </c>
      <c r="M31" s="15">
        <v>0</v>
      </c>
      <c r="N31" s="25">
        <f t="shared" si="2"/>
        <v>0.82806204136090722</v>
      </c>
      <c r="O31" s="15">
        <v>4162700</v>
      </c>
      <c r="P31" s="15">
        <v>24825300</v>
      </c>
      <c r="Q31" s="15">
        <v>0</v>
      </c>
      <c r="R31" s="25">
        <f t="shared" si="4"/>
        <v>0.82806204136090722</v>
      </c>
      <c r="S31" s="15">
        <v>4162699</v>
      </c>
      <c r="T31" s="15">
        <v>24825295</v>
      </c>
      <c r="U31" s="20">
        <v>5</v>
      </c>
    </row>
    <row r="32" spans="1:21" ht="26.25">
      <c r="A32" s="37" t="s">
        <v>46</v>
      </c>
      <c r="B32" s="31">
        <v>59960000</v>
      </c>
      <c r="C32" s="15">
        <v>0</v>
      </c>
      <c r="D32" s="15">
        <v>0</v>
      </c>
      <c r="E32" s="15">
        <v>59960000</v>
      </c>
      <c r="F32" s="15">
        <v>0</v>
      </c>
      <c r="G32" s="15">
        <v>59960000</v>
      </c>
      <c r="H32" s="15">
        <v>-10352300</v>
      </c>
      <c r="I32" s="15">
        <v>49607700</v>
      </c>
      <c r="J32" s="15">
        <v>10352300</v>
      </c>
      <c r="K32" s="15">
        <v>8317000</v>
      </c>
      <c r="L32" s="15">
        <v>49607700</v>
      </c>
      <c r="M32" s="15">
        <v>0</v>
      </c>
      <c r="N32" s="25">
        <f t="shared" si="2"/>
        <v>0.82734656437625087</v>
      </c>
      <c r="O32" s="15">
        <v>8317000</v>
      </c>
      <c r="P32" s="15">
        <v>49607700</v>
      </c>
      <c r="Q32" s="15">
        <v>0</v>
      </c>
      <c r="R32" s="25">
        <f t="shared" si="4"/>
        <v>0.82734656437625087</v>
      </c>
      <c r="S32" s="15">
        <v>8317003</v>
      </c>
      <c r="T32" s="15">
        <v>49607701</v>
      </c>
      <c r="U32" s="20">
        <v>-1</v>
      </c>
    </row>
    <row r="33" spans="1:21">
      <c r="A33" s="37" t="s">
        <v>47</v>
      </c>
      <c r="B33" s="31">
        <v>0</v>
      </c>
      <c r="C33" s="15">
        <v>0</v>
      </c>
      <c r="D33" s="15">
        <v>23962179</v>
      </c>
      <c r="E33" s="15">
        <v>23962179</v>
      </c>
      <c r="F33" s="15">
        <v>0</v>
      </c>
      <c r="G33" s="15">
        <v>23962179</v>
      </c>
      <c r="H33" s="15">
        <v>0</v>
      </c>
      <c r="I33" s="15">
        <v>23962179</v>
      </c>
      <c r="J33" s="15">
        <v>0</v>
      </c>
      <c r="K33" s="15">
        <v>1784453</v>
      </c>
      <c r="L33" s="15">
        <v>23962179</v>
      </c>
      <c r="M33" s="15">
        <v>0</v>
      </c>
      <c r="N33" s="25">
        <f t="shared" si="2"/>
        <v>1</v>
      </c>
      <c r="O33" s="15">
        <v>1784453</v>
      </c>
      <c r="P33" s="15">
        <v>23962179</v>
      </c>
      <c r="Q33" s="15">
        <v>0</v>
      </c>
      <c r="R33" s="25">
        <f t="shared" si="4"/>
        <v>1</v>
      </c>
      <c r="S33" s="15">
        <v>1784451</v>
      </c>
      <c r="T33" s="15">
        <v>23962175</v>
      </c>
      <c r="U33" s="20">
        <v>4</v>
      </c>
    </row>
    <row r="34" spans="1:21">
      <c r="A34" s="37" t="s">
        <v>48</v>
      </c>
      <c r="B34" s="31">
        <v>19368000</v>
      </c>
      <c r="C34" s="15">
        <v>0</v>
      </c>
      <c r="D34" s="15">
        <v>0</v>
      </c>
      <c r="E34" s="15">
        <v>19368000</v>
      </c>
      <c r="F34" s="15">
        <v>0</v>
      </c>
      <c r="G34" s="15">
        <v>19368000</v>
      </c>
      <c r="H34" s="15">
        <v>-2374801</v>
      </c>
      <c r="I34" s="15">
        <v>16993199</v>
      </c>
      <c r="J34" s="15">
        <v>2374801</v>
      </c>
      <c r="K34" s="15">
        <v>4207346</v>
      </c>
      <c r="L34" s="15">
        <v>16993199</v>
      </c>
      <c r="M34" s="15">
        <v>0</v>
      </c>
      <c r="N34" s="25">
        <f t="shared" si="2"/>
        <v>0.8773853263114415</v>
      </c>
      <c r="O34" s="15">
        <v>4207346</v>
      </c>
      <c r="P34" s="15">
        <v>16993199</v>
      </c>
      <c r="Q34" s="15">
        <v>0</v>
      </c>
      <c r="R34" s="25">
        <f t="shared" si="4"/>
        <v>0.8773853263114415</v>
      </c>
      <c r="S34" s="15">
        <v>4208329</v>
      </c>
      <c r="T34" s="15">
        <v>16993183</v>
      </c>
      <c r="U34" s="20">
        <v>16</v>
      </c>
    </row>
    <row r="35" spans="1:21" ht="26.25">
      <c r="A35" s="37" t="s">
        <v>49</v>
      </c>
      <c r="B35" s="31">
        <v>84584000</v>
      </c>
      <c r="C35" s="15">
        <v>0</v>
      </c>
      <c r="D35" s="15">
        <v>10687342</v>
      </c>
      <c r="E35" s="15">
        <v>95271342</v>
      </c>
      <c r="F35" s="15">
        <v>0</v>
      </c>
      <c r="G35" s="15">
        <v>95271342</v>
      </c>
      <c r="H35" s="15">
        <v>0</v>
      </c>
      <c r="I35" s="15">
        <v>95271342</v>
      </c>
      <c r="J35" s="15">
        <v>0</v>
      </c>
      <c r="K35" s="15">
        <v>5635058</v>
      </c>
      <c r="L35" s="15">
        <v>95271342</v>
      </c>
      <c r="M35" s="15">
        <v>0</v>
      </c>
      <c r="N35" s="25">
        <f t="shared" si="2"/>
        <v>1</v>
      </c>
      <c r="O35" s="15">
        <v>5635058</v>
      </c>
      <c r="P35" s="15">
        <v>95271342</v>
      </c>
      <c r="Q35" s="15">
        <v>0</v>
      </c>
      <c r="R35" s="25">
        <f t="shared" si="4"/>
        <v>1</v>
      </c>
      <c r="S35" s="15">
        <v>5635060</v>
      </c>
      <c r="T35" s="15">
        <v>95271338</v>
      </c>
      <c r="U35" s="20">
        <v>4</v>
      </c>
    </row>
    <row r="36" spans="1:21">
      <c r="A36" s="37" t="s">
        <v>50</v>
      </c>
      <c r="B36" s="31">
        <v>12474000</v>
      </c>
      <c r="C36" s="15">
        <v>0</v>
      </c>
      <c r="D36" s="15">
        <v>0</v>
      </c>
      <c r="E36" s="15">
        <v>12474000</v>
      </c>
      <c r="F36" s="15">
        <v>0</v>
      </c>
      <c r="G36" s="15">
        <v>12474000</v>
      </c>
      <c r="H36" s="15">
        <v>-4170492</v>
      </c>
      <c r="I36" s="15">
        <v>8303508</v>
      </c>
      <c r="J36" s="15">
        <v>4170492</v>
      </c>
      <c r="K36" s="15">
        <v>-65179</v>
      </c>
      <c r="L36" s="15">
        <v>8303508</v>
      </c>
      <c r="M36" s="15">
        <v>0</v>
      </c>
      <c r="N36" s="25">
        <f t="shared" si="2"/>
        <v>0.66566522366522363</v>
      </c>
      <c r="O36" s="15">
        <v>686111</v>
      </c>
      <c r="P36" s="15">
        <v>8303508</v>
      </c>
      <c r="Q36" s="15">
        <v>0</v>
      </c>
      <c r="R36" s="25">
        <f t="shared" si="4"/>
        <v>0.66566522366522363</v>
      </c>
      <c r="S36" s="15">
        <v>686536</v>
      </c>
      <c r="T36" s="15">
        <v>8303509</v>
      </c>
      <c r="U36" s="20">
        <v>-1</v>
      </c>
    </row>
    <row r="37" spans="1:21">
      <c r="A37" s="37" t="s">
        <v>51</v>
      </c>
      <c r="B37" s="31">
        <v>421964000</v>
      </c>
      <c r="C37" s="15">
        <v>0</v>
      </c>
      <c r="D37" s="15">
        <v>0</v>
      </c>
      <c r="E37" s="15">
        <v>421964000</v>
      </c>
      <c r="F37" s="15">
        <v>0</v>
      </c>
      <c r="G37" s="15">
        <v>421964000</v>
      </c>
      <c r="H37" s="15">
        <v>-109836388</v>
      </c>
      <c r="I37" s="15">
        <v>312127612</v>
      </c>
      <c r="J37" s="15">
        <v>109836388</v>
      </c>
      <c r="K37" s="15">
        <v>191761456</v>
      </c>
      <c r="L37" s="15">
        <v>312127612</v>
      </c>
      <c r="M37" s="15">
        <v>0</v>
      </c>
      <c r="N37" s="25">
        <f t="shared" si="2"/>
        <v>0.73970199353499355</v>
      </c>
      <c r="O37" s="15">
        <v>12174058</v>
      </c>
      <c r="P37" s="15">
        <v>12174058</v>
      </c>
      <c r="Q37" s="15">
        <v>299953554</v>
      </c>
      <c r="R37" s="25">
        <f t="shared" si="4"/>
        <v>2.8850939890606782E-2</v>
      </c>
      <c r="S37" s="15">
        <v>12174058</v>
      </c>
      <c r="T37" s="15">
        <v>12174058</v>
      </c>
      <c r="U37" s="20">
        <v>0</v>
      </c>
    </row>
    <row r="38" spans="1:21" ht="26.25">
      <c r="A38" s="37" t="s">
        <v>52</v>
      </c>
      <c r="B38" s="31">
        <v>22248000</v>
      </c>
      <c r="C38" s="15">
        <v>-1292461</v>
      </c>
      <c r="D38" s="15">
        <v>-22248000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25" t="e">
        <f t="shared" si="2"/>
        <v>#DIV/0!</v>
      </c>
      <c r="O38" s="15">
        <v>0</v>
      </c>
      <c r="P38" s="15">
        <v>0</v>
      </c>
      <c r="Q38" s="15">
        <v>0</v>
      </c>
      <c r="R38" s="27">
        <v>0</v>
      </c>
      <c r="S38" s="15">
        <v>0</v>
      </c>
      <c r="T38" s="15">
        <v>0</v>
      </c>
      <c r="U38" s="20">
        <v>0</v>
      </c>
    </row>
    <row r="39" spans="1:21">
      <c r="A39" s="37" t="s">
        <v>53</v>
      </c>
      <c r="B39" s="31">
        <v>410910000</v>
      </c>
      <c r="C39" s="15">
        <v>-79706390</v>
      </c>
      <c r="D39" s="15">
        <v>-79706390</v>
      </c>
      <c r="E39" s="15">
        <v>331203610</v>
      </c>
      <c r="F39" s="15">
        <v>0</v>
      </c>
      <c r="G39" s="15">
        <v>331203610</v>
      </c>
      <c r="H39" s="15">
        <v>-79706390</v>
      </c>
      <c r="I39" s="15">
        <v>331203610</v>
      </c>
      <c r="J39" s="15">
        <v>0</v>
      </c>
      <c r="K39" s="15">
        <v>0</v>
      </c>
      <c r="L39" s="15">
        <v>331203610</v>
      </c>
      <c r="M39" s="15">
        <v>0</v>
      </c>
      <c r="N39" s="25">
        <f t="shared" si="2"/>
        <v>1</v>
      </c>
      <c r="O39" s="15">
        <v>312431162</v>
      </c>
      <c r="P39" s="15">
        <v>312431162</v>
      </c>
      <c r="Q39" s="15">
        <v>18772448</v>
      </c>
      <c r="R39" s="25">
        <f t="shared" si="4"/>
        <v>0.94332052117427101</v>
      </c>
      <c r="S39" s="15">
        <v>312431162</v>
      </c>
      <c r="T39" s="15">
        <v>312431162</v>
      </c>
      <c r="U39" s="20">
        <v>0</v>
      </c>
    </row>
    <row r="40" spans="1:21" ht="26.25">
      <c r="A40" s="37" t="s">
        <v>54</v>
      </c>
      <c r="B40" s="31">
        <v>30264000</v>
      </c>
      <c r="C40" s="15">
        <v>0</v>
      </c>
      <c r="D40" s="15">
        <v>-30264000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25" t="e">
        <f t="shared" si="2"/>
        <v>#DIV/0!</v>
      </c>
      <c r="O40" s="15">
        <v>0</v>
      </c>
      <c r="P40" s="15">
        <v>0</v>
      </c>
      <c r="Q40" s="15">
        <v>0</v>
      </c>
      <c r="R40" s="25">
        <v>0</v>
      </c>
      <c r="S40" s="15">
        <v>0</v>
      </c>
      <c r="T40" s="15">
        <v>0</v>
      </c>
      <c r="U40" s="20">
        <v>0</v>
      </c>
    </row>
    <row r="41" spans="1:21" ht="26.25">
      <c r="A41" s="37" t="s">
        <v>55</v>
      </c>
      <c r="B41" s="31">
        <v>18000000</v>
      </c>
      <c r="C41" s="15">
        <v>0</v>
      </c>
      <c r="D41" s="15">
        <v>-18000000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25" t="e">
        <f t="shared" si="2"/>
        <v>#DIV/0!</v>
      </c>
      <c r="O41" s="15">
        <v>0</v>
      </c>
      <c r="P41" s="15">
        <v>0</v>
      </c>
      <c r="Q41" s="15">
        <v>0</v>
      </c>
      <c r="R41" s="25">
        <v>0</v>
      </c>
      <c r="S41" s="15">
        <v>0</v>
      </c>
      <c r="T41" s="15">
        <v>0</v>
      </c>
      <c r="U41" s="20">
        <v>0</v>
      </c>
    </row>
    <row r="42" spans="1:21" ht="26.25">
      <c r="A42" s="37" t="s">
        <v>56</v>
      </c>
      <c r="B42" s="31">
        <v>104030000</v>
      </c>
      <c r="C42" s="15">
        <v>-29088590</v>
      </c>
      <c r="D42" s="15">
        <v>-79030000</v>
      </c>
      <c r="E42" s="15">
        <v>25000000</v>
      </c>
      <c r="F42" s="15">
        <v>0</v>
      </c>
      <c r="G42" s="15">
        <v>25000000</v>
      </c>
      <c r="H42" s="15">
        <v>-29088590</v>
      </c>
      <c r="I42" s="15">
        <v>25000000</v>
      </c>
      <c r="J42" s="15">
        <v>0</v>
      </c>
      <c r="K42" s="15">
        <v>0</v>
      </c>
      <c r="L42" s="15">
        <v>25000000</v>
      </c>
      <c r="M42" s="15">
        <v>0</v>
      </c>
      <c r="N42" s="25">
        <f t="shared" si="2"/>
        <v>1</v>
      </c>
      <c r="O42" s="15">
        <v>0</v>
      </c>
      <c r="P42" s="15">
        <v>17502116</v>
      </c>
      <c r="Q42" s="15">
        <v>7497884</v>
      </c>
      <c r="R42" s="25">
        <f t="shared" si="4"/>
        <v>0.70008464000000004</v>
      </c>
      <c r="S42" s="15">
        <v>0</v>
      </c>
      <c r="T42" s="15">
        <v>17502116</v>
      </c>
      <c r="U42" s="20">
        <v>0</v>
      </c>
    </row>
    <row r="43" spans="1:21">
      <c r="A43" s="37" t="s">
        <v>57</v>
      </c>
      <c r="B43" s="31">
        <v>161652000</v>
      </c>
      <c r="C43" s="15">
        <v>0</v>
      </c>
      <c r="D43" s="15">
        <v>140142655</v>
      </c>
      <c r="E43" s="15">
        <v>301794655</v>
      </c>
      <c r="F43" s="15">
        <v>0</v>
      </c>
      <c r="G43" s="15">
        <v>301794655</v>
      </c>
      <c r="H43" s="15">
        <v>0</v>
      </c>
      <c r="I43" s="15">
        <v>301794655</v>
      </c>
      <c r="J43" s="15">
        <v>0</v>
      </c>
      <c r="K43" s="15">
        <v>90000000</v>
      </c>
      <c r="L43" s="15">
        <v>301794655</v>
      </c>
      <c r="M43" s="15">
        <v>0</v>
      </c>
      <c r="N43" s="25">
        <f t="shared" si="2"/>
        <v>1</v>
      </c>
      <c r="O43" s="15">
        <v>78218000</v>
      </c>
      <c r="P43" s="15">
        <v>167704000</v>
      </c>
      <c r="Q43" s="15">
        <v>134090655</v>
      </c>
      <c r="R43" s="25">
        <f t="shared" si="4"/>
        <v>0.55568909926519405</v>
      </c>
      <c r="S43" s="15">
        <v>0</v>
      </c>
      <c r="T43" s="15">
        <v>89486000</v>
      </c>
      <c r="U43" s="20">
        <v>78218000</v>
      </c>
    </row>
    <row r="44" spans="1:21">
      <c r="A44" s="37" t="s">
        <v>58</v>
      </c>
      <c r="B44" s="31">
        <v>514800000</v>
      </c>
      <c r="C44" s="15">
        <v>341000000</v>
      </c>
      <c r="D44" s="15">
        <v>341000000</v>
      </c>
      <c r="E44" s="15">
        <v>855800000</v>
      </c>
      <c r="F44" s="15">
        <v>0</v>
      </c>
      <c r="G44" s="15">
        <v>855800000</v>
      </c>
      <c r="H44" s="15">
        <v>341000000</v>
      </c>
      <c r="I44" s="15">
        <v>855800000</v>
      </c>
      <c r="J44" s="15">
        <v>0</v>
      </c>
      <c r="K44" s="15">
        <v>341000000</v>
      </c>
      <c r="L44" s="15">
        <v>855800000</v>
      </c>
      <c r="M44" s="15">
        <v>0</v>
      </c>
      <c r="N44" s="25">
        <f t="shared" si="2"/>
        <v>1</v>
      </c>
      <c r="O44" s="15">
        <v>65474850</v>
      </c>
      <c r="P44" s="15">
        <v>296841458</v>
      </c>
      <c r="Q44" s="15">
        <v>558958542</v>
      </c>
      <c r="R44" s="25">
        <f t="shared" si="4"/>
        <v>0.34685844589857445</v>
      </c>
      <c r="S44" s="15">
        <v>65474850</v>
      </c>
      <c r="T44" s="15">
        <v>296841458</v>
      </c>
      <c r="U44" s="20">
        <v>0</v>
      </c>
    </row>
    <row r="45" spans="1:21" ht="26.25">
      <c r="A45" s="37" t="s">
        <v>59</v>
      </c>
      <c r="B45" s="31">
        <v>1700633000</v>
      </c>
      <c r="C45" s="15">
        <v>0</v>
      </c>
      <c r="D45" s="15">
        <v>2100000000</v>
      </c>
      <c r="E45" s="15">
        <v>3800633000</v>
      </c>
      <c r="F45" s="15">
        <v>0</v>
      </c>
      <c r="G45" s="15">
        <v>3800633000</v>
      </c>
      <c r="H45" s="15">
        <v>-106806</v>
      </c>
      <c r="I45" s="15">
        <v>3800526194</v>
      </c>
      <c r="J45" s="15">
        <v>106806</v>
      </c>
      <c r="K45" s="15">
        <v>0</v>
      </c>
      <c r="L45" s="15">
        <v>3800526194</v>
      </c>
      <c r="M45" s="15">
        <v>0</v>
      </c>
      <c r="N45" s="25">
        <f t="shared" si="2"/>
        <v>0.9999718978391231</v>
      </c>
      <c r="O45" s="15">
        <v>0</v>
      </c>
      <c r="P45" s="15">
        <v>3800526194</v>
      </c>
      <c r="Q45" s="15">
        <v>0</v>
      </c>
      <c r="R45" s="25">
        <f t="shared" si="4"/>
        <v>0.9999718978391231</v>
      </c>
      <c r="S45" s="15">
        <v>0</v>
      </c>
      <c r="T45" s="15">
        <v>3800526194</v>
      </c>
      <c r="U45" s="20">
        <v>0</v>
      </c>
    </row>
    <row r="46" spans="1:21" ht="26.25">
      <c r="A46" s="37" t="s">
        <v>60</v>
      </c>
      <c r="B46" s="31">
        <v>842540000</v>
      </c>
      <c r="C46" s="15">
        <v>0</v>
      </c>
      <c r="D46" s="15">
        <v>0</v>
      </c>
      <c r="E46" s="15">
        <v>842540000</v>
      </c>
      <c r="F46" s="15">
        <v>0</v>
      </c>
      <c r="G46" s="15">
        <v>842540000</v>
      </c>
      <c r="H46" s="15">
        <v>-351439</v>
      </c>
      <c r="I46" s="15">
        <v>842188561</v>
      </c>
      <c r="J46" s="15">
        <v>351439</v>
      </c>
      <c r="K46" s="15">
        <v>0</v>
      </c>
      <c r="L46" s="15">
        <v>842188561</v>
      </c>
      <c r="M46" s="15">
        <v>0</v>
      </c>
      <c r="N46" s="25">
        <f t="shared" si="2"/>
        <v>0.99958288152491281</v>
      </c>
      <c r="O46" s="15">
        <v>0</v>
      </c>
      <c r="P46" s="15">
        <v>842188561</v>
      </c>
      <c r="Q46" s="15">
        <v>0</v>
      </c>
      <c r="R46" s="25">
        <f t="shared" si="4"/>
        <v>0.99958288152491281</v>
      </c>
      <c r="S46" s="15">
        <v>0</v>
      </c>
      <c r="T46" s="15">
        <v>842188561</v>
      </c>
      <c r="U46" s="20">
        <v>0</v>
      </c>
    </row>
    <row r="47" spans="1:21" ht="26.25">
      <c r="A47" s="37" t="s">
        <v>61</v>
      </c>
      <c r="B47" s="31">
        <v>2453000</v>
      </c>
      <c r="C47" s="15">
        <v>0</v>
      </c>
      <c r="D47" s="15">
        <v>9417710</v>
      </c>
      <c r="E47" s="15">
        <v>11870710</v>
      </c>
      <c r="F47" s="15">
        <v>0</v>
      </c>
      <c r="G47" s="15">
        <v>11870710</v>
      </c>
      <c r="H47" s="15">
        <v>-45927</v>
      </c>
      <c r="I47" s="15">
        <v>11824783</v>
      </c>
      <c r="J47" s="15">
        <v>45927</v>
      </c>
      <c r="K47" s="15">
        <v>9997608</v>
      </c>
      <c r="L47" s="15">
        <v>11824783</v>
      </c>
      <c r="M47" s="15">
        <v>0</v>
      </c>
      <c r="N47" s="25">
        <f t="shared" si="2"/>
        <v>0.99613106545438312</v>
      </c>
      <c r="O47" s="15">
        <v>9997608</v>
      </c>
      <c r="P47" s="15">
        <v>11824783</v>
      </c>
      <c r="Q47" s="15">
        <v>0</v>
      </c>
      <c r="R47" s="25">
        <f t="shared" si="4"/>
        <v>0.99613106545438312</v>
      </c>
      <c r="S47" s="15">
        <v>9997610</v>
      </c>
      <c r="T47" s="15">
        <v>11824779</v>
      </c>
      <c r="U47" s="20">
        <v>4</v>
      </c>
    </row>
    <row r="48" spans="1:21" ht="26.25">
      <c r="A48" s="37" t="s">
        <v>62</v>
      </c>
      <c r="B48" s="31">
        <v>0</v>
      </c>
      <c r="C48" s="15">
        <v>0</v>
      </c>
      <c r="D48" s="15">
        <v>275000</v>
      </c>
      <c r="E48" s="15">
        <v>275000</v>
      </c>
      <c r="F48" s="15">
        <v>0</v>
      </c>
      <c r="G48" s="15">
        <v>275000</v>
      </c>
      <c r="H48" s="15">
        <v>-91000</v>
      </c>
      <c r="I48" s="15">
        <v>184000</v>
      </c>
      <c r="J48" s="15">
        <v>91000</v>
      </c>
      <c r="K48" s="15">
        <v>184000</v>
      </c>
      <c r="L48" s="15">
        <v>184000</v>
      </c>
      <c r="M48" s="15">
        <v>0</v>
      </c>
      <c r="N48" s="25">
        <f t="shared" si="2"/>
        <v>0.66909090909090907</v>
      </c>
      <c r="O48" s="15">
        <v>184000</v>
      </c>
      <c r="P48" s="15">
        <v>184000</v>
      </c>
      <c r="Q48" s="15">
        <v>0</v>
      </c>
      <c r="R48" s="25">
        <f t="shared" si="4"/>
        <v>0.66909090909090907</v>
      </c>
      <c r="S48" s="15">
        <v>184000</v>
      </c>
      <c r="T48" s="15">
        <v>184000</v>
      </c>
      <c r="U48" s="20">
        <v>0</v>
      </c>
    </row>
    <row r="49" spans="1:21" ht="26.25">
      <c r="A49" s="37" t="s">
        <v>63</v>
      </c>
      <c r="B49" s="31">
        <v>252807000</v>
      </c>
      <c r="C49" s="15">
        <v>-140815507</v>
      </c>
      <c r="D49" s="15">
        <v>-242440774</v>
      </c>
      <c r="E49" s="15">
        <v>10366226</v>
      </c>
      <c r="F49" s="15">
        <v>0</v>
      </c>
      <c r="G49" s="15">
        <v>10366226</v>
      </c>
      <c r="H49" s="15">
        <v>-4645417</v>
      </c>
      <c r="I49" s="15">
        <v>4996893</v>
      </c>
      <c r="J49" s="15">
        <v>5369333</v>
      </c>
      <c r="K49" s="15">
        <v>0</v>
      </c>
      <c r="L49" s="15">
        <v>4996893</v>
      </c>
      <c r="M49" s="15">
        <v>0</v>
      </c>
      <c r="N49" s="25">
        <f t="shared" si="2"/>
        <v>0.48203589232957106</v>
      </c>
      <c r="O49" s="15">
        <v>4996893</v>
      </c>
      <c r="P49" s="15">
        <v>4996893</v>
      </c>
      <c r="Q49" s="15">
        <v>0</v>
      </c>
      <c r="R49" s="25">
        <f t="shared" si="4"/>
        <v>0.48203589232957106</v>
      </c>
      <c r="S49" s="15">
        <v>4996893</v>
      </c>
      <c r="T49" s="15">
        <v>4996893</v>
      </c>
      <c r="U49" s="20">
        <v>0</v>
      </c>
    </row>
    <row r="50" spans="1:21" ht="26.25">
      <c r="A50" s="37" t="s">
        <v>64</v>
      </c>
      <c r="B50" s="31">
        <v>2102316000</v>
      </c>
      <c r="C50" s="15">
        <v>0</v>
      </c>
      <c r="D50" s="15">
        <v>-200000000</v>
      </c>
      <c r="E50" s="15">
        <v>1902316000</v>
      </c>
      <c r="F50" s="15">
        <v>0</v>
      </c>
      <c r="G50" s="15">
        <v>1902316000</v>
      </c>
      <c r="H50" s="15">
        <v>0</v>
      </c>
      <c r="I50" s="15">
        <v>1902316000</v>
      </c>
      <c r="J50" s="15">
        <v>0</v>
      </c>
      <c r="K50" s="15">
        <v>0</v>
      </c>
      <c r="L50" s="15">
        <v>1902316000</v>
      </c>
      <c r="M50" s="15">
        <v>0</v>
      </c>
      <c r="N50" s="25">
        <f t="shared" si="2"/>
        <v>1</v>
      </c>
      <c r="O50" s="15">
        <v>54826665</v>
      </c>
      <c r="P50" s="15">
        <v>1902316000</v>
      </c>
      <c r="Q50" s="15">
        <v>0</v>
      </c>
      <c r="R50" s="25">
        <f t="shared" si="4"/>
        <v>1</v>
      </c>
      <c r="S50" s="15">
        <v>54826665</v>
      </c>
      <c r="T50" s="15">
        <v>1902316000</v>
      </c>
      <c r="U50" s="20">
        <v>0</v>
      </c>
    </row>
    <row r="51" spans="1:21" ht="26.25">
      <c r="A51" s="37" t="s">
        <v>65</v>
      </c>
      <c r="B51" s="31">
        <v>1186000</v>
      </c>
      <c r="C51" s="15">
        <v>0</v>
      </c>
      <c r="D51" s="15">
        <v>-569360</v>
      </c>
      <c r="E51" s="15">
        <v>616640</v>
      </c>
      <c r="F51" s="15">
        <v>0</v>
      </c>
      <c r="G51" s="15">
        <v>616640</v>
      </c>
      <c r="H51" s="15">
        <v>0</v>
      </c>
      <c r="I51" s="15">
        <v>0</v>
      </c>
      <c r="J51" s="15">
        <v>616640</v>
      </c>
      <c r="K51" s="15">
        <v>0</v>
      </c>
      <c r="L51" s="15">
        <v>0</v>
      </c>
      <c r="M51" s="15">
        <v>0</v>
      </c>
      <c r="N51" s="25">
        <f t="shared" si="2"/>
        <v>0</v>
      </c>
      <c r="O51" s="15">
        <v>0</v>
      </c>
      <c r="P51" s="15">
        <v>0</v>
      </c>
      <c r="Q51" s="15">
        <v>0</v>
      </c>
      <c r="R51" s="25">
        <f t="shared" si="4"/>
        <v>0</v>
      </c>
      <c r="S51" s="15">
        <v>0</v>
      </c>
      <c r="T51" s="15">
        <v>0</v>
      </c>
      <c r="U51" s="20">
        <v>0</v>
      </c>
    </row>
    <row r="52" spans="1:21" ht="26.25">
      <c r="A52" s="37" t="s">
        <v>66</v>
      </c>
      <c r="B52" s="31">
        <v>26636000</v>
      </c>
      <c r="C52" s="15">
        <v>-4097052</v>
      </c>
      <c r="D52" s="15">
        <v>-25733052</v>
      </c>
      <c r="E52" s="15">
        <v>902948</v>
      </c>
      <c r="F52" s="15">
        <v>0</v>
      </c>
      <c r="G52" s="15">
        <v>902948</v>
      </c>
      <c r="H52" s="15">
        <v>0</v>
      </c>
      <c r="I52" s="15">
        <v>902948</v>
      </c>
      <c r="J52" s="15">
        <v>0</v>
      </c>
      <c r="K52" s="15">
        <v>0</v>
      </c>
      <c r="L52" s="15">
        <v>902948</v>
      </c>
      <c r="M52" s="15">
        <v>0</v>
      </c>
      <c r="N52" s="25">
        <f t="shared" si="2"/>
        <v>1</v>
      </c>
      <c r="O52" s="15">
        <v>0</v>
      </c>
      <c r="P52" s="15">
        <v>902948</v>
      </c>
      <c r="Q52" s="15">
        <v>0</v>
      </c>
      <c r="R52" s="25">
        <f t="shared" si="4"/>
        <v>1</v>
      </c>
      <c r="S52" s="15">
        <v>0</v>
      </c>
      <c r="T52" s="15">
        <v>902948</v>
      </c>
      <c r="U52" s="20">
        <v>0</v>
      </c>
    </row>
    <row r="53" spans="1:21">
      <c r="A53" s="37" t="s">
        <v>67</v>
      </c>
      <c r="B53" s="31">
        <v>1124760000</v>
      </c>
      <c r="C53" s="15">
        <v>0</v>
      </c>
      <c r="D53" s="15">
        <v>-124165543</v>
      </c>
      <c r="E53" s="15">
        <v>1000594457</v>
      </c>
      <c r="F53" s="15">
        <v>0</v>
      </c>
      <c r="G53" s="15">
        <v>1000594457</v>
      </c>
      <c r="H53" s="15">
        <v>-117960129</v>
      </c>
      <c r="I53" s="15">
        <v>882634328</v>
      </c>
      <c r="J53" s="15">
        <v>117960129</v>
      </c>
      <c r="K53" s="15">
        <v>68755176</v>
      </c>
      <c r="L53" s="15">
        <v>882634328</v>
      </c>
      <c r="M53" s="15">
        <v>0</v>
      </c>
      <c r="N53" s="25">
        <f t="shared" si="2"/>
        <v>0.88210995156452277</v>
      </c>
      <c r="O53" s="15">
        <v>68755176</v>
      </c>
      <c r="P53" s="15">
        <v>882634328</v>
      </c>
      <c r="Q53" s="15">
        <v>0</v>
      </c>
      <c r="R53" s="25">
        <f t="shared" si="4"/>
        <v>0.88210995156452277</v>
      </c>
      <c r="S53" s="15">
        <v>68755180</v>
      </c>
      <c r="T53" s="15">
        <v>882634331</v>
      </c>
      <c r="U53" s="20">
        <v>-3</v>
      </c>
    </row>
    <row r="54" spans="1:21">
      <c r="A54" s="37" t="s">
        <v>68</v>
      </c>
      <c r="B54" s="31">
        <v>163832000</v>
      </c>
      <c r="C54" s="15">
        <v>0</v>
      </c>
      <c r="D54" s="15">
        <v>-3000000</v>
      </c>
      <c r="E54" s="15">
        <v>160832000</v>
      </c>
      <c r="F54" s="15">
        <v>0</v>
      </c>
      <c r="G54" s="15">
        <v>160832000</v>
      </c>
      <c r="H54" s="15">
        <v>-5741225</v>
      </c>
      <c r="I54" s="15">
        <v>155090775</v>
      </c>
      <c r="J54" s="15">
        <v>5741225</v>
      </c>
      <c r="K54" s="15">
        <v>27031645</v>
      </c>
      <c r="L54" s="15">
        <v>155090775</v>
      </c>
      <c r="M54" s="15">
        <v>0</v>
      </c>
      <c r="N54" s="25">
        <f t="shared" si="2"/>
        <v>0.96430296831476325</v>
      </c>
      <c r="O54" s="15">
        <v>27031645</v>
      </c>
      <c r="P54" s="15">
        <v>155090775</v>
      </c>
      <c r="Q54" s="15">
        <v>0</v>
      </c>
      <c r="R54" s="25">
        <f t="shared" si="4"/>
        <v>0.96430296831476325</v>
      </c>
      <c r="S54" s="15">
        <v>27031645</v>
      </c>
      <c r="T54" s="15">
        <v>155090775</v>
      </c>
      <c r="U54" s="20">
        <v>0</v>
      </c>
    </row>
    <row r="55" spans="1:21" ht="26.25">
      <c r="A55" s="37" t="s">
        <v>69</v>
      </c>
      <c r="B55" s="31">
        <v>144575000</v>
      </c>
      <c r="C55" s="15">
        <v>0</v>
      </c>
      <c r="D55" s="15">
        <v>-5800000</v>
      </c>
      <c r="E55" s="15">
        <v>138775000</v>
      </c>
      <c r="F55" s="15">
        <v>0</v>
      </c>
      <c r="G55" s="15">
        <v>138775000</v>
      </c>
      <c r="H55" s="15">
        <v>-78080971</v>
      </c>
      <c r="I55" s="15">
        <v>60694029</v>
      </c>
      <c r="J55" s="15">
        <v>78080971</v>
      </c>
      <c r="K55" s="15">
        <v>5163543</v>
      </c>
      <c r="L55" s="15">
        <v>60694029</v>
      </c>
      <c r="M55" s="15">
        <v>0</v>
      </c>
      <c r="N55" s="25">
        <f t="shared" si="2"/>
        <v>0.43735564042514863</v>
      </c>
      <c r="O55" s="15">
        <v>5163543</v>
      </c>
      <c r="P55" s="15">
        <v>60694029</v>
      </c>
      <c r="Q55" s="15">
        <v>0</v>
      </c>
      <c r="R55" s="25">
        <f t="shared" si="4"/>
        <v>0.43735564042514863</v>
      </c>
      <c r="S55" s="15">
        <v>5163547</v>
      </c>
      <c r="T55" s="15">
        <v>60694033</v>
      </c>
      <c r="U55" s="20">
        <v>-4</v>
      </c>
    </row>
    <row r="56" spans="1:21" ht="26.25">
      <c r="A56" s="37" t="s">
        <v>70</v>
      </c>
      <c r="B56" s="31">
        <v>23268000</v>
      </c>
      <c r="C56" s="15">
        <v>3000000</v>
      </c>
      <c r="D56" s="15">
        <v>-2800000</v>
      </c>
      <c r="E56" s="15">
        <v>20468000</v>
      </c>
      <c r="F56" s="15">
        <v>0</v>
      </c>
      <c r="G56" s="15">
        <v>20468000</v>
      </c>
      <c r="H56" s="15">
        <v>-934846</v>
      </c>
      <c r="I56" s="15">
        <v>16533154</v>
      </c>
      <c r="J56" s="15">
        <v>3934846</v>
      </c>
      <c r="K56" s="15">
        <v>2994914</v>
      </c>
      <c r="L56" s="15">
        <v>16533154</v>
      </c>
      <c r="M56" s="15">
        <v>0</v>
      </c>
      <c r="N56" s="25">
        <f t="shared" si="2"/>
        <v>0.80775620480750443</v>
      </c>
      <c r="O56" s="15">
        <v>2994914</v>
      </c>
      <c r="P56" s="15">
        <v>16533154</v>
      </c>
      <c r="Q56" s="15">
        <v>0</v>
      </c>
      <c r="R56" s="25">
        <f t="shared" si="4"/>
        <v>0.80775620480750443</v>
      </c>
      <c r="S56" s="15">
        <v>2994914</v>
      </c>
      <c r="T56" s="15">
        <v>16533154</v>
      </c>
      <c r="U56" s="20">
        <v>0</v>
      </c>
    </row>
    <row r="57" spans="1:21" ht="26.25">
      <c r="A57" s="37" t="s">
        <v>71</v>
      </c>
      <c r="B57" s="31">
        <v>63782000</v>
      </c>
      <c r="C57" s="15">
        <v>0</v>
      </c>
      <c r="D57" s="15">
        <v>-63782000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25" t="e">
        <f t="shared" si="2"/>
        <v>#DIV/0!</v>
      </c>
      <c r="O57" s="15">
        <v>0</v>
      </c>
      <c r="P57" s="15">
        <v>0</v>
      </c>
      <c r="Q57" s="15">
        <v>0</v>
      </c>
      <c r="R57" s="25" t="e">
        <f t="shared" si="4"/>
        <v>#DIV/0!</v>
      </c>
      <c r="S57" s="15">
        <v>0</v>
      </c>
      <c r="T57" s="15">
        <v>0</v>
      </c>
      <c r="U57" s="20">
        <v>0</v>
      </c>
    </row>
    <row r="58" spans="1:21">
      <c r="A58" s="37" t="s">
        <v>72</v>
      </c>
      <c r="B58" s="31">
        <v>4270895000</v>
      </c>
      <c r="C58" s="15">
        <v>160000000</v>
      </c>
      <c r="D58" s="15">
        <v>-927900848</v>
      </c>
      <c r="E58" s="15">
        <v>3342994152</v>
      </c>
      <c r="F58" s="15">
        <v>0</v>
      </c>
      <c r="G58" s="15">
        <v>3342994152</v>
      </c>
      <c r="H58" s="15">
        <v>119841600</v>
      </c>
      <c r="I58" s="15">
        <v>3302835752</v>
      </c>
      <c r="J58" s="15">
        <v>40158400</v>
      </c>
      <c r="K58" s="15">
        <v>333995668</v>
      </c>
      <c r="L58" s="15">
        <v>3302835752</v>
      </c>
      <c r="M58" s="15">
        <v>0</v>
      </c>
      <c r="N58" s="25">
        <f t="shared" si="2"/>
        <v>0.9879872957671868</v>
      </c>
      <c r="O58" s="15">
        <v>359653132</v>
      </c>
      <c r="P58" s="15">
        <v>3302835752</v>
      </c>
      <c r="Q58" s="15">
        <v>0</v>
      </c>
      <c r="R58" s="25">
        <f t="shared" si="4"/>
        <v>0.9879872957671868</v>
      </c>
      <c r="S58" s="15">
        <v>359653125</v>
      </c>
      <c r="T58" s="15">
        <v>3302835745</v>
      </c>
      <c r="U58" s="20">
        <v>7</v>
      </c>
    </row>
    <row r="59" spans="1:21">
      <c r="A59" s="37" t="s">
        <v>73</v>
      </c>
      <c r="B59" s="31">
        <v>3716945000</v>
      </c>
      <c r="C59" s="15">
        <v>-263000000</v>
      </c>
      <c r="D59" s="15">
        <v>-1162256589</v>
      </c>
      <c r="E59" s="15">
        <v>2554688411</v>
      </c>
      <c r="F59" s="15">
        <v>0</v>
      </c>
      <c r="G59" s="15">
        <v>2554688411</v>
      </c>
      <c r="H59" s="15">
        <v>-816610331</v>
      </c>
      <c r="I59" s="15">
        <v>2001078080</v>
      </c>
      <c r="J59" s="15">
        <v>553610331</v>
      </c>
      <c r="K59" s="15">
        <v>382913271</v>
      </c>
      <c r="L59" s="15">
        <v>2001078080</v>
      </c>
      <c r="M59" s="15">
        <v>0</v>
      </c>
      <c r="N59" s="25">
        <f t="shared" si="2"/>
        <v>0.7832963391479526</v>
      </c>
      <c r="O59" s="15">
        <v>382913271</v>
      </c>
      <c r="P59" s="15">
        <v>2001078080</v>
      </c>
      <c r="Q59" s="15">
        <v>0</v>
      </c>
      <c r="R59" s="25">
        <f t="shared" si="4"/>
        <v>0.7832963391479526</v>
      </c>
      <c r="S59" s="15">
        <v>382913271</v>
      </c>
      <c r="T59" s="15">
        <v>2001078080</v>
      </c>
      <c r="U59" s="20">
        <v>0</v>
      </c>
    </row>
    <row r="60" spans="1:21">
      <c r="A60" s="37" t="s">
        <v>74</v>
      </c>
      <c r="B60" s="31">
        <v>576804000</v>
      </c>
      <c r="C60" s="15">
        <v>100000000</v>
      </c>
      <c r="D60" s="15">
        <v>100000000</v>
      </c>
      <c r="E60" s="15">
        <v>676804000</v>
      </c>
      <c r="F60" s="15">
        <v>0</v>
      </c>
      <c r="G60" s="15">
        <v>676804000</v>
      </c>
      <c r="H60" s="15">
        <v>70361849</v>
      </c>
      <c r="I60" s="15">
        <v>647165849</v>
      </c>
      <c r="J60" s="15">
        <v>29638151</v>
      </c>
      <c r="K60" s="15">
        <v>81593890</v>
      </c>
      <c r="L60" s="15">
        <v>647165849</v>
      </c>
      <c r="M60" s="15">
        <v>0</v>
      </c>
      <c r="N60" s="25">
        <f t="shared" si="2"/>
        <v>0.95620866454689979</v>
      </c>
      <c r="O60" s="15">
        <v>81593890</v>
      </c>
      <c r="P60" s="15">
        <v>647165849</v>
      </c>
      <c r="Q60" s="15">
        <v>0</v>
      </c>
      <c r="R60" s="25">
        <f t="shared" si="4"/>
        <v>0.95620866454689979</v>
      </c>
      <c r="S60" s="15">
        <v>81593890</v>
      </c>
      <c r="T60" s="15">
        <v>647165849</v>
      </c>
      <c r="U60" s="20">
        <v>0</v>
      </c>
    </row>
    <row r="61" spans="1:21">
      <c r="A61" s="37" t="s">
        <v>75</v>
      </c>
      <c r="B61" s="31">
        <v>2197386000</v>
      </c>
      <c r="C61" s="15">
        <v>0</v>
      </c>
      <c r="D61" s="15">
        <v>-578237609</v>
      </c>
      <c r="E61" s="15">
        <v>1619148391</v>
      </c>
      <c r="F61" s="15">
        <v>0</v>
      </c>
      <c r="G61" s="15">
        <v>1619148391</v>
      </c>
      <c r="H61" s="15">
        <v>-183208245</v>
      </c>
      <c r="I61" s="15">
        <v>1435940146</v>
      </c>
      <c r="J61" s="15">
        <v>183208245</v>
      </c>
      <c r="K61" s="15">
        <v>273418152</v>
      </c>
      <c r="L61" s="15">
        <v>1435940146</v>
      </c>
      <c r="M61" s="15">
        <v>0</v>
      </c>
      <c r="N61" s="25">
        <f t="shared" si="2"/>
        <v>0.88684900901093511</v>
      </c>
      <c r="O61" s="15">
        <v>298084832</v>
      </c>
      <c r="P61" s="15">
        <v>1435940146</v>
      </c>
      <c r="Q61" s="15">
        <v>0</v>
      </c>
      <c r="R61" s="25">
        <f t="shared" si="4"/>
        <v>0.88684900901093511</v>
      </c>
      <c r="S61" s="15">
        <v>298084832</v>
      </c>
      <c r="T61" s="15">
        <v>1435940146</v>
      </c>
      <c r="U61" s="20">
        <v>0</v>
      </c>
    </row>
    <row r="62" spans="1:21">
      <c r="A62" s="37" t="s">
        <v>76</v>
      </c>
      <c r="B62" s="31">
        <v>0</v>
      </c>
      <c r="C62" s="15">
        <v>0</v>
      </c>
      <c r="D62" s="15">
        <v>343556</v>
      </c>
      <c r="E62" s="15">
        <v>343556</v>
      </c>
      <c r="F62" s="15">
        <v>0</v>
      </c>
      <c r="G62" s="15">
        <v>343556</v>
      </c>
      <c r="H62" s="15">
        <v>0</v>
      </c>
      <c r="I62" s="15">
        <v>343556</v>
      </c>
      <c r="J62" s="15">
        <v>0</v>
      </c>
      <c r="K62" s="15">
        <v>0</v>
      </c>
      <c r="L62" s="15">
        <v>343556</v>
      </c>
      <c r="M62" s="15">
        <v>0</v>
      </c>
      <c r="N62" s="25">
        <f t="shared" si="2"/>
        <v>1</v>
      </c>
      <c r="O62" s="15">
        <v>0</v>
      </c>
      <c r="P62" s="15">
        <v>343556</v>
      </c>
      <c r="Q62" s="15">
        <v>0</v>
      </c>
      <c r="R62" s="25">
        <f t="shared" si="4"/>
        <v>1</v>
      </c>
      <c r="S62" s="15">
        <v>0</v>
      </c>
      <c r="T62" s="15">
        <v>343556</v>
      </c>
      <c r="U62" s="20">
        <v>0</v>
      </c>
    </row>
    <row r="63" spans="1:21">
      <c r="A63" s="37" t="s">
        <v>77</v>
      </c>
      <c r="B63" s="31">
        <v>450000000</v>
      </c>
      <c r="C63" s="15">
        <v>0</v>
      </c>
      <c r="D63" s="15">
        <v>-281785157</v>
      </c>
      <c r="E63" s="15">
        <v>168214843</v>
      </c>
      <c r="F63" s="15">
        <v>0</v>
      </c>
      <c r="G63" s="15">
        <v>168214843</v>
      </c>
      <c r="H63" s="15">
        <v>0</v>
      </c>
      <c r="I63" s="15">
        <v>168214843</v>
      </c>
      <c r="J63" s="15">
        <v>0</v>
      </c>
      <c r="K63" s="15">
        <v>168214843</v>
      </c>
      <c r="L63" s="15">
        <v>168214843</v>
      </c>
      <c r="M63" s="15">
        <v>0</v>
      </c>
      <c r="N63" s="25">
        <f t="shared" si="2"/>
        <v>1</v>
      </c>
      <c r="O63" s="15">
        <v>0</v>
      </c>
      <c r="P63" s="15">
        <v>0</v>
      </c>
      <c r="Q63" s="15">
        <v>168214843</v>
      </c>
      <c r="R63" s="25">
        <f t="shared" si="4"/>
        <v>0</v>
      </c>
      <c r="S63" s="15">
        <v>0</v>
      </c>
      <c r="T63" s="15">
        <v>0</v>
      </c>
      <c r="U63" s="20">
        <v>0</v>
      </c>
    </row>
    <row r="64" spans="1:21">
      <c r="A64" s="37" t="s">
        <v>78</v>
      </c>
      <c r="B64" s="31">
        <v>1182624000</v>
      </c>
      <c r="C64" s="15">
        <v>0</v>
      </c>
      <c r="D64" s="15">
        <v>-633494045</v>
      </c>
      <c r="E64" s="15">
        <v>549129955</v>
      </c>
      <c r="F64" s="15">
        <v>0</v>
      </c>
      <c r="G64" s="15">
        <v>549129955</v>
      </c>
      <c r="H64" s="15">
        <v>-500</v>
      </c>
      <c r="I64" s="15">
        <v>549129455</v>
      </c>
      <c r="J64" s="15">
        <v>500</v>
      </c>
      <c r="K64" s="15">
        <v>129000000</v>
      </c>
      <c r="L64" s="15">
        <v>549129455</v>
      </c>
      <c r="M64" s="15">
        <v>0</v>
      </c>
      <c r="N64" s="25">
        <f t="shared" si="2"/>
        <v>0.99999908946872151</v>
      </c>
      <c r="O64" s="15">
        <v>47230080</v>
      </c>
      <c r="P64" s="15">
        <v>47230080</v>
      </c>
      <c r="Q64" s="15">
        <v>501899375</v>
      </c>
      <c r="R64" s="25">
        <f t="shared" si="4"/>
        <v>8.6008930254041591E-2</v>
      </c>
      <c r="S64" s="15">
        <v>0</v>
      </c>
      <c r="T64" s="15">
        <v>0</v>
      </c>
      <c r="U64" s="20">
        <v>47230080</v>
      </c>
    </row>
    <row r="65" spans="1:23">
      <c r="A65" s="37" t="s">
        <v>79</v>
      </c>
      <c r="B65" s="31">
        <v>466170000</v>
      </c>
      <c r="C65" s="15">
        <v>-86000000</v>
      </c>
      <c r="D65" s="15">
        <v>-375547844</v>
      </c>
      <c r="E65" s="15">
        <v>90622156</v>
      </c>
      <c r="F65" s="15">
        <v>0</v>
      </c>
      <c r="G65" s="15">
        <v>90622156</v>
      </c>
      <c r="H65" s="15">
        <v>0</v>
      </c>
      <c r="I65" s="15">
        <v>86000000</v>
      </c>
      <c r="J65" s="15">
        <v>4622156</v>
      </c>
      <c r="K65" s="15">
        <v>86000000</v>
      </c>
      <c r="L65" s="15">
        <v>86000000</v>
      </c>
      <c r="M65" s="15">
        <v>0</v>
      </c>
      <c r="N65" s="25">
        <f t="shared" si="2"/>
        <v>0.94899529867729038</v>
      </c>
      <c r="O65" s="15">
        <v>0</v>
      </c>
      <c r="P65" s="15">
        <v>0</v>
      </c>
      <c r="Q65" s="15">
        <v>86000000</v>
      </c>
      <c r="R65" s="25">
        <f t="shared" si="4"/>
        <v>0</v>
      </c>
      <c r="S65" s="15">
        <v>0</v>
      </c>
      <c r="T65" s="15">
        <v>0</v>
      </c>
      <c r="U65" s="20">
        <v>0</v>
      </c>
    </row>
    <row r="66" spans="1:23" s="1" customFormat="1">
      <c r="A66" s="38" t="s">
        <v>98</v>
      </c>
      <c r="B66" s="32">
        <f>SUM(B67:B84)</f>
        <v>1096605704000</v>
      </c>
      <c r="C66" s="16">
        <f t="shared" ref="C66:U66" si="5">SUM(C67:C84)</f>
        <v>-4236800862</v>
      </c>
      <c r="D66" s="16">
        <f t="shared" si="5"/>
        <v>163516385485</v>
      </c>
      <c r="E66" s="16">
        <f t="shared" si="5"/>
        <v>1260122089485</v>
      </c>
      <c r="F66" s="16">
        <f t="shared" si="5"/>
        <v>0</v>
      </c>
      <c r="G66" s="16">
        <f t="shared" si="5"/>
        <v>1260122089485</v>
      </c>
      <c r="H66" s="16">
        <f t="shared" si="5"/>
        <v>47541924141</v>
      </c>
      <c r="I66" s="16">
        <f t="shared" si="5"/>
        <v>1240163606640</v>
      </c>
      <c r="J66" s="16">
        <f t="shared" si="5"/>
        <v>19958482845</v>
      </c>
      <c r="K66" s="16">
        <f t="shared" si="5"/>
        <v>216150171476</v>
      </c>
      <c r="L66" s="16">
        <f t="shared" si="5"/>
        <v>1240163606640</v>
      </c>
      <c r="M66" s="16">
        <f t="shared" si="5"/>
        <v>0</v>
      </c>
      <c r="N66" s="26">
        <f t="shared" si="2"/>
        <v>0.98416146894690426</v>
      </c>
      <c r="O66" s="16">
        <f t="shared" si="5"/>
        <v>217018771889</v>
      </c>
      <c r="P66" s="16">
        <f t="shared" si="5"/>
        <v>911409057937</v>
      </c>
      <c r="Q66" s="16">
        <f t="shared" si="5"/>
        <v>328754548703</v>
      </c>
      <c r="R66" s="26">
        <f t="shared" si="4"/>
        <v>0.72327043985831907</v>
      </c>
      <c r="S66" s="16">
        <f t="shared" si="5"/>
        <v>179076218917</v>
      </c>
      <c r="T66" s="16">
        <f t="shared" si="5"/>
        <v>873032143987</v>
      </c>
      <c r="U66" s="21">
        <f t="shared" si="5"/>
        <v>38376913950</v>
      </c>
      <c r="W66" s="3"/>
    </row>
    <row r="67" spans="1:23" ht="26.25">
      <c r="A67" s="37" t="s">
        <v>80</v>
      </c>
      <c r="B67" s="31">
        <v>41218585000</v>
      </c>
      <c r="C67" s="15">
        <v>-445927468</v>
      </c>
      <c r="D67" s="15">
        <v>-5510370028</v>
      </c>
      <c r="E67" s="15">
        <v>35708214972</v>
      </c>
      <c r="F67" s="15">
        <v>0</v>
      </c>
      <c r="G67" s="15">
        <v>35708214972</v>
      </c>
      <c r="H67" s="15">
        <v>-171046677</v>
      </c>
      <c r="I67" s="15">
        <v>35338796964</v>
      </c>
      <c r="J67" s="15">
        <v>369418008</v>
      </c>
      <c r="K67" s="15">
        <v>4385273679</v>
      </c>
      <c r="L67" s="15">
        <v>35338796964</v>
      </c>
      <c r="M67" s="15">
        <v>0</v>
      </c>
      <c r="N67" s="25">
        <f t="shared" si="2"/>
        <v>0.98965453724613028</v>
      </c>
      <c r="O67" s="15">
        <v>4867648840</v>
      </c>
      <c r="P67" s="15">
        <v>24813236360</v>
      </c>
      <c r="Q67" s="15">
        <v>10525560604</v>
      </c>
      <c r="R67" s="25">
        <f t="shared" si="4"/>
        <v>0.69488873581210608</v>
      </c>
      <c r="S67" s="15">
        <v>3771981807</v>
      </c>
      <c r="T67" s="15">
        <v>23624043030</v>
      </c>
      <c r="U67" s="20">
        <v>1189193330</v>
      </c>
      <c r="W67" s="40"/>
    </row>
    <row r="68" spans="1:23" ht="26.25">
      <c r="A68" s="37" t="s">
        <v>81</v>
      </c>
      <c r="B68" s="31">
        <v>7019972000</v>
      </c>
      <c r="C68" s="15">
        <v>0</v>
      </c>
      <c r="D68" s="15">
        <v>541234499</v>
      </c>
      <c r="E68" s="15">
        <v>7561206499</v>
      </c>
      <c r="F68" s="15">
        <v>0</v>
      </c>
      <c r="G68" s="15">
        <v>7561206499</v>
      </c>
      <c r="H68" s="15">
        <v>30127139</v>
      </c>
      <c r="I68" s="15">
        <v>7473804824</v>
      </c>
      <c r="J68" s="15">
        <v>87401675</v>
      </c>
      <c r="K68" s="15">
        <v>1212974893</v>
      </c>
      <c r="L68" s="15">
        <v>7473804824</v>
      </c>
      <c r="M68" s="15">
        <v>0</v>
      </c>
      <c r="N68" s="25">
        <f t="shared" si="2"/>
        <v>0.98844077661262664</v>
      </c>
      <c r="O68" s="15">
        <v>425635051</v>
      </c>
      <c r="P68" s="15">
        <v>5227616311</v>
      </c>
      <c r="Q68" s="15">
        <v>2246188513</v>
      </c>
      <c r="R68" s="25">
        <f t="shared" si="4"/>
        <v>0.69137330288378884</v>
      </c>
      <c r="S68" s="15">
        <v>275674140</v>
      </c>
      <c r="T68" s="15">
        <v>5077655400</v>
      </c>
      <c r="U68" s="20">
        <v>149960911</v>
      </c>
    </row>
    <row r="69" spans="1:23" ht="26.25">
      <c r="A69" s="37" t="s">
        <v>82</v>
      </c>
      <c r="B69" s="31">
        <v>2167423000</v>
      </c>
      <c r="C69" s="15">
        <v>0</v>
      </c>
      <c r="D69" s="15">
        <v>1312554204</v>
      </c>
      <c r="E69" s="15">
        <v>3479977204</v>
      </c>
      <c r="F69" s="15">
        <v>0</v>
      </c>
      <c r="G69" s="15">
        <v>3479977204</v>
      </c>
      <c r="H69" s="15">
        <v>-21292160</v>
      </c>
      <c r="I69" s="15">
        <v>3458662220</v>
      </c>
      <c r="J69" s="15">
        <v>21314984</v>
      </c>
      <c r="K69" s="15">
        <v>146412480</v>
      </c>
      <c r="L69" s="15">
        <v>3458662220</v>
      </c>
      <c r="M69" s="15">
        <v>0</v>
      </c>
      <c r="N69" s="25">
        <f t="shared" si="2"/>
        <v>0.9938749644751983</v>
      </c>
      <c r="O69" s="15">
        <v>642625305</v>
      </c>
      <c r="P69" s="15">
        <v>2372360628</v>
      </c>
      <c r="Q69" s="15">
        <v>1086301592</v>
      </c>
      <c r="R69" s="25">
        <f t="shared" si="4"/>
        <v>0.68171728977797064</v>
      </c>
      <c r="S69" s="15">
        <v>395338058</v>
      </c>
      <c r="T69" s="15">
        <v>2125073381</v>
      </c>
      <c r="U69" s="20">
        <v>247287247</v>
      </c>
    </row>
    <row r="70" spans="1:23" ht="26.25">
      <c r="A70" s="37" t="s">
        <v>83</v>
      </c>
      <c r="B70" s="31">
        <v>3344582000</v>
      </c>
      <c r="C70" s="15">
        <v>-106510433</v>
      </c>
      <c r="D70" s="15">
        <v>-106510433</v>
      </c>
      <c r="E70" s="15">
        <v>3238071567</v>
      </c>
      <c r="F70" s="15">
        <v>0</v>
      </c>
      <c r="G70" s="15">
        <v>3238071567</v>
      </c>
      <c r="H70" s="15">
        <v>-106700789</v>
      </c>
      <c r="I70" s="15">
        <v>3237881211</v>
      </c>
      <c r="J70" s="15">
        <v>190356</v>
      </c>
      <c r="K70" s="15">
        <v>149388155</v>
      </c>
      <c r="L70" s="15">
        <v>3237881211</v>
      </c>
      <c r="M70" s="15">
        <v>0</v>
      </c>
      <c r="N70" s="25">
        <f t="shared" si="2"/>
        <v>0.99994121315849227</v>
      </c>
      <c r="O70" s="15">
        <v>227609683</v>
      </c>
      <c r="P70" s="15">
        <v>2480782481</v>
      </c>
      <c r="Q70" s="15">
        <v>757098730</v>
      </c>
      <c r="R70" s="25">
        <f t="shared" si="4"/>
        <v>0.76612960203915093</v>
      </c>
      <c r="S70" s="15">
        <v>208827011</v>
      </c>
      <c r="T70" s="15">
        <v>2461999809</v>
      </c>
      <c r="U70" s="20">
        <v>18782672</v>
      </c>
    </row>
    <row r="71" spans="1:23" ht="26.25">
      <c r="A71" s="37" t="s">
        <v>84</v>
      </c>
      <c r="B71" s="31">
        <v>75622454000</v>
      </c>
      <c r="C71" s="15">
        <v>-4635849312</v>
      </c>
      <c r="D71" s="15">
        <v>5702483405</v>
      </c>
      <c r="E71" s="15">
        <v>81324937405</v>
      </c>
      <c r="F71" s="15">
        <v>0</v>
      </c>
      <c r="G71" s="15">
        <v>81324937405</v>
      </c>
      <c r="H71" s="15">
        <v>-6719826794</v>
      </c>
      <c r="I71" s="15">
        <v>77193960712</v>
      </c>
      <c r="J71" s="15">
        <v>4130976693</v>
      </c>
      <c r="K71" s="15">
        <v>43208385106</v>
      </c>
      <c r="L71" s="15">
        <v>77193960712</v>
      </c>
      <c r="M71" s="15">
        <v>0</v>
      </c>
      <c r="N71" s="25">
        <f t="shared" ref="N71:N84" si="6">+L71/G71</f>
        <v>0.94920405935970609</v>
      </c>
      <c r="O71" s="15">
        <v>2543952828</v>
      </c>
      <c r="P71" s="15">
        <v>20085599279</v>
      </c>
      <c r="Q71" s="15">
        <v>57108361433</v>
      </c>
      <c r="R71" s="25">
        <f t="shared" si="4"/>
        <v>0.24697958485935584</v>
      </c>
      <c r="S71" s="15">
        <v>2387919831</v>
      </c>
      <c r="T71" s="15">
        <v>19929566282</v>
      </c>
      <c r="U71" s="20">
        <v>156032997</v>
      </c>
    </row>
    <row r="72" spans="1:23" ht="26.25">
      <c r="A72" s="37" t="s">
        <v>85</v>
      </c>
      <c r="B72" s="31">
        <v>198759165000</v>
      </c>
      <c r="C72" s="15">
        <v>-340000000</v>
      </c>
      <c r="D72" s="15">
        <v>34933580672</v>
      </c>
      <c r="E72" s="15">
        <v>233692745672</v>
      </c>
      <c r="F72" s="15">
        <v>0</v>
      </c>
      <c r="G72" s="15">
        <v>233692745672</v>
      </c>
      <c r="H72" s="15">
        <v>-12317431338</v>
      </c>
      <c r="I72" s="15">
        <v>221082246548</v>
      </c>
      <c r="J72" s="15">
        <v>12610499124</v>
      </c>
      <c r="K72" s="15">
        <v>31192501263</v>
      </c>
      <c r="L72" s="15">
        <v>221082246548</v>
      </c>
      <c r="M72" s="15">
        <v>0</v>
      </c>
      <c r="N72" s="25">
        <f t="shared" si="6"/>
        <v>0.94603812331556281</v>
      </c>
      <c r="O72" s="15">
        <v>23783366298</v>
      </c>
      <c r="P72" s="15">
        <v>134008059944</v>
      </c>
      <c r="Q72" s="15">
        <v>87074186604</v>
      </c>
      <c r="R72" s="25">
        <f t="shared" si="4"/>
        <v>0.57343696980687331</v>
      </c>
      <c r="S72" s="15">
        <v>20745027978</v>
      </c>
      <c r="T72" s="15">
        <v>130954504058</v>
      </c>
      <c r="U72" s="20">
        <v>3053555886</v>
      </c>
    </row>
    <row r="73" spans="1:23" ht="26.25">
      <c r="A73" s="37" t="s">
        <v>86</v>
      </c>
      <c r="B73" s="31">
        <v>184427181000</v>
      </c>
      <c r="C73" s="15">
        <v>-600485102</v>
      </c>
      <c r="D73" s="15">
        <v>71399284654</v>
      </c>
      <c r="E73" s="15">
        <v>255826465654</v>
      </c>
      <c r="F73" s="15">
        <v>0</v>
      </c>
      <c r="G73" s="15">
        <v>255826465654</v>
      </c>
      <c r="H73" s="15">
        <v>1647624098</v>
      </c>
      <c r="I73" s="15">
        <v>255640386093</v>
      </c>
      <c r="J73" s="15">
        <v>186079561</v>
      </c>
      <c r="K73" s="15">
        <v>14466830078</v>
      </c>
      <c r="L73" s="15">
        <v>255640386093</v>
      </c>
      <c r="M73" s="15">
        <v>0</v>
      </c>
      <c r="N73" s="25">
        <f t="shared" si="6"/>
        <v>0.99927263365608288</v>
      </c>
      <c r="O73" s="15">
        <v>37743466915</v>
      </c>
      <c r="P73" s="15">
        <v>176049627629</v>
      </c>
      <c r="Q73" s="15">
        <v>79590758464</v>
      </c>
      <c r="R73" s="25">
        <f t="shared" si="4"/>
        <v>0.68816034017021321</v>
      </c>
      <c r="S73" s="15">
        <v>26829869354</v>
      </c>
      <c r="T73" s="15">
        <v>164842901276</v>
      </c>
      <c r="U73" s="20">
        <v>11206726353</v>
      </c>
    </row>
    <row r="74" spans="1:23" ht="26.25">
      <c r="A74" s="37" t="s">
        <v>87</v>
      </c>
      <c r="B74" s="31">
        <v>5490267000</v>
      </c>
      <c r="C74" s="15">
        <v>-34065330</v>
      </c>
      <c r="D74" s="15">
        <v>47353061956</v>
      </c>
      <c r="E74" s="15">
        <v>52843328956</v>
      </c>
      <c r="F74" s="15">
        <v>0</v>
      </c>
      <c r="G74" s="15">
        <v>52843328956</v>
      </c>
      <c r="H74" s="15">
        <v>28395477988</v>
      </c>
      <c r="I74" s="15">
        <v>52790639493</v>
      </c>
      <c r="J74" s="15">
        <v>52689463</v>
      </c>
      <c r="K74" s="15">
        <v>28718078929</v>
      </c>
      <c r="L74" s="15">
        <v>52790639493</v>
      </c>
      <c r="M74" s="15">
        <v>0</v>
      </c>
      <c r="N74" s="25">
        <f t="shared" si="6"/>
        <v>0.99900291173851152</v>
      </c>
      <c r="O74" s="15">
        <v>29273176152</v>
      </c>
      <c r="P74" s="15">
        <v>50581037467</v>
      </c>
      <c r="Q74" s="15">
        <v>2209602026</v>
      </c>
      <c r="R74" s="25">
        <f t="shared" si="4"/>
        <v>0.95718870226961483</v>
      </c>
      <c r="S74" s="15">
        <v>29273176152</v>
      </c>
      <c r="T74" s="15">
        <v>50581037467</v>
      </c>
      <c r="U74" s="20">
        <v>0</v>
      </c>
    </row>
    <row r="75" spans="1:23" ht="26.25">
      <c r="A75" s="37" t="s">
        <v>88</v>
      </c>
      <c r="B75" s="31">
        <v>5424337000</v>
      </c>
      <c r="C75" s="15">
        <v>-53549019</v>
      </c>
      <c r="D75" s="15">
        <v>-86827876</v>
      </c>
      <c r="E75" s="15">
        <v>5337509124</v>
      </c>
      <c r="F75" s="15">
        <v>0</v>
      </c>
      <c r="G75" s="15">
        <v>5337509124</v>
      </c>
      <c r="H75" s="15">
        <v>-52133662</v>
      </c>
      <c r="I75" s="15">
        <v>5337333743</v>
      </c>
      <c r="J75" s="15">
        <v>175381</v>
      </c>
      <c r="K75" s="15">
        <v>316050971</v>
      </c>
      <c r="L75" s="15">
        <v>5337333743</v>
      </c>
      <c r="M75" s="15">
        <v>0</v>
      </c>
      <c r="N75" s="25">
        <f t="shared" si="6"/>
        <v>0.99996714178918933</v>
      </c>
      <c r="O75" s="15">
        <v>711512935</v>
      </c>
      <c r="P75" s="15">
        <v>4061886615</v>
      </c>
      <c r="Q75" s="15">
        <v>1275447128</v>
      </c>
      <c r="R75" s="25">
        <f t="shared" si="4"/>
        <v>0.76100790099558058</v>
      </c>
      <c r="S75" s="15">
        <v>699158751</v>
      </c>
      <c r="T75" s="15">
        <v>4041406029</v>
      </c>
      <c r="U75" s="20">
        <v>20480586</v>
      </c>
    </row>
    <row r="76" spans="1:23" ht="26.25">
      <c r="A76" s="37" t="s">
        <v>89</v>
      </c>
      <c r="B76" s="31">
        <v>191863750000</v>
      </c>
      <c r="C76" s="15">
        <v>2370949015</v>
      </c>
      <c r="D76" s="15">
        <v>-16740135257</v>
      </c>
      <c r="E76" s="15">
        <v>175123614743</v>
      </c>
      <c r="F76" s="15">
        <v>0</v>
      </c>
      <c r="G76" s="15">
        <v>175123614743</v>
      </c>
      <c r="H76" s="15">
        <v>2918797185</v>
      </c>
      <c r="I76" s="15">
        <v>173843193203</v>
      </c>
      <c r="J76" s="15">
        <v>1280421540</v>
      </c>
      <c r="K76" s="15">
        <v>11621531519</v>
      </c>
      <c r="L76" s="15">
        <v>173843193203</v>
      </c>
      <c r="M76" s="15">
        <v>0</v>
      </c>
      <c r="N76" s="25">
        <f t="shared" si="6"/>
        <v>0.99268847013077555</v>
      </c>
      <c r="O76" s="15">
        <v>17989540824</v>
      </c>
      <c r="P76" s="15">
        <v>147508714385</v>
      </c>
      <c r="Q76" s="15">
        <v>26334478818</v>
      </c>
      <c r="R76" s="25">
        <f t="shared" ref="R76:R84" si="7">+P76/G76</f>
        <v>0.84231195548055682</v>
      </c>
      <c r="S76" s="15">
        <v>16592562999</v>
      </c>
      <c r="T76" s="15">
        <v>146111736560</v>
      </c>
      <c r="U76" s="20">
        <v>1396977825</v>
      </c>
    </row>
    <row r="77" spans="1:23" ht="26.25">
      <c r="A77" s="37" t="s">
        <v>90</v>
      </c>
      <c r="B77" s="31">
        <v>63217291000</v>
      </c>
      <c r="C77" s="15">
        <v>-297623735</v>
      </c>
      <c r="D77" s="15">
        <v>-1797623735</v>
      </c>
      <c r="E77" s="15">
        <v>61419667265</v>
      </c>
      <c r="F77" s="15">
        <v>0</v>
      </c>
      <c r="G77" s="15">
        <v>61419667265</v>
      </c>
      <c r="H77" s="15">
        <v>1493890480</v>
      </c>
      <c r="I77" s="15">
        <v>61313930557</v>
      </c>
      <c r="J77" s="15">
        <v>105736708</v>
      </c>
      <c r="K77" s="15">
        <v>4036431464</v>
      </c>
      <c r="L77" s="15">
        <v>61313930557</v>
      </c>
      <c r="M77" s="15">
        <v>0</v>
      </c>
      <c r="N77" s="25">
        <f t="shared" si="6"/>
        <v>0.99827845521298919</v>
      </c>
      <c r="O77" s="15">
        <v>9148572052</v>
      </c>
      <c r="P77" s="15">
        <v>47691612357</v>
      </c>
      <c r="Q77" s="15">
        <v>13622318200</v>
      </c>
      <c r="R77" s="25">
        <f t="shared" si="7"/>
        <v>0.77648763792924469</v>
      </c>
      <c r="S77" s="15">
        <v>6199818510</v>
      </c>
      <c r="T77" s="15">
        <v>44737653482</v>
      </c>
      <c r="U77" s="20">
        <v>2953958875</v>
      </c>
    </row>
    <row r="78" spans="1:23" ht="26.25">
      <c r="A78" s="37" t="s">
        <v>91</v>
      </c>
      <c r="B78" s="31">
        <v>1000000000</v>
      </c>
      <c r="C78" s="15">
        <v>-75089000</v>
      </c>
      <c r="D78" s="15">
        <v>-75089000</v>
      </c>
      <c r="E78" s="15">
        <v>924911000</v>
      </c>
      <c r="F78" s="15">
        <v>0</v>
      </c>
      <c r="G78" s="15">
        <v>924911000</v>
      </c>
      <c r="H78" s="15">
        <v>-34189000</v>
      </c>
      <c r="I78" s="15">
        <v>923811000</v>
      </c>
      <c r="J78" s="15">
        <v>1100000</v>
      </c>
      <c r="K78" s="15">
        <v>233196000</v>
      </c>
      <c r="L78" s="15">
        <v>923811000</v>
      </c>
      <c r="M78" s="15">
        <v>0</v>
      </c>
      <c r="N78" s="25">
        <f t="shared" si="6"/>
        <v>0.99881069638051656</v>
      </c>
      <c r="O78" s="15">
        <v>334956000</v>
      </c>
      <c r="P78" s="15">
        <v>709016933</v>
      </c>
      <c r="Q78" s="15">
        <v>214794067</v>
      </c>
      <c r="R78" s="25">
        <f t="shared" si="7"/>
        <v>0.76657854971991901</v>
      </c>
      <c r="S78" s="15">
        <v>321456000</v>
      </c>
      <c r="T78" s="15">
        <v>695516933</v>
      </c>
      <c r="U78" s="20">
        <v>13500000</v>
      </c>
    </row>
    <row r="79" spans="1:23" ht="26.25">
      <c r="A79" s="37" t="s">
        <v>92</v>
      </c>
      <c r="B79" s="31">
        <v>13392621000</v>
      </c>
      <c r="C79" s="15">
        <v>335104000</v>
      </c>
      <c r="D79" s="15">
        <v>36641194034</v>
      </c>
      <c r="E79" s="15">
        <v>50033815034</v>
      </c>
      <c r="F79" s="15">
        <v>0</v>
      </c>
      <c r="G79" s="15">
        <v>50033815034</v>
      </c>
      <c r="H79" s="15">
        <v>29772476070</v>
      </c>
      <c r="I79" s="15">
        <v>49768668316</v>
      </c>
      <c r="J79" s="15">
        <v>265146718</v>
      </c>
      <c r="K79" s="15">
        <v>32280120614</v>
      </c>
      <c r="L79" s="15">
        <v>49768668316</v>
      </c>
      <c r="M79" s="15">
        <v>0</v>
      </c>
      <c r="N79" s="25">
        <f t="shared" si="6"/>
        <v>0.99470064959428295</v>
      </c>
      <c r="O79" s="15">
        <v>34010851035</v>
      </c>
      <c r="P79" s="15">
        <v>40740045559</v>
      </c>
      <c r="Q79" s="15">
        <v>9028622757</v>
      </c>
      <c r="R79" s="25">
        <f t="shared" si="7"/>
        <v>0.81425023319360101</v>
      </c>
      <c r="S79" s="15">
        <v>33982628455</v>
      </c>
      <c r="T79" s="15">
        <v>40711822979</v>
      </c>
      <c r="U79" s="20">
        <v>28222580</v>
      </c>
    </row>
    <row r="80" spans="1:23" ht="26.25">
      <c r="A80" s="37" t="s">
        <v>93</v>
      </c>
      <c r="B80" s="31">
        <v>22428627000</v>
      </c>
      <c r="C80" s="15">
        <v>0</v>
      </c>
      <c r="D80" s="15">
        <v>-7125860116</v>
      </c>
      <c r="E80" s="15">
        <v>15302766884</v>
      </c>
      <c r="F80" s="15">
        <v>0</v>
      </c>
      <c r="G80" s="15">
        <v>15302766884</v>
      </c>
      <c r="H80" s="15">
        <v>-20323127</v>
      </c>
      <c r="I80" s="15">
        <v>15268301500</v>
      </c>
      <c r="J80" s="15">
        <v>34465384</v>
      </c>
      <c r="K80" s="15">
        <v>1338981585</v>
      </c>
      <c r="L80" s="15">
        <v>15268301500</v>
      </c>
      <c r="M80" s="15">
        <v>0</v>
      </c>
      <c r="N80" s="25">
        <f t="shared" si="6"/>
        <v>0.99774776782125352</v>
      </c>
      <c r="O80" s="15">
        <v>1426355186</v>
      </c>
      <c r="P80" s="15">
        <v>10879105993</v>
      </c>
      <c r="Q80" s="15">
        <v>4389195507</v>
      </c>
      <c r="R80" s="25">
        <f t="shared" si="7"/>
        <v>0.71092411427731972</v>
      </c>
      <c r="S80" s="15">
        <v>1308316948</v>
      </c>
      <c r="T80" s="15">
        <v>10756482755</v>
      </c>
      <c r="U80" s="20">
        <v>122623238</v>
      </c>
    </row>
    <row r="81" spans="1:21" ht="26.25">
      <c r="A81" s="37" t="s">
        <v>94</v>
      </c>
      <c r="B81" s="31">
        <v>18007475000</v>
      </c>
      <c r="C81" s="15">
        <v>-332017773</v>
      </c>
      <c r="D81" s="15">
        <v>-245629307</v>
      </c>
      <c r="E81" s="15">
        <v>17761845693</v>
      </c>
      <c r="F81" s="15">
        <v>0</v>
      </c>
      <c r="G81" s="15">
        <v>17761845693</v>
      </c>
      <c r="H81" s="15">
        <v>-403488295</v>
      </c>
      <c r="I81" s="15">
        <v>17561284964</v>
      </c>
      <c r="J81" s="15">
        <v>200560729</v>
      </c>
      <c r="K81" s="15">
        <v>2521921466</v>
      </c>
      <c r="L81" s="15">
        <v>17561284964</v>
      </c>
      <c r="M81" s="15">
        <v>0</v>
      </c>
      <c r="N81" s="25">
        <f t="shared" si="6"/>
        <v>0.98870833963617633</v>
      </c>
      <c r="O81" s="15">
        <v>1667056738</v>
      </c>
      <c r="P81" s="15">
        <v>12716700063</v>
      </c>
      <c r="Q81" s="15">
        <v>4844584901</v>
      </c>
      <c r="R81" s="25">
        <f t="shared" si="7"/>
        <v>0.71595600382969726</v>
      </c>
      <c r="S81" s="15">
        <v>1482378595</v>
      </c>
      <c r="T81" s="15">
        <v>12532021920</v>
      </c>
      <c r="U81" s="20">
        <v>184678143</v>
      </c>
    </row>
    <row r="82" spans="1:21" ht="26.25">
      <c r="A82" s="37" t="s">
        <v>95</v>
      </c>
      <c r="B82" s="31">
        <v>3454913000</v>
      </c>
      <c r="C82" s="15">
        <v>-21736705</v>
      </c>
      <c r="D82" s="15">
        <v>551542152</v>
      </c>
      <c r="E82" s="15">
        <v>4006455152</v>
      </c>
      <c r="F82" s="15">
        <v>0</v>
      </c>
      <c r="G82" s="15">
        <v>4006455152</v>
      </c>
      <c r="H82" s="15">
        <v>-22471464</v>
      </c>
      <c r="I82" s="15">
        <v>4005584050</v>
      </c>
      <c r="J82" s="15">
        <v>871102</v>
      </c>
      <c r="K82" s="15">
        <v>37507606</v>
      </c>
      <c r="L82" s="15">
        <v>4005584050</v>
      </c>
      <c r="M82" s="15">
        <v>0</v>
      </c>
      <c r="N82" s="25">
        <f t="shared" si="6"/>
        <v>0.99978257537724713</v>
      </c>
      <c r="O82" s="15">
        <v>407263756</v>
      </c>
      <c r="P82" s="15">
        <v>3563295887</v>
      </c>
      <c r="Q82" s="15">
        <v>442288163</v>
      </c>
      <c r="R82" s="25">
        <f t="shared" si="7"/>
        <v>0.88938868695964879</v>
      </c>
      <c r="S82" s="15">
        <v>407263756</v>
      </c>
      <c r="T82" s="15">
        <v>3563295887</v>
      </c>
      <c r="U82" s="20">
        <v>0</v>
      </c>
    </row>
    <row r="83" spans="1:21" ht="26.25">
      <c r="A83" s="37" t="s">
        <v>96</v>
      </c>
      <c r="B83" s="31">
        <v>251450395000</v>
      </c>
      <c r="C83" s="15">
        <v>0</v>
      </c>
      <c r="D83" s="15">
        <v>-1437526000</v>
      </c>
      <c r="E83" s="15">
        <v>250012869000</v>
      </c>
      <c r="F83" s="15">
        <v>0</v>
      </c>
      <c r="G83" s="15">
        <v>250012869000</v>
      </c>
      <c r="H83" s="15">
        <v>3140087037</v>
      </c>
      <c r="I83" s="15">
        <v>249428069424</v>
      </c>
      <c r="J83" s="15">
        <v>584799576</v>
      </c>
      <c r="K83" s="15">
        <v>40188162454</v>
      </c>
      <c r="L83" s="15">
        <v>249428069424</v>
      </c>
      <c r="M83" s="15">
        <v>0</v>
      </c>
      <c r="N83" s="25">
        <f t="shared" si="6"/>
        <v>0.99766092210237389</v>
      </c>
      <c r="O83" s="15">
        <v>50999579395</v>
      </c>
      <c r="P83" s="15">
        <v>224187175697</v>
      </c>
      <c r="Q83" s="15">
        <v>25240893727</v>
      </c>
      <c r="R83" s="25">
        <f t="shared" si="7"/>
        <v>0.89670254412783845</v>
      </c>
      <c r="S83" s="15">
        <v>33387888414</v>
      </c>
      <c r="T83" s="15">
        <v>206560913128</v>
      </c>
      <c r="U83" s="20">
        <v>17626262569</v>
      </c>
    </row>
    <row r="84" spans="1:21" ht="27" thickBot="1">
      <c r="A84" s="39" t="s">
        <v>97</v>
      </c>
      <c r="B84" s="33">
        <v>8316666000</v>
      </c>
      <c r="C84" s="22">
        <v>0</v>
      </c>
      <c r="D84" s="22">
        <v>-1792978339</v>
      </c>
      <c r="E84" s="22">
        <v>6523687661</v>
      </c>
      <c r="F84" s="22">
        <v>0</v>
      </c>
      <c r="G84" s="22">
        <v>6523687661</v>
      </c>
      <c r="H84" s="22">
        <v>12347450</v>
      </c>
      <c r="I84" s="22">
        <v>6497051818</v>
      </c>
      <c r="J84" s="22">
        <v>26635843</v>
      </c>
      <c r="K84" s="22">
        <v>96423214</v>
      </c>
      <c r="L84" s="22">
        <v>6497051818</v>
      </c>
      <c r="M84" s="22">
        <v>0</v>
      </c>
      <c r="N84" s="28">
        <f t="shared" si="6"/>
        <v>0.99591705728659652</v>
      </c>
      <c r="O84" s="22">
        <v>815602896</v>
      </c>
      <c r="P84" s="22">
        <v>3733184349</v>
      </c>
      <c r="Q84" s="22">
        <v>2763867469</v>
      </c>
      <c r="R84" s="28">
        <f t="shared" si="7"/>
        <v>0.57225062617846867</v>
      </c>
      <c r="S84" s="22">
        <v>806932158</v>
      </c>
      <c r="T84" s="22">
        <v>3724513611</v>
      </c>
      <c r="U84" s="23">
        <v>8670738</v>
      </c>
    </row>
  </sheetData>
  <mergeCells count="1">
    <mergeCell ref="A1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EJECUCION 2021 DIC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2022-01-02T14:02:12Z</dcterms:created>
  <dcterms:modified xsi:type="dcterms:W3CDTF">2022-01-05T13:48:54Z</dcterms:modified>
</cp:coreProperties>
</file>