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RRESPONDENCIA 2022\ESTADOS FINANCIEROS 2022\JUNIO 2022\"/>
    </mc:Choice>
  </mc:AlternateContent>
  <bookViews>
    <workbookView xWindow="0" yWindow="0" windowWidth="28800" windowHeight="11445" activeTab="3"/>
  </bookViews>
  <sheets>
    <sheet name="CDN2015-001" sheetId="2" r:id="rId1"/>
    <sheet name="CGN2015-002" sheetId="3" r:id="rId2"/>
    <sheet name="GENERAL" sheetId="4" r:id="rId3"/>
    <sheet name="PYG" sheetId="5" r:id="rId4"/>
    <sheet name="SIPROJ" sheetId="6" r:id="rId5"/>
  </sheets>
  <externalReferences>
    <externalReference r:id="rId6"/>
  </externalReferences>
  <definedNames>
    <definedName name="ACREEDORES">#REF!</definedName>
    <definedName name="ACTIVO">#REF!</definedName>
    <definedName name="ACTIVOS_ADQUIRIDOS_DE_INSTITUCIONES_INSCRITAS">#REF!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AVANCES_Y_ANTICIPOS_ENTREGADOS">#REF!</definedName>
    <definedName name="AVANCES_Y_ANTICIPOS_RECIBIDOS">#REF!</definedName>
    <definedName name="BANCOS_Y_CORPORACIONES">#REF!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IERRE_DE_INGRESOS__GASTOS_Y_COSTO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E_RENTA_FIJA">#REF!</definedName>
    <definedName name="DE_RENTA_VARIABLE">#REF!</definedName>
    <definedName name="DEPOSITOS_ENTREGADOS">#REF!</definedName>
    <definedName name="DEPOSITOS_RECIBIDOS_DE_TERCEROS">#REF!</definedName>
    <definedName name="DEPRECIACION">#REF!</definedName>
    <definedName name="DEPRECIACION_ACUMULADA__CR">#REF!</definedName>
    <definedName name="DEPRECIACION_DIFERIDA">#REF!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HECTOR">#REF!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ES_EN_EXPLOTACION_DE_RECURSOS_NO_RENOVABLES">#REF!</definedName>
    <definedName name="JUDITH">#REF!</definedName>
    <definedName name="JUDY">#REF!</definedName>
    <definedName name="JUEGOS_DE_SUERTE_Y_AZAR">#REF!</definedName>
    <definedName name="MAQUINARIA__PLANTA_Y_EQUIPO_EN_MONTAJE">#REF!</definedName>
    <definedName name="MAQUINARIA__PLANTA_Y_EQUIPO_EN_TRANSITO">#REF!</definedName>
    <definedName name="MAQUINARIA_Y_EQUIPO">#REF!</definedName>
    <definedName name="MERCANCIAS_EN_EXISTENCIA">#REF!</definedName>
    <definedName name="MERCANCIAS_PROCESADAS">#REF!</definedName>
    <definedName name="MUEBLES__ENSERES_Y_EQUIPOS_DE_OFICINA">#REF!</definedName>
    <definedName name="NO_TRIBUTARIOS">#REF!</definedName>
    <definedName name="OBRAS_Y_MEJORAS_EN_PROPIEDAD_AJENA">#REF!</definedName>
    <definedName name="OPERACIONES_DE_BANCA_CENTRAL">#REF!</definedName>
    <definedName name="OPERACIONES_DE_CAPTACION_Y_SERVICIOS_FINANCIEROS">#REF!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SALARIOS_Y_PRESTACIONES_SOCIALES">#REF!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ERRENOS">#REF!</definedName>
    <definedName name="_xlnm.Print_Titles" localSheetId="0">'CDN2015-001'!$10:$10</definedName>
    <definedName name="_xlnm.Print_Titles" localSheetId="2">GENERAL!$1:$8</definedName>
    <definedName name="TITULOS_DE_REGULACION_MONETARIA_Y_CAMBIARIA">#REF!</definedName>
    <definedName name="TITULOS_EMITIDOS_POR_EL_TESORO_NACIONAL">#REF!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UTILIDAD_O_PERDIDA_DE_EJERCICIOS_ANTERIORES">#REF!</definedName>
    <definedName name="VALORIZACIONES">#REF!</definedName>
    <definedName name="VIGENCIA_ANTERI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5" l="1"/>
  <c r="D23" i="5"/>
  <c r="D32" i="5"/>
  <c r="D37" i="5"/>
  <c r="D39" i="5"/>
  <c r="D41" i="5"/>
  <c r="D11" i="5"/>
  <c r="D15" i="5"/>
  <c r="D13" i="5"/>
  <c r="K48" i="4"/>
  <c r="K35" i="4"/>
  <c r="K12" i="4"/>
  <c r="D12" i="4"/>
  <c r="D22" i="5" l="1"/>
  <c r="D46" i="5" s="1"/>
  <c r="K52" i="4" s="1"/>
  <c r="K50" i="4" s="1"/>
  <c r="K56" i="4" s="1"/>
  <c r="K58" i="4" s="1"/>
  <c r="D37" i="4"/>
  <c r="D35" i="4" s="1"/>
  <c r="D58" i="4" s="1"/>
  <c r="I34" i="6" l="1"/>
  <c r="H34" i="6"/>
  <c r="L32" i="6"/>
  <c r="K32" i="6"/>
  <c r="K31" i="6"/>
  <c r="J31" i="6"/>
  <c r="L31" i="6" s="1"/>
  <c r="L30" i="6"/>
  <c r="K30" i="6"/>
  <c r="K29" i="6"/>
  <c r="J29" i="6"/>
  <c r="L29" i="6" s="1"/>
  <c r="K28" i="6"/>
  <c r="J28" i="6"/>
  <c r="L28" i="6" s="1"/>
  <c r="K27" i="6"/>
  <c r="J27" i="6"/>
  <c r="L27" i="6" s="1"/>
  <c r="G26" i="6"/>
  <c r="G34" i="6" s="1"/>
  <c r="D26" i="6"/>
  <c r="C26" i="6"/>
  <c r="L25" i="6"/>
  <c r="K25" i="6"/>
  <c r="K24" i="6"/>
  <c r="J24" i="6"/>
  <c r="L24" i="6" s="1"/>
  <c r="L23" i="6"/>
  <c r="K23" i="6"/>
  <c r="K22" i="6"/>
  <c r="J22" i="6"/>
  <c r="L21" i="6"/>
  <c r="K21" i="6"/>
  <c r="L20" i="6"/>
  <c r="K20" i="6"/>
  <c r="F19" i="6"/>
  <c r="F34" i="6" s="1"/>
  <c r="D19" i="6"/>
  <c r="C19" i="6"/>
  <c r="L18" i="6"/>
  <c r="L17" i="6" s="1"/>
  <c r="K18" i="6"/>
  <c r="K17" i="6"/>
  <c r="J17" i="6"/>
  <c r="E17" i="6"/>
  <c r="D17" i="6"/>
  <c r="C17" i="6"/>
  <c r="L16" i="6"/>
  <c r="K16" i="6"/>
  <c r="L15" i="6"/>
  <c r="K15" i="6"/>
  <c r="J14" i="6"/>
  <c r="E14" i="6"/>
  <c r="D14" i="6"/>
  <c r="C14" i="6"/>
  <c r="L13" i="6"/>
  <c r="K13" i="6"/>
  <c r="L12" i="6"/>
  <c r="K12" i="6"/>
  <c r="L11" i="6"/>
  <c r="K11" i="6"/>
  <c r="L10" i="6"/>
  <c r="K10" i="6"/>
  <c r="L9" i="6"/>
  <c r="K9" i="6"/>
  <c r="L8" i="6"/>
  <c r="K8" i="6"/>
  <c r="J7" i="6"/>
  <c r="J6" i="6" s="1"/>
  <c r="E7" i="6"/>
  <c r="E6" i="6" s="1"/>
  <c r="E34" i="6" s="1"/>
  <c r="D7" i="6"/>
  <c r="D6" i="6" s="1"/>
  <c r="C7" i="6"/>
  <c r="C6" i="6" s="1"/>
  <c r="K14" i="6" l="1"/>
  <c r="D34" i="6"/>
  <c r="L14" i="6"/>
  <c r="K19" i="6"/>
  <c r="C34" i="6"/>
  <c r="K7" i="6"/>
  <c r="K6" i="6" s="1"/>
  <c r="L7" i="6"/>
  <c r="J19" i="6"/>
  <c r="K26" i="6"/>
  <c r="L22" i="6"/>
  <c r="L19" i="6" s="1"/>
  <c r="L26" i="6"/>
  <c r="L6" i="6"/>
  <c r="J26" i="6"/>
  <c r="B5" i="3"/>
  <c r="B4" i="3"/>
  <c r="B3" i="3"/>
  <c r="J34" i="6" l="1"/>
  <c r="K34" i="6"/>
  <c r="L34" i="6"/>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<sst xmlns="http://schemas.openxmlformats.org/spreadsheetml/2006/main" count="708" uniqueCount="478">
  <si>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</si>
  <si>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</si>
  <si>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</si>
  <si>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</si>
  <si>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</si>
  <si>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</si>
  <si>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</si>
  <si>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</si>
  <si>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</si>
  <si>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</si>
  <si>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abril al 30 de Junio de 2022)</t>
  </si>
  <si>
    <t>CODIGO CONTABLE</t>
  </si>
  <si>
    <t>NOMBRE</t>
  </si>
  <si>
    <t>SALDO A ABRIL 01 DE 2022</t>
  </si>
  <si>
    <t>MOVIMIENTO DEBITO</t>
  </si>
  <si>
    <t xml:space="preserve">MOVIMIENTO CREDITO </t>
  </si>
  <si>
    <t>SALDO A JUNIO 30 DE 2022</t>
  </si>
  <si>
    <t>SALDO FINAL CORRIENTE</t>
  </si>
  <si>
    <t>SALDO FINAL NO CORRIENTE</t>
  </si>
  <si>
    <t>100000</t>
  </si>
  <si>
    <t>ACTIVOS</t>
  </si>
  <si>
    <t>110000</t>
  </si>
  <si>
    <t>EFECTIVO</t>
  </si>
  <si>
    <t>110500</t>
  </si>
  <si>
    <t>CAJA</t>
  </si>
  <si>
    <t>Caja menor</t>
  </si>
  <si>
    <t>130000</t>
  </si>
  <si>
    <t>CUENTAS POR COBRAR</t>
  </si>
  <si>
    <t>138400</t>
  </si>
  <si>
    <t>OTRAS CUENTAS POR COBRAR</t>
  </si>
  <si>
    <t>Indemnizaciones</t>
  </si>
  <si>
    <t>138426</t>
  </si>
  <si>
    <t>Pago por cuenta de terceros</t>
  </si>
  <si>
    <t>Responsabilidades fiscales</t>
  </si>
  <si>
    <t>138435</t>
  </si>
  <si>
    <t>Intereses de mora</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</si>
  <si>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</si>
  <si>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</si>
  <si>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</si>
  <si>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</si>
  <si>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</si>
  <si>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</si>
  <si>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</si>
  <si>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</si>
  <si>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</si>
  <si>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</si>
  <si>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</si>
  <si>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</si>
  <si>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</si>
  <si>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</si>
  <si>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</si>
  <si>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</si>
  <si>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</si>
  <si>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</si>
  <si>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</si>
  <si>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</si>
  <si>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</si>
  <si>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</si>
  <si>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</si>
  <si>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</si>
  <si>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</si>
  <si>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</si>
  <si>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</si>
  <si>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</si>
  <si>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</si>
  <si>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</si>
  <si>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</si>
  <si>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</si>
  <si>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</si>
  <si>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</si>
  <si>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</si>
  <si>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</si>
  <si>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</si>
  <si>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</si>
  <si>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</si>
  <si>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</si>
  <si>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</si>
  <si>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</si>
  <si>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</si>
  <si>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</si>
  <si>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</si>
  <si>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</si>
  <si>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</si>
  <si>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</si>
  <si>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</si>
  <si>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</si>
  <si>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</si>
  <si>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</si>
  <si>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</si>
  <si>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</si>
  <si>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</si>
  <si>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</si>
  <si>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</si>
  <si>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</si>
  <si>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</si>
  <si>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</si>
  <si>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</si>
  <si>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</si>
  <si>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</si>
  <si>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</si>
  <si>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</si>
  <si>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</si>
  <si>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</si>
  <si>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</si>
  <si>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</si>
  <si>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</si>
  <si>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</si>
  <si>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</si>
  <si>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</si>
  <si>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</si>
  <si>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</si>
  <si>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</si>
  <si>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</si>
  <si>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</si>
  <si>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</si>
  <si>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</si>
  <si>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</si>
  <si>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</si>
  <si>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</si>
  <si>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</si>
  <si>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</si>
  <si>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</si>
  <si>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240102</t>
  </si>
  <si>
    <t>Proyectos de Inversion</t>
  </si>
  <si>
    <t>RECURSOS A FAVOR DE TERCEROS</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</si>
  <si>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</si>
  <si>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</si>
  <si>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</si>
  <si>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</si>
  <si>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</si>
  <si>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</si>
  <si>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</si>
  <si>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</si>
  <si>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</si>
  <si>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</si>
  <si>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</si>
  <si>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</si>
  <si>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</si>
  <si>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</si>
  <si>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</si>
  <si>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</si>
  <si>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</si>
  <si>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</si>
  <si>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</si>
  <si>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</si>
  <si>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IMPUESTOS, CONTRIBUCIONES Y TASAS POR PAGAR</t>
  </si>
  <si>
    <t>Tasas</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</si>
  <si>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</si>
  <si>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</si>
  <si>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</si>
  <si>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</si>
  <si>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</si>
  <si>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</si>
  <si>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</si>
  <si>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</si>
  <si>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</si>
  <si>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</si>
  <si>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</si>
  <si>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</si>
  <si>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</si>
  <si>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</si>
  <si>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</si>
  <si>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</si>
  <si>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</si>
  <si>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</si>
  <si>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</si>
  <si>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</si>
  <si>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</si>
  <si>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</si>
  <si>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</si>
  <si>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</si>
  <si>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</si>
  <si>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</si>
  <si>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</si>
  <si>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</si>
  <si>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</si>
  <si>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BENEFICIOS POR TERMINACIÓN DEL VÍNCULO LABORAL O CONTRACTUAL</t>
  </si>
  <si>
    <t>270000</t>
  </si>
  <si>
    <t>PASIVOS ESTIMADOS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</si>
  <si>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</si>
  <si>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</si>
  <si>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</si>
  <si>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</si>
  <si>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</si>
  <si>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</si>
  <si>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</si>
  <si>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</si>
  <si>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</si>
  <si>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</si>
  <si>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</si>
  <si>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</si>
  <si>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</si>
  <si>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</si>
  <si>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</si>
  <si>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</si>
  <si>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</si>
  <si>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</si>
  <si>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</si>
  <si>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</si>
  <si>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</si>
  <si>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</si>
  <si>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IMPACTOS POR LA TRANSICIÓN AL NUEVO MARCO DE REGULACIÓN</t>
  </si>
  <si>
    <t>Propiedades, planta y equipo</t>
  </si>
  <si>
    <t>400000</t>
  </si>
  <si>
    <t>INGRESOS</t>
  </si>
  <si>
    <t>440000</t>
  </si>
  <si>
    <t>TRANSFERENCIAS Y SUBVENCIONES</t>
  </si>
  <si>
    <t>442800</t>
  </si>
  <si>
    <t xml:space="preserve">OTRAS TRANSFERENCIAS </t>
  </si>
  <si>
    <t>Bienes recibidos sin contraprestación</t>
  </si>
  <si>
    <t>BIENES DERECHOS Y RTECURSOS EN EFECTIVO PROCEDENTES DEL SECTOR PRIVADO</t>
  </si>
  <si>
    <t>470000</t>
  </si>
  <si>
    <t>OPERACIONES INTERINSTITUCIONALES</t>
  </si>
  <si>
    <t>470500</t>
  </si>
  <si>
    <t>FONDOS RECIBIDOS</t>
  </si>
  <si>
    <t>Funcionamiento</t>
  </si>
  <si>
    <t>Inversión</t>
  </si>
  <si>
    <t>472000</t>
  </si>
  <si>
    <t>OPERACIONES DE ENLACE</t>
  </si>
  <si>
    <t>Devolucion de Ingresos</t>
  </si>
  <si>
    <t>OPERACIONES SIN FLUJO DE EFECTIVO</t>
  </si>
  <si>
    <t>480000</t>
  </si>
  <si>
    <t xml:space="preserve">OTROS INGRESOS </t>
  </si>
  <si>
    <t>FINANCIEROS</t>
  </si>
  <si>
    <t>480800</t>
  </si>
  <si>
    <t>OTROS INGRESOS ORDINARIOS</t>
  </si>
  <si>
    <t>Recuperaciones</t>
  </si>
  <si>
    <t>480829</t>
  </si>
  <si>
    <t>Responsabilidad fiscal</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</si>
  <si>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</si>
  <si>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</si>
  <si>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</si>
  <si>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</si>
  <si>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</si>
  <si>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</si>
  <si>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</si>
  <si>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</si>
  <si>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</si>
  <si>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</si>
  <si>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</si>
  <si>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</si>
  <si>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</si>
  <si>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</si>
  <si>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</si>
  <si>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</si>
  <si>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</si>
  <si>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</si>
  <si>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</si>
  <si>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</si>
  <si>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</si>
  <si>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</si>
  <si>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</si>
  <si>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</si>
  <si>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</si>
  <si>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</si>
  <si>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</si>
  <si>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</si>
  <si>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</si>
  <si>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</si>
  <si>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</si>
  <si>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510708</t>
  </si>
  <si>
    <t>Cesantias Retroactivas</t>
  </si>
  <si>
    <t>Otras primas</t>
  </si>
  <si>
    <t>510800</t>
  </si>
  <si>
    <t>GASTOS DE PERSONAL DIVERSOS</t>
  </si>
  <si>
    <t>Capacitación, bienestar social y estímulos</t>
  </si>
  <si>
    <t>511100</t>
  </si>
  <si>
    <t>GENERALES</t>
  </si>
  <si>
    <t>Materiales y suministros</t>
  </si>
  <si>
    <t>Servicios públicos</t>
  </si>
  <si>
    <t>Arrendamiento</t>
  </si>
  <si>
    <t>Seguros generales</t>
  </si>
  <si>
    <t>Contratos de administración</t>
  </si>
  <si>
    <t>511178</t>
  </si>
  <si>
    <t>Otros gastos generales</t>
  </si>
  <si>
    <t>512000</t>
  </si>
  <si>
    <t>IMPUESTOS, CONTRIBUCIONES Y TASAS</t>
  </si>
  <si>
    <t>530000</t>
  </si>
  <si>
    <t>DETERIORO, DEPRECIACIONES, AMORTIZACIONES Y PROVISIONES</t>
  </si>
  <si>
    <t>DETERIORO DE CUENTAS POR COBRAR</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</si>
  <si>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</si>
  <si>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</si>
  <si>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</si>
  <si>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</si>
  <si>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</si>
  <si>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</si>
  <si>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</si>
  <si>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</si>
  <si>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</si>
  <si>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</si>
  <si>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</si>
  <si>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</si>
  <si>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</si>
  <si>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</si>
  <si>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</si>
  <si>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</si>
  <si>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</si>
  <si>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</si>
  <si>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</si>
  <si>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</si>
  <si>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</si>
  <si>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</si>
  <si>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</si>
  <si>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</si>
  <si>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</si>
  <si>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</si>
  <si>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</si>
  <si>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</si>
  <si>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</si>
  <si>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</si>
  <si>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580423</t>
  </si>
  <si>
    <t>Pérdida por baja en cuentas de cuentas por cobrar</t>
  </si>
  <si>
    <t>589000</t>
  </si>
  <si>
    <t>GASTOS DIVERSOS</t>
  </si>
  <si>
    <t>Pérdidas en siniestros</t>
  </si>
  <si>
    <t>589019</t>
  </si>
  <si>
    <t>Pérdidas en baja de activos no financiados</t>
  </si>
  <si>
    <t>589090</t>
  </si>
  <si>
    <t>Otros Gtos Diversos Gasto Público Social</t>
  </si>
  <si>
    <t>800000</t>
  </si>
  <si>
    <t>CUENTAS DE ORDEN DEUDORAS</t>
  </si>
  <si>
    <t>810000</t>
  </si>
  <si>
    <t>DERECHOS CONTINGENTES</t>
  </si>
  <si>
    <t>812000</t>
  </si>
  <si>
    <t>LITIGIOS Y MECANISMOS ALTERNATIVOS DE SOLUCION DE CONFLICTOS</t>
  </si>
  <si>
    <t>830000</t>
  </si>
  <si>
    <t>DEUDORAS DE CONTROL</t>
  </si>
  <si>
    <t>831500</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</si>
  <si>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</si>
  <si>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</si>
  <si>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</si>
  <si>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</si>
  <si>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</si>
  <si>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</si>
  <si>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</si>
  <si>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</si>
  <si>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</si>
  <si>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</si>
  <si>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</si>
  <si>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</si>
  <si>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900000</t>
  </si>
  <si>
    <t>CUENTAS DE ORDEN ACREEDORAS</t>
  </si>
  <si>
    <t>910000</t>
  </si>
  <si>
    <t>RESPONSABILIDADES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</si>
  <si>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</si>
  <si>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</si>
  <si>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</si>
  <si>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</si>
  <si>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</si>
  <si>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</si>
  <si>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</si>
  <si>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</si>
  <si>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</si>
  <si>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</si>
  <si>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</si>
  <si>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</si>
  <si>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</si>
  <si>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</si>
  <si>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</si>
  <si>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</si>
  <si>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</si>
  <si>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</si>
  <si>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</si>
  <si>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</si>
  <si>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</si>
  <si>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</si>
  <si>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</si>
  <si>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MARGARITA BARRAQUER SOURDIS</t>
  </si>
  <si>
    <t>C.C. 39,776,077</t>
  </si>
  <si>
    <t>SECRETARIA DISTRITAL</t>
  </si>
  <si>
    <t>DEISY YOLIMA GUTIÉRREZ HERRERA</t>
  </si>
  <si>
    <t>C.C. 20,533,162</t>
  </si>
  <si>
    <t>CONTADORA  SDIS T-100753-T</t>
  </si>
  <si>
    <t>CGN2005_002_SALDO_DE_OPERACIONES RECIPROCAS</t>
  </si>
  <si>
    <t>Cifras en Pesos</t>
  </si>
  <si>
    <t>Codigo Contable Subcuenta</t>
  </si>
  <si>
    <t>Nombre de la Subcuenta</t>
  </si>
  <si>
    <t>Codigo entidad Reciproca</t>
  </si>
  <si>
    <t>Nombre entidad Reciproca</t>
  </si>
  <si>
    <t>Valor Corriente</t>
  </si>
  <si>
    <t>Valor No Corriente</t>
  </si>
  <si>
    <t>023900000</t>
  </si>
  <si>
    <t>INSTITUTO COLOMBIANO DE BIENESTAR FAMILIAR</t>
  </si>
  <si>
    <t>INSTUTUTO DISTRITAL DE LAS ARTES -IDARTES</t>
  </si>
  <si>
    <t>FONDO DE DESARROLLO DE PROYECTOS DE CUNDINAMARCA FONDECUN</t>
  </si>
  <si>
    <t>DEPARTAMENTO ADMINISTRATIVO PARA LA PROSPERIDAD SOCIAL</t>
  </si>
  <si>
    <t>SECRETARIA DISTRITAL DE HACIENDA</t>
  </si>
  <si>
    <t>INSTITUTO DISTRITAL PARA LA PROTECCION DE LA NIÑEZ Y LA JUVENTUD</t>
  </si>
  <si>
    <t>Encargos fiduciario - Fiducia de administración</t>
  </si>
  <si>
    <t>FONDO DE PRESTACIONES ECONOMICAS-CESANTIAS Y PENSIONES FONCEP</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</si>
  <si>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</si>
  <si>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</si>
  <si>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</si>
  <si>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</si>
  <si>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</si>
  <si>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</si>
  <si>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</si>
  <si>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DEPARTAMENTO ADMINISTRATIVO DE LA DEFENSORIA DE ESPACIO PUBLICO-DADEP</t>
  </si>
  <si>
    <t>CONTADORA  SDIS  TP-100753-7</t>
  </si>
  <si>
    <t>ESTADO DE SITUACION FINANCIERA</t>
  </si>
  <si>
    <t>(con corte al 30 de Junio de 2022)</t>
  </si>
  <si>
    <t>(Cifras en Pesos)</t>
  </si>
  <si>
    <t>NOTA</t>
  </si>
  <si>
    <t>ACTIVO</t>
  </si>
  <si>
    <t>PASIVO</t>
  </si>
  <si>
    <t>CORRIENTE</t>
  </si>
  <si>
    <t xml:space="preserve"> </t>
  </si>
  <si>
    <t>29</t>
  </si>
  <si>
    <t>32</t>
  </si>
  <si>
    <t>PROVISIÓN PARA CONTINGENCIAS</t>
  </si>
  <si>
    <t>NO CORRIENTE</t>
  </si>
  <si>
    <t>RECAUDOS A FAVOR DE TERCEROS</t>
  </si>
  <si>
    <t>TOTAL PASIVO</t>
  </si>
  <si>
    <t>312800</t>
  </si>
  <si>
    <t>PROVISIONES, AGOTAMIENTO, DEPRECIACIONES Y AMORTIZACIONES (DB)</t>
  </si>
  <si>
    <t>TOTAL PATRIMONIO</t>
  </si>
  <si>
    <t>TOTAL ACTIVO</t>
  </si>
  <si>
    <t>TOTAL PASIVO + PATRIMONIO</t>
  </si>
  <si>
    <t>Documento firmado electronicamente de acuerdo con la ley 527 de 1999 y el decreto 2364 de 2012</t>
  </si>
  <si>
    <t>CONTADORA SDIS -T.P. 100753-T</t>
  </si>
  <si>
    <t>ESTADO DE RESULTADOS</t>
  </si>
  <si>
    <t>(Del 01 de enero al 30 de Junio de 2022)</t>
  </si>
  <si>
    <t>EXCEDENTE DEL EJERCICIO</t>
  </si>
  <si>
    <t>NASLY MILENA PISCIOTTI DUQUE</t>
  </si>
  <si>
    <t>C.C. 52.195.727</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</si>
  <si>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</si>
  <si>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</si>
  <si>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</si>
  <si>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</si>
  <si>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</si>
  <si>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</si>
  <si>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</si>
  <si>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</si>
  <si>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</si>
  <si>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</si>
  <si>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</si>
  <si>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</si>
  <si>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</si>
  <si>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</si>
  <si>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</si>
  <si>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</si>
  <si>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</si>
  <si>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</si>
  <si>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</si>
  <si>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</si>
  <si>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OtrasSentencias</t>
  </si>
  <si>
    <t>Laudos arbitrales y conciliaciones extrajudiciales</t>
  </si>
  <si>
    <t>Arbitrajes</t>
  </si>
  <si>
    <t>Conciliaciones Extrajudiciales</t>
  </si>
  <si>
    <t>Otros créditos judiciales</t>
  </si>
  <si>
    <t>Otros creditos judiciales</t>
  </si>
  <si>
    <t>Litigios y demandas</t>
  </si>
  <si>
    <t>Corresponde a procesos  que son probables y cuyo valor es cero</t>
  </si>
  <si>
    <t>Litigios y mecanismos alternativos de solución de conflictos</t>
  </si>
  <si>
    <t>Otros litigios y mecanismos alternativos de solución de conflictos</t>
  </si>
  <si>
    <t>NA</t>
  </si>
  <si>
    <t>Obligaciones Remotas</t>
  </si>
  <si>
    <t>Procesos SIN Obligaciòn</t>
  </si>
  <si>
    <t>TOTAL OBLIGACIONES EN CONTRA</t>
  </si>
  <si>
    <t xml:space="preserve">DEISY YOLIMA GUTIERREZ </t>
  </si>
  <si>
    <t>Contadora</t>
  </si>
  <si>
    <t>ASESORA RECURSOS FINANCIEROS ( E )</t>
  </si>
  <si>
    <t>Estas obligaciones se revelan  pero no se reconocen contablemente</t>
  </si>
  <si>
    <t xml:space="preserve">Documento firmado electrónicamente de acuerdo con la Ley 527 de 1999  y el Decreto 2364 de 2012 </t>
  </si>
  <si>
    <t>0</t>
  </si>
  <si>
    <t>31</t>
  </si>
  <si>
    <t>la suma de estos 2 conceptos me da diferencia de 1 peso con el PDF</t>
  </si>
  <si>
    <t>PRESTAMOS POR COBRAR</t>
  </si>
  <si>
    <t>CORREGIDO</t>
  </si>
  <si>
    <t>diferencia de 1 peso con el PDF- CORRESPONDE A AJUSTE EN PESS</t>
  </si>
  <si>
    <t>diferencia de 1 peso con el PDF POR AJUSTES AL PESO EN INVENTARIOS</t>
  </si>
  <si>
    <t>PROVISIONES</t>
  </si>
  <si>
    <t xml:space="preserve">porque esta cuenta sale en CEROS en el PDF? Por que solo se hace cierre en diciembre </t>
  </si>
  <si>
    <t>la suma de estos 2 conceptos me da diferencia de 1 peso con el PDF, que corresponde a la diferencia en decimales de depreciacion</t>
  </si>
  <si>
    <t>PATRIMONIO ENTIDADES DE GOBIERNO</t>
  </si>
  <si>
    <t>INGRESOS DIVERSOS</t>
  </si>
  <si>
    <t>ACTIVOS CONTINGENTES</t>
  </si>
  <si>
    <t>BIENES Y DERECHOS RETIRADOS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</si>
</sst>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0000"/>
    <numFmt numFmtId="165" formatCode="_-* #,##0.00\ [$€-1]_-;\-* #,##0.00\ [$€-1]_-;_-* &quot;-&quot;??\ [$€-1]_-"/>
    <numFmt numFmtId="166" formatCode="[$-C0A]d\-mmm\-yyyy;@"/>
    <numFmt numFmtId="167" formatCode="_-* #,##0_-;\-* #,##0_-;_-* &quot;-&quot;??_-;_-@_-"/>
  </numFmts>
  <fonts count="60"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0"/>
      <name val="Arial"/>
      <family val="2"/>
    </font>
    <font>
      <b/>
      <sz val="16"/>
      <color indexed="10"/>
      <name val="Arial"/>
      <family val="2"/>
    </font>
    <font>
      <b/>
      <sz val="14"/>
      <color indexed="39"/>
      <name val="Arial"/>
      <family val="2"/>
    </font>
    <font>
      <b/>
      <sz val="12"/>
      <color rgb="FFC00000"/>
      <name val="Arial"/>
      <family val="2"/>
    </font>
    <font>
      <sz val="16"/>
      <name val="Arial"/>
      <family val="2"/>
    </font>
    <font>
      <b/>
      <sz val="16"/>
      <name val="Arial"/>
      <family val="2"/>
    </font>
    <font>
      <b/>
      <sz val="22"/>
      <name val="Arial"/>
      <family val="2"/>
    </font>
    <font>
      <sz val="20"/>
      <name val="Arial"/>
      <family val="2"/>
    </font>
    <font>
      <sz val="16"/>
      <color theme="1"/>
      <name val="Calibri"/>
      <family val="2"/>
      <scheme val="minor"/>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b/>
      <sz val="16"/>
      <color rgb="FFFF0000"/>
      <name val="Arial Narrow"/>
      <family val="2"/>
    </font>
    <font>
      <b/>
      <sz val="20"/>
      <name val="Arial"/>
      <family val="2"/>
    </font>
    <font>
      <sz val="16"/>
      <color rgb="FFFF0000"/>
      <name val="Arial"/>
      <family val="2"/>
    </font>
    <font>
      <b/>
      <sz val="16"/>
      <color rgb="FFFF0000"/>
      <name val="Arial"/>
      <family val="2"/>
    </font>
    <font>
      <b/>
      <sz val="20"/>
      <color indexed="10"/>
      <name val="Arial"/>
      <family val="2"/>
    </font>
    <font>
      <b/>
      <sz val="18"/>
      <color indexed="39"/>
      <name val="Arial"/>
      <family val="2"/>
    </font>
    <font>
      <b/>
      <sz val="18"/>
      <color indexed="12"/>
      <name val="Arial"/>
      <family val="2"/>
    </font>
    <font>
      <b/>
      <sz val="18"/>
      <color indexed="8"/>
      <name val="Arial"/>
      <family val="2"/>
    </font>
    <font>
      <sz val="14"/>
      <name val="Arial"/>
      <family val="2"/>
    </font>
    <font>
      <sz val="16"/>
      <color indexed="12"/>
      <name val="Arial"/>
      <family val="2"/>
    </font>
    <font>
      <sz val="20"/>
      <color indexed="10"/>
      <name val="Arial"/>
      <family val="2"/>
    </font>
    <font>
      <sz val="18"/>
      <color indexed="39"/>
      <name val="Arial"/>
      <family val="2"/>
    </font>
    <font>
      <b/>
      <sz val="20"/>
      <color indexed="39"/>
      <name val="Arial"/>
      <family val="2"/>
    </font>
    <font>
      <b/>
      <sz val="18"/>
      <color indexed="10"/>
      <name val="Arial"/>
      <family val="2"/>
    </font>
    <font>
      <b/>
      <sz val="24"/>
      <name val="Arial"/>
      <family val="2"/>
    </font>
    <font>
      <sz val="18"/>
      <color indexed="10"/>
      <name val="Arial"/>
      <family val="2"/>
    </font>
    <font>
      <sz val="12"/>
      <color theme="1"/>
      <name val="Arial"/>
      <family val="2"/>
    </font>
    <font>
      <sz val="22"/>
      <name val="Arial"/>
      <family val="2"/>
    </font>
    <font>
      <sz val="14"/>
      <color theme="1"/>
      <name val="Arial"/>
      <family val="2"/>
    </font>
    <font>
      <b/>
      <sz val="18"/>
      <color rgb="FFFF0000"/>
      <name val="Arial"/>
      <family val="2"/>
    </font>
    <font>
      <sz val="16"/>
      <color indexed="39"/>
      <name val="Arial"/>
      <family val="2"/>
    </font>
    <font>
      <b/>
      <sz val="16"/>
      <color indexed="39"/>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b/>
      <sz val="9"/>
      <color indexed="81"/>
      <name val="Tahoma"/>
      <family val="2"/>
    </font>
    <font>
      <b/>
      <sz val="11"/>
      <color rgb="FF000000"/>
      <name val="Times New Roman"/>
      <family val="1"/>
    </font>
    <font>
      <b/>
      <sz val="16"/>
      <color theme="1"/>
      <name val="Calibri"/>
      <family val="2"/>
      <scheme val="minor"/>
    </font>
    <font>
      <sz val="9"/>
      <name val="Arial"/>
      <family val="2"/>
    </font>
    <font>
      <b/>
      <sz val="16"/>
      <color rgb="FF00B0F0"/>
      <name val="Arial"/>
      <family val="2"/>
    </font>
  </fonts>
  <fills count="24">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theme="9" tint="0.79998168889431442"/>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lightGray">
        <bgColor theme="9" tint="0.39994506668294322"/>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9" fontId="1" fillId="0" borderId="0" applyFont="0" applyFill="0" applyBorder="0" applyAlignment="0" applyProtection="0"/>
  </cellStyleXfs>
  <cellXfs count="476">
    <xf numFmtId="0" fontId="0" fillId="0" borderId="0" xfId="0"/>
    <xf numFmtId="49" fontId="3" fillId="0" borderId="1" xfId="2" applyNumberFormat="1" applyFont="1" applyFill="1" applyBorder="1" applyAlignment="1" applyProtection="1">
      <alignment horizontal="left"/>
    </xf>
    <xf numFmtId="0" fontId="3" fillId="0" borderId="2" xfId="2" applyFont="1" applyFill="1" applyBorder="1" applyAlignment="1" applyProtection="1">
      <alignment horizontal="left"/>
    </xf>
    <xf numFmtId="3" fontId="4" fillId="0" borderId="2" xfId="2" applyNumberFormat="1" applyFont="1" applyFill="1" applyBorder="1" applyAlignment="1">
      <alignment horizontal="justify"/>
    </xf>
    <xf numFmtId="3" fontId="3" fillId="0" borderId="2" xfId="2" applyNumberFormat="1" applyFont="1" applyFill="1" applyBorder="1" applyAlignment="1"/>
    <xf numFmtId="3" fontId="4" fillId="0" borderId="2" xfId="2" applyNumberFormat="1" applyFont="1" applyFill="1" applyBorder="1"/>
    <xf numFmtId="3" fontId="4" fillId="0" borderId="3" xfId="2" applyNumberFormat="1" applyFont="1" applyFill="1" applyBorder="1"/>
    <xf numFmtId="3" fontId="4" fillId="0" borderId="0" xfId="2" applyNumberFormat="1" applyFont="1" applyFill="1" applyBorder="1"/>
    <xf numFmtId="49" fontId="3" fillId="0" borderId="4" xfId="2" applyNumberFormat="1" applyFont="1" applyFill="1" applyBorder="1" applyAlignment="1" applyProtection="1">
      <alignment horizontal="left"/>
    </xf>
    <xf numFmtId="0" fontId="3" fillId="0" borderId="0" xfId="2" applyFont="1" applyFill="1" applyBorder="1" applyAlignment="1" applyProtection="1">
      <alignment horizontal="left"/>
    </xf>
    <xf numFmtId="3" fontId="4" fillId="0" borderId="5" xfId="2" applyNumberFormat="1" applyFont="1" applyFill="1" applyBorder="1"/>
    <xf numFmtId="0" fontId="5" fillId="0" borderId="0" xfId="3" applyFont="1" applyFill="1" applyBorder="1" applyAlignment="1" applyProtection="1">
      <alignment horizontal="left"/>
      <protection locked="0"/>
    </xf>
    <xf numFmtId="1" fontId="5" fillId="0" borderId="0" xfId="3" applyNumberFormat="1" applyFont="1" applyFill="1" applyBorder="1" applyAlignment="1" applyProtection="1">
      <alignment horizontal="left"/>
      <protection locked="0"/>
    </xf>
    <xf numFmtId="49" fontId="3" fillId="0" borderId="4" xfId="4" applyNumberFormat="1" applyFont="1" applyFill="1" applyBorder="1" applyAlignment="1" applyProtection="1">
      <alignment horizontal="left"/>
    </xf>
    <xf numFmtId="14" fontId="3" fillId="0" borderId="0" xfId="4" applyNumberFormat="1" applyFont="1" applyFill="1" applyBorder="1" applyAlignment="1" applyProtection="1">
      <alignment horizontal="left"/>
      <protection locked="0"/>
    </xf>
    <xf numFmtId="14" fontId="3" fillId="0" borderId="0" xfId="2" applyNumberFormat="1" applyFont="1" applyFill="1" applyBorder="1" applyAlignment="1" applyProtection="1">
      <alignment horizontal="left"/>
      <protection locked="0"/>
    </xf>
    <xf numFmtId="49" fontId="3" fillId="0" borderId="7" xfId="2" applyNumberFormat="1" applyFont="1" applyFill="1" applyBorder="1" applyAlignment="1" applyProtection="1">
      <alignment horizontal="left"/>
    </xf>
    <xf numFmtId="14" fontId="3" fillId="0" borderId="8" xfId="2" applyNumberFormat="1" applyFont="1" applyFill="1" applyBorder="1" applyAlignment="1" applyProtection="1">
      <alignment horizontal="left"/>
      <protection locked="0"/>
    </xf>
    <xf numFmtId="3" fontId="4" fillId="0" borderId="8" xfId="2" applyNumberFormat="1" applyFont="1" applyFill="1" applyBorder="1"/>
    <xf numFmtId="3" fontId="4" fillId="0" borderId="9" xfId="2" applyNumberFormat="1" applyFont="1" applyFill="1" applyBorder="1"/>
    <xf numFmtId="49" fontId="3" fillId="0" borderId="10" xfId="2" applyNumberFormat="1" applyFont="1" applyFill="1" applyBorder="1" applyAlignment="1" applyProtection="1">
      <alignment horizontal="justify"/>
    </xf>
    <xf numFmtId="0" fontId="3" fillId="0" borderId="10" xfId="2" applyFont="1" applyFill="1" applyBorder="1" applyAlignment="1" applyProtection="1">
      <alignment horizontal="center"/>
    </xf>
    <xf numFmtId="3" fontId="3" fillId="0" borderId="10" xfId="2" applyNumberFormat="1" applyFont="1" applyFill="1" applyBorder="1" applyAlignment="1" applyProtection="1">
      <alignment horizontal="center" wrapText="1"/>
      <protection locked="0"/>
    </xf>
    <xf numFmtId="3" fontId="3" fillId="0" borderId="10" xfId="2" applyNumberFormat="1" applyFont="1" applyFill="1" applyBorder="1" applyAlignment="1" applyProtection="1">
      <alignment horizontal="center" wrapText="1"/>
    </xf>
    <xf numFmtId="49" fontId="7" fillId="0" borderId="12" xfId="2" applyNumberFormat="1" applyFont="1" applyFill="1" applyBorder="1" applyAlignment="1" applyProtection="1">
      <alignment horizontal="left"/>
    </xf>
    <xf numFmtId="3" fontId="7" fillId="0" borderId="11" xfId="2" applyNumberFormat="1" applyFont="1" applyFill="1" applyBorder="1" applyAlignment="1" applyProtection="1">
      <alignment horizontal="left"/>
    </xf>
    <xf numFmtId="3" fontId="7" fillId="0" borderId="11" xfId="2" applyNumberFormat="1" applyFont="1" applyFill="1" applyBorder="1" applyAlignment="1" applyProtection="1">
      <alignment horizontal="right"/>
    </xf>
    <xf numFmtId="3" fontId="2" fillId="0" borderId="0" xfId="2" applyNumberFormat="1" applyFill="1"/>
    <xf numFmtId="0" fontId="2" fillId="0" borderId="0" xfId="2" applyFill="1"/>
    <xf numFmtId="49" fontId="8" fillId="0" borderId="13" xfId="2" applyNumberFormat="1" applyFont="1" applyFill="1" applyBorder="1" applyAlignment="1" applyProtection="1">
      <alignment horizontal="left"/>
    </xf>
    <xf numFmtId="3" fontId="8" fillId="0" borderId="6" xfId="2" applyNumberFormat="1" applyFont="1" applyFill="1" applyBorder="1" applyAlignment="1" applyProtection="1">
      <alignment horizontal="left"/>
    </xf>
    <xf numFmtId="3" fontId="8" fillId="0" borderId="6" xfId="2" applyNumberFormat="1" applyFont="1" applyFill="1" applyBorder="1" applyAlignment="1" applyProtection="1">
      <alignment horizontal="right"/>
    </xf>
    <xf numFmtId="3" fontId="8" fillId="0" borderId="14" xfId="2" applyNumberFormat="1" applyFont="1" applyFill="1" applyBorder="1" applyAlignment="1" applyProtection="1">
      <alignment horizontal="right"/>
    </xf>
    <xf numFmtId="49" fontId="3" fillId="0" borderId="13" xfId="2" applyNumberFormat="1" applyFont="1" applyFill="1" applyBorder="1" applyAlignment="1" applyProtection="1">
      <alignment horizontal="left"/>
    </xf>
    <xf numFmtId="3" fontId="9" fillId="0" borderId="6" xfId="2" applyNumberFormat="1" applyFont="1" applyFill="1" applyBorder="1" applyAlignment="1" applyProtection="1">
      <alignment horizontal="left"/>
    </xf>
    <xf numFmtId="3" fontId="3" fillId="0" borderId="6" xfId="2" applyNumberFormat="1" applyFont="1" applyFill="1" applyBorder="1" applyAlignment="1" applyProtection="1">
      <alignment horizontal="right"/>
    </xf>
    <xf numFmtId="3" fontId="3" fillId="0" borderId="14" xfId="2" applyNumberFormat="1" applyFont="1" applyFill="1" applyBorder="1" applyAlignment="1" applyProtection="1">
      <alignment horizontal="right"/>
    </xf>
    <xf numFmtId="3" fontId="4" fillId="0" borderId="6" xfId="2" applyNumberFormat="1" applyFont="1" applyFill="1" applyBorder="1" applyAlignment="1" applyProtection="1"/>
    <xf numFmtId="3" fontId="4" fillId="0" borderId="6" xfId="2" applyNumberFormat="1" applyFont="1" applyFill="1" applyBorder="1" applyAlignment="1" applyProtection="1">
      <alignment horizontal="right"/>
    </xf>
    <xf numFmtId="3" fontId="4" fillId="0" borderId="6" xfId="2" applyNumberFormat="1" applyFont="1" applyFill="1" applyBorder="1" applyAlignment="1" applyProtection="1">
      <alignment horizontal="right"/>
      <protection locked="0"/>
    </xf>
    <xf numFmtId="3" fontId="4" fillId="0" borderId="15" xfId="2" applyNumberFormat="1" applyFont="1" applyFill="1" applyBorder="1" applyAlignment="1" applyProtection="1">
      <alignment horizontal="right"/>
    </xf>
    <xf numFmtId="3" fontId="3" fillId="0" borderId="6" xfId="2" applyNumberFormat="1" applyFont="1" applyFill="1" applyBorder="1" applyAlignment="1" applyProtection="1">
      <alignment horizontal="left"/>
    </xf>
    <xf numFmtId="3" fontId="3" fillId="0" borderId="15" xfId="2" applyNumberFormat="1" applyFont="1" applyFill="1" applyBorder="1" applyAlignment="1" applyProtection="1">
      <alignment horizontal="right"/>
    </xf>
    <xf numFmtId="3" fontId="3" fillId="0" borderId="6" xfId="2" applyNumberFormat="1" applyFont="1" applyFill="1" applyBorder="1" applyAlignment="1" applyProtection="1">
      <alignment horizontal="right"/>
      <protection locked="0"/>
    </xf>
    <xf numFmtId="49" fontId="7" fillId="0" borderId="13" xfId="2" applyNumberFormat="1" applyFont="1" applyFill="1" applyBorder="1" applyAlignment="1" applyProtection="1">
      <alignment horizontal="left"/>
    </xf>
    <xf numFmtId="3" fontId="7" fillId="0" borderId="6" xfId="2" applyNumberFormat="1" applyFont="1" applyFill="1" applyBorder="1" applyAlignment="1" applyProtection="1">
      <alignment horizontal="left"/>
    </xf>
    <xf numFmtId="3" fontId="7" fillId="0" borderId="6" xfId="2" applyNumberFormat="1" applyFont="1" applyFill="1" applyBorder="1" applyAlignment="1" applyProtection="1">
      <alignment horizontal="right"/>
    </xf>
    <xf numFmtId="3" fontId="4" fillId="0" borderId="6" xfId="6" applyNumberFormat="1" applyFont="1" applyFill="1" applyBorder="1" applyAlignment="1" applyProtection="1"/>
    <xf numFmtId="49" fontId="4" fillId="0" borderId="13" xfId="2" applyNumberFormat="1" applyFont="1" applyFill="1" applyBorder="1" applyAlignment="1" applyProtection="1">
      <alignment horizontal="left"/>
    </xf>
    <xf numFmtId="3" fontId="4" fillId="0" borderId="6" xfId="7" applyNumberFormat="1" applyFont="1" applyFill="1" applyBorder="1" applyAlignment="1" applyProtection="1"/>
    <xf numFmtId="3" fontId="4" fillId="0" borderId="17" xfId="2" applyNumberFormat="1" applyFont="1" applyFill="1" applyBorder="1" applyAlignment="1" applyProtection="1"/>
    <xf numFmtId="49" fontId="7" fillId="0" borderId="10" xfId="2" applyNumberFormat="1" applyFont="1" applyFill="1" applyBorder="1" applyAlignment="1" applyProtection="1">
      <alignment horizontal="left"/>
    </xf>
    <xf numFmtId="3" fontId="7" fillId="0" borderId="10" xfId="2" applyNumberFormat="1" applyFont="1" applyFill="1" applyBorder="1" applyAlignment="1" applyProtection="1">
      <alignment horizontal="right"/>
    </xf>
    <xf numFmtId="3" fontId="3" fillId="0" borderId="11" xfId="5" applyNumberFormat="1" applyFont="1" applyFill="1" applyBorder="1" applyAlignment="1" applyProtection="1">
      <alignment horizontal="center" wrapText="1"/>
      <protection locked="0"/>
    </xf>
    <xf numFmtId="0" fontId="4" fillId="0" borderId="13" xfId="2" applyNumberFormat="1" applyFont="1" applyFill="1" applyBorder="1" applyAlignment="1" applyProtection="1">
      <alignment horizontal="left"/>
    </xf>
    <xf numFmtId="49" fontId="4" fillId="0" borderId="16" xfId="2" applyNumberFormat="1" applyFont="1" applyFill="1" applyBorder="1" applyAlignment="1" applyProtection="1">
      <alignment horizontal="left"/>
    </xf>
    <xf numFmtId="3" fontId="7" fillId="0" borderId="10" xfId="2" applyNumberFormat="1" applyFont="1" applyFill="1" applyBorder="1" applyAlignment="1" applyProtection="1">
      <alignment horizontal="left"/>
    </xf>
    <xf numFmtId="0" fontId="10" fillId="0" borderId="1" xfId="2" applyFont="1" applyFill="1" applyBorder="1" applyAlignment="1">
      <alignment wrapText="1"/>
    </xf>
    <xf numFmtId="0" fontId="10" fillId="0" borderId="2" xfId="2" applyFont="1" applyFill="1" applyBorder="1" applyAlignment="1">
      <alignment wrapText="1"/>
    </xf>
    <xf numFmtId="3" fontId="10" fillId="0" borderId="2" xfId="2" applyNumberFormat="1" applyFont="1" applyFill="1" applyBorder="1" applyAlignment="1">
      <alignment wrapText="1"/>
    </xf>
    <xf numFmtId="0" fontId="10" fillId="0" borderId="3" xfId="2" applyFont="1" applyFill="1" applyBorder="1" applyAlignment="1">
      <alignment wrapText="1"/>
    </xf>
    <xf numFmtId="0" fontId="10" fillId="0" borderId="4" xfId="2" applyFont="1" applyFill="1" applyBorder="1" applyAlignment="1">
      <alignment wrapText="1"/>
    </xf>
    <xf numFmtId="0" fontId="10" fillId="0" borderId="0" xfId="2" applyFont="1" applyFill="1" applyBorder="1" applyAlignment="1">
      <alignment wrapText="1"/>
    </xf>
    <xf numFmtId="3" fontId="10" fillId="0" borderId="0" xfId="2" applyNumberFormat="1" applyFont="1" applyFill="1" applyBorder="1" applyAlignment="1">
      <alignment wrapText="1"/>
    </xf>
    <xf numFmtId="0" fontId="10" fillId="0" borderId="5" xfId="2" applyFont="1" applyFill="1" applyBorder="1" applyAlignment="1">
      <alignment wrapText="1"/>
    </xf>
    <xf numFmtId="3" fontId="14" fillId="0" borderId="0" xfId="2" applyNumberFormat="1" applyFont="1" applyFill="1" applyBorder="1" applyAlignment="1" applyProtection="1">
      <alignment wrapText="1"/>
      <protection locked="0"/>
    </xf>
    <xf numFmtId="3" fontId="14" fillId="0" borderId="5" xfId="2" applyNumberFormat="1" applyFont="1" applyFill="1" applyBorder="1" applyAlignment="1">
      <alignment wrapText="1"/>
    </xf>
    <xf numFmtId="3" fontId="10" fillId="0" borderId="0" xfId="5" applyNumberFormat="1" applyFont="1" applyFill="1" applyBorder="1" applyAlignment="1">
      <alignment wrapText="1"/>
    </xf>
    <xf numFmtId="0" fontId="10" fillId="0" borderId="7" xfId="5" applyNumberFormat="1" applyFont="1" applyFill="1" applyBorder="1" applyAlignment="1">
      <alignment horizontal="center" wrapText="1"/>
    </xf>
    <xf numFmtId="0" fontId="10" fillId="0" borderId="8" xfId="5" applyFont="1" applyFill="1" applyBorder="1" applyAlignment="1">
      <alignment wrapText="1"/>
    </xf>
    <xf numFmtId="3" fontId="10" fillId="0" borderId="8" xfId="5" applyNumberFormat="1" applyFont="1" applyFill="1" applyBorder="1" applyAlignment="1">
      <alignment wrapText="1"/>
    </xf>
    <xf numFmtId="3" fontId="10" fillId="0" borderId="9" xfId="5" applyNumberFormat="1" applyFont="1" applyFill="1" applyBorder="1" applyAlignment="1">
      <alignment wrapText="1"/>
    </xf>
    <xf numFmtId="0" fontId="3" fillId="4" borderId="1" xfId="11" applyFont="1" applyFill="1" applyBorder="1" applyAlignment="1" applyProtection="1">
      <alignment horizontal="left"/>
    </xf>
    <xf numFmtId="0" fontId="3" fillId="4" borderId="2" xfId="11" applyFont="1" applyFill="1" applyBorder="1" applyAlignment="1" applyProtection="1">
      <alignment horizontal="left"/>
    </xf>
    <xf numFmtId="0" fontId="4" fillId="4" borderId="2" xfId="11" applyFont="1" applyFill="1" applyBorder="1"/>
    <xf numFmtId="0" fontId="3" fillId="4" borderId="3" xfId="11" applyFont="1" applyFill="1" applyBorder="1" applyAlignment="1">
      <alignment horizontal="right"/>
    </xf>
    <xf numFmtId="0" fontId="3" fillId="4" borderId="4" xfId="11" applyFont="1" applyFill="1" applyBorder="1" applyAlignment="1" applyProtection="1">
      <alignment horizontal="left"/>
    </xf>
    <xf numFmtId="0" fontId="3" fillId="4" borderId="0" xfId="11" applyFont="1" applyFill="1" applyBorder="1" applyAlignment="1" applyProtection="1">
      <alignment horizontal="left"/>
    </xf>
    <xf numFmtId="0" fontId="4" fillId="4" borderId="0" xfId="11" applyFont="1" applyFill="1" applyBorder="1"/>
    <xf numFmtId="0" fontId="4" fillId="4" borderId="5" xfId="11" applyFont="1" applyFill="1" applyBorder="1"/>
    <xf numFmtId="1" fontId="3" fillId="4" borderId="0" xfId="11" applyNumberFormat="1" applyFont="1" applyFill="1" applyBorder="1" applyAlignment="1" applyProtection="1">
      <alignment horizontal="left"/>
      <protection locked="0"/>
    </xf>
    <xf numFmtId="0" fontId="4" fillId="4" borderId="4" xfId="11" applyFont="1" applyFill="1" applyBorder="1"/>
    <xf numFmtId="0" fontId="4" fillId="4" borderId="7" xfId="11" applyFont="1" applyFill="1" applyBorder="1"/>
    <xf numFmtId="0" fontId="4" fillId="4" borderId="8" xfId="11" applyFont="1" applyFill="1" applyBorder="1"/>
    <xf numFmtId="0" fontId="3" fillId="4" borderId="8" xfId="11" applyFont="1" applyFill="1" applyBorder="1" applyAlignment="1">
      <alignment horizontal="left"/>
    </xf>
    <xf numFmtId="0" fontId="4" fillId="4" borderId="9" xfId="11" applyFont="1" applyFill="1" applyBorder="1"/>
    <xf numFmtId="0" fontId="3" fillId="0" borderId="10" xfId="11" applyFont="1" applyFill="1" applyBorder="1" applyAlignment="1">
      <alignment horizontal="center" vertical="center" wrapText="1"/>
    </xf>
    <xf numFmtId="0" fontId="4" fillId="0" borderId="13" xfId="12" applyFont="1" applyFill="1" applyBorder="1"/>
    <xf numFmtId="0" fontId="4" fillId="0" borderId="6" xfId="12" applyFont="1" applyFill="1" applyBorder="1"/>
    <xf numFmtId="164" fontId="4" fillId="0" borderId="18" xfId="13" applyNumberFormat="1" applyFont="1" applyFill="1" applyBorder="1" applyAlignment="1">
      <alignment horizontal="right"/>
    </xf>
    <xf numFmtId="0" fontId="4" fillId="0" borderId="16" xfId="12" applyFont="1" applyFill="1" applyBorder="1"/>
    <xf numFmtId="0" fontId="10" fillId="4" borderId="1" xfId="11" applyFont="1" applyFill="1" applyBorder="1"/>
    <xf numFmtId="0" fontId="10" fillId="4" borderId="2" xfId="11" applyFont="1" applyFill="1" applyBorder="1"/>
    <xf numFmtId="0" fontId="10" fillId="4" borderId="3" xfId="11" applyFont="1" applyFill="1" applyBorder="1"/>
    <xf numFmtId="0" fontId="10" fillId="4" borderId="4" xfId="5" applyFont="1" applyFill="1" applyBorder="1" applyAlignment="1">
      <alignment horizontal="centerContinuous" vertical="center"/>
    </xf>
    <xf numFmtId="0" fontId="10" fillId="4" borderId="0" xfId="5" applyFont="1" applyFill="1" applyBorder="1" applyAlignment="1">
      <alignment horizontal="centerContinuous" vertical="center"/>
    </xf>
    <xf numFmtId="0" fontId="10" fillId="4" borderId="0" xfId="5" applyFont="1" applyFill="1" applyBorder="1"/>
    <xf numFmtId="0" fontId="10" fillId="4" borderId="5" xfId="5" applyFont="1" applyFill="1" applyBorder="1"/>
    <xf numFmtId="0" fontId="10" fillId="4" borderId="7" xfId="11" applyFont="1" applyFill="1" applyBorder="1"/>
    <xf numFmtId="0" fontId="10" fillId="4" borderId="8" xfId="11" applyFont="1" applyFill="1" applyBorder="1"/>
    <xf numFmtId="0" fontId="10" fillId="4" borderId="9" xfId="11" applyFont="1" applyFill="1" applyBorder="1"/>
    <xf numFmtId="0" fontId="24" fillId="3" borderId="0" xfId="6" applyNumberFormat="1" applyFont="1" applyFill="1" applyBorder="1" applyAlignment="1" applyProtection="1">
      <alignment horizontal="center"/>
      <protection locked="0"/>
    </xf>
    <xf numFmtId="49" fontId="24" fillId="3" borderId="0" xfId="6" applyNumberFormat="1" applyFont="1" applyFill="1" applyBorder="1" applyAlignment="1" applyProtection="1">
      <alignment horizontal="center"/>
      <protection locked="0"/>
    </xf>
    <xf numFmtId="166" fontId="24" fillId="3" borderId="0" xfId="6" applyNumberFormat="1" applyFont="1" applyFill="1" applyBorder="1" applyAlignment="1" applyProtection="1">
      <alignment horizontal="center"/>
      <protection locked="0"/>
    </xf>
    <xf numFmtId="49" fontId="24" fillId="3" borderId="0" xfId="15" applyNumberFormat="1" applyFont="1" applyFill="1" applyBorder="1" applyAlignment="1" applyProtection="1">
      <alignment horizontal="center"/>
      <protection locked="0"/>
    </xf>
    <xf numFmtId="0" fontId="13" fillId="3" borderId="0" xfId="15" applyFont="1" applyFill="1" applyBorder="1" applyProtection="1"/>
    <xf numFmtId="166" fontId="24" fillId="3" borderId="0" xfId="15" applyNumberFormat="1" applyFont="1" applyFill="1" applyBorder="1" applyAlignment="1" applyProtection="1">
      <alignment horizontal="center"/>
      <protection locked="0"/>
    </xf>
    <xf numFmtId="166" fontId="24" fillId="3" borderId="0" xfId="15" applyNumberFormat="1" applyFont="1" applyFill="1" applyBorder="1" applyAlignment="1" applyProtection="1">
      <alignment horizontal="center"/>
    </xf>
    <xf numFmtId="0" fontId="13" fillId="3" borderId="0" xfId="15" applyFont="1" applyFill="1" applyBorder="1"/>
    <xf numFmtId="0" fontId="25" fillId="3" borderId="0" xfId="15" applyFont="1" applyFill="1" applyBorder="1" applyAlignment="1">
      <alignment horizontal="left"/>
    </xf>
    <xf numFmtId="0" fontId="24" fillId="3" borderId="0" xfId="15" applyFont="1" applyFill="1" applyBorder="1" applyAlignment="1">
      <alignment horizontal="left"/>
    </xf>
    <xf numFmtId="0" fontId="26" fillId="3" borderId="0" xfId="15" applyFont="1" applyFill="1" applyBorder="1" applyAlignment="1">
      <alignment horizontal="left"/>
    </xf>
    <xf numFmtId="0" fontId="0" fillId="3" borderId="0" xfId="0" applyFill="1"/>
    <xf numFmtId="0" fontId="28" fillId="3" borderId="0" xfId="15" applyFont="1" applyFill="1" applyBorder="1" applyAlignment="1">
      <alignment horizontal="left"/>
    </xf>
    <xf numFmtId="0" fontId="26" fillId="3" borderId="0" xfId="15" applyFont="1" applyFill="1" applyBorder="1" applyAlignment="1" applyProtection="1">
      <alignment horizontal="left"/>
      <protection locked="0"/>
    </xf>
    <xf numFmtId="0" fontId="10" fillId="3" borderId="0" xfId="15" applyFont="1" applyFill="1" applyBorder="1" applyAlignment="1">
      <alignment horizontal="left"/>
    </xf>
    <xf numFmtId="0" fontId="2" fillId="3" borderId="0" xfId="15" applyFill="1" applyBorder="1"/>
    <xf numFmtId="0" fontId="10" fillId="3" borderId="0" xfId="15" applyFont="1" applyFill="1" applyBorder="1" applyAlignment="1" applyProtection="1">
      <alignment horizontal="left"/>
      <protection locked="0"/>
    </xf>
    <xf numFmtId="0" fontId="15" fillId="3" borderId="0" xfId="15" applyFont="1" applyFill="1" applyBorder="1" applyAlignment="1">
      <alignment horizontal="left"/>
    </xf>
    <xf numFmtId="0" fontId="27" fillId="3" borderId="0" xfId="15" applyFont="1" applyFill="1" applyBorder="1" applyAlignment="1">
      <alignment horizontal="left"/>
    </xf>
    <xf numFmtId="0" fontId="2" fillId="3" borderId="0" xfId="15" applyFill="1" applyBorder="1" applyProtection="1">
      <protection locked="0"/>
    </xf>
    <xf numFmtId="0" fontId="36" fillId="3" borderId="0" xfId="15" applyFont="1" applyFill="1" applyBorder="1" applyAlignment="1">
      <alignment horizontal="left"/>
    </xf>
    <xf numFmtId="0" fontId="37" fillId="3" borderId="0" xfId="6" applyFont="1" applyFill="1" applyBorder="1" applyAlignment="1" applyProtection="1">
      <alignment horizontal="center"/>
      <protection locked="0"/>
    </xf>
    <xf numFmtId="3" fontId="10" fillId="3" borderId="0" xfId="6" applyNumberFormat="1" applyFont="1" applyFill="1" applyBorder="1" applyProtection="1"/>
    <xf numFmtId="0" fontId="34" fillId="3" borderId="0" xfId="6" applyFont="1" applyFill="1" applyBorder="1" applyAlignment="1" applyProtection="1">
      <alignment horizontal="left"/>
      <protection locked="0"/>
    </xf>
    <xf numFmtId="0" fontId="38" fillId="3" borderId="0" xfId="6" applyFont="1" applyFill="1" applyBorder="1" applyAlignment="1" applyProtection="1">
      <alignment horizontal="left"/>
      <protection locked="0"/>
    </xf>
    <xf numFmtId="0" fontId="12" fillId="3" borderId="0" xfId="0" applyFont="1" applyFill="1" applyBorder="1" applyAlignment="1" applyProtection="1">
      <alignment horizontal="center"/>
      <protection locked="0"/>
    </xf>
    <xf numFmtId="3" fontId="13" fillId="3" borderId="0" xfId="0" applyNumberFormat="1" applyFont="1" applyFill="1" applyBorder="1" applyAlignment="1" applyProtection="1">
      <alignment horizontal="center"/>
      <protection locked="0"/>
    </xf>
    <xf numFmtId="3" fontId="24" fillId="3" borderId="0" xfId="5" applyNumberFormat="1" applyFont="1" applyFill="1" applyBorder="1" applyAlignment="1" applyProtection="1">
      <alignment horizontal="right"/>
      <protection locked="0"/>
    </xf>
    <xf numFmtId="0" fontId="40" fillId="3" borderId="0" xfId="5" applyFont="1" applyFill="1" applyBorder="1" applyAlignment="1" applyProtection="1">
      <alignment horizontal="center"/>
      <protection locked="0"/>
    </xf>
    <xf numFmtId="0" fontId="2" fillId="3" borderId="0" xfId="5" applyFill="1" applyBorder="1" applyProtection="1">
      <protection locked="0"/>
    </xf>
    <xf numFmtId="0" fontId="40" fillId="3" borderId="0" xfId="5" applyFont="1" applyFill="1" applyBorder="1" applyAlignment="1" applyProtection="1">
      <alignment horizontal="centerContinuous"/>
      <protection locked="0"/>
    </xf>
    <xf numFmtId="0" fontId="2" fillId="3" borderId="0" xfId="5" applyFill="1" applyBorder="1" applyProtection="1"/>
    <xf numFmtId="3" fontId="27" fillId="3" borderId="0" xfId="5" applyNumberFormat="1" applyFont="1" applyFill="1" applyBorder="1" applyProtection="1"/>
    <xf numFmtId="0" fontId="37" fillId="3" borderId="0" xfId="5" applyFont="1" applyFill="1" applyBorder="1" applyAlignment="1" applyProtection="1">
      <alignment horizontal="center" vertical="center" wrapText="1"/>
      <protection locked="0"/>
    </xf>
    <xf numFmtId="3" fontId="34" fillId="3" borderId="0" xfId="5" applyNumberFormat="1" applyFont="1" applyFill="1" applyBorder="1" applyProtection="1"/>
    <xf numFmtId="0" fontId="12" fillId="3" borderId="0" xfId="5" applyFont="1" applyFill="1" applyBorder="1" applyAlignment="1" applyProtection="1">
      <alignment horizontal="centerContinuous"/>
      <protection locked="0"/>
    </xf>
    <xf numFmtId="0" fontId="37" fillId="3" borderId="0" xfId="5" applyFont="1" applyFill="1" applyBorder="1" applyAlignment="1" applyProtection="1">
      <alignment horizontal="centerContinuous"/>
      <protection locked="0"/>
    </xf>
    <xf numFmtId="0" fontId="19" fillId="3" borderId="0" xfId="15" applyFont="1" applyFill="1" applyBorder="1" applyAlignment="1">
      <alignment horizontal="centerContinuous"/>
    </xf>
    <xf numFmtId="0" fontId="19" fillId="3" borderId="0" xfId="15" applyFont="1" applyFill="1" applyBorder="1" applyAlignment="1" applyProtection="1">
      <alignment horizontal="centerContinuous"/>
    </xf>
    <xf numFmtId="165" fontId="19" fillId="3" borderId="0" xfId="15" applyNumberFormat="1" applyFont="1" applyFill="1" applyBorder="1" applyAlignment="1">
      <alignment horizontal="centerContinuous"/>
    </xf>
    <xf numFmtId="0" fontId="20" fillId="3" borderId="0" xfId="15" applyFont="1" applyFill="1" applyBorder="1" applyAlignment="1">
      <alignment horizontal="centerContinuous"/>
    </xf>
    <xf numFmtId="0" fontId="20" fillId="3" borderId="0" xfId="15" applyFont="1" applyFill="1" applyBorder="1" applyAlignment="1" applyProtection="1">
      <alignment horizontal="centerContinuous"/>
    </xf>
    <xf numFmtId="0" fontId="2" fillId="3" borderId="25" xfId="15" applyFill="1" applyBorder="1" applyAlignment="1">
      <alignment horizontal="centerContinuous"/>
    </xf>
    <xf numFmtId="0" fontId="2" fillId="3" borderId="25" xfId="15" applyFill="1" applyBorder="1" applyAlignment="1" applyProtection="1">
      <alignment horizontal="centerContinuous"/>
    </xf>
    <xf numFmtId="0" fontId="22" fillId="3" borderId="0" xfId="15" applyFont="1" applyFill="1" applyBorder="1" applyAlignment="1" applyProtection="1">
      <alignment horizontal="center"/>
    </xf>
    <xf numFmtId="0" fontId="22" fillId="3" borderId="0" xfId="15" applyFont="1" applyFill="1" applyBorder="1" applyAlignment="1">
      <alignment horizontal="center"/>
    </xf>
    <xf numFmtId="0" fontId="18" fillId="3" borderId="1" xfId="15" applyFont="1" applyFill="1" applyBorder="1" applyAlignment="1">
      <alignment horizontal="centerContinuous"/>
    </xf>
    <xf numFmtId="0" fontId="2" fillId="3" borderId="2" xfId="15" applyFill="1" applyBorder="1" applyAlignment="1">
      <alignment horizontal="centerContinuous"/>
    </xf>
    <xf numFmtId="0" fontId="2" fillId="3" borderId="2" xfId="15" applyFill="1" applyBorder="1" applyAlignment="1" applyProtection="1">
      <alignment horizontal="centerContinuous"/>
    </xf>
    <xf numFmtId="0" fontId="19" fillId="3" borderId="4" xfId="15" applyFont="1" applyFill="1" applyBorder="1" applyAlignment="1">
      <alignment horizontal="centerContinuous"/>
    </xf>
    <xf numFmtId="14" fontId="19" fillId="3" borderId="4" xfId="15" applyNumberFormat="1" applyFont="1" applyFill="1" applyBorder="1" applyAlignment="1" applyProtection="1">
      <alignment horizontal="centerContinuous"/>
      <protection locked="0"/>
    </xf>
    <xf numFmtId="0" fontId="20" fillId="3" borderId="4" xfId="15" applyFont="1" applyFill="1" applyBorder="1" applyAlignment="1">
      <alignment horizontal="centerContinuous"/>
    </xf>
    <xf numFmtId="0" fontId="18" fillId="3" borderId="28" xfId="15" applyFont="1" applyFill="1" applyBorder="1" applyAlignment="1">
      <alignment horizontal="centerContinuous"/>
    </xf>
    <xf numFmtId="0" fontId="21" fillId="3" borderId="4" xfId="15" applyFont="1" applyFill="1" applyBorder="1" applyAlignment="1">
      <alignment horizontal="left"/>
    </xf>
    <xf numFmtId="0" fontId="20" fillId="3" borderId="4" xfId="15" applyFont="1" applyFill="1" applyBorder="1" applyAlignment="1">
      <alignment horizontal="left"/>
    </xf>
    <xf numFmtId="49" fontId="23" fillId="3" borderId="0" xfId="15" applyNumberFormat="1" applyFont="1" applyFill="1" applyBorder="1" applyAlignment="1" applyProtection="1">
      <alignment horizontal="left"/>
    </xf>
    <xf numFmtId="1" fontId="24" fillId="3" borderId="4" xfId="15" applyNumberFormat="1" applyFont="1" applyFill="1" applyBorder="1" applyAlignment="1">
      <alignment horizontal="left"/>
    </xf>
    <xf numFmtId="0" fontId="26" fillId="3" borderId="0" xfId="16" applyNumberFormat="1" applyFont="1" applyFill="1" applyBorder="1" applyAlignment="1" applyProtection="1">
      <alignment horizontal="left"/>
      <protection locked="0"/>
    </xf>
    <xf numFmtId="1" fontId="13" fillId="3" borderId="4" xfId="15" applyNumberFormat="1" applyFont="1" applyFill="1" applyBorder="1" applyAlignment="1">
      <alignment horizontal="left"/>
    </xf>
    <xf numFmtId="0" fontId="0" fillId="3" borderId="4" xfId="0" applyFill="1" applyBorder="1"/>
    <xf numFmtId="0" fontId="0" fillId="3" borderId="0" xfId="0" applyFill="1" applyBorder="1"/>
    <xf numFmtId="0" fontId="26" fillId="3" borderId="0" xfId="0" applyFont="1" applyFill="1" applyBorder="1" applyAlignment="1">
      <alignment horizontal="left"/>
    </xf>
    <xf numFmtId="0" fontId="28" fillId="3" borderId="4" xfId="15" applyFont="1" applyFill="1" applyBorder="1" applyAlignment="1">
      <alignment horizontal="left"/>
    </xf>
    <xf numFmtId="49" fontId="26" fillId="3" borderId="0" xfId="16" applyNumberFormat="1" applyFont="1" applyFill="1" applyBorder="1" applyAlignment="1" applyProtection="1">
      <alignment horizontal="left"/>
      <protection locked="0"/>
    </xf>
    <xf numFmtId="0" fontId="10" fillId="3" borderId="4" xfId="15" applyFont="1" applyFill="1" applyBorder="1" applyAlignment="1">
      <alignment horizontal="left"/>
    </xf>
    <xf numFmtId="0" fontId="15" fillId="3" borderId="4" xfId="15" applyFont="1" applyFill="1" applyBorder="1" applyAlignment="1">
      <alignment horizontal="left"/>
    </xf>
    <xf numFmtId="0" fontId="31" fillId="3" borderId="4" xfId="15" applyFont="1" applyFill="1" applyBorder="1"/>
    <xf numFmtId="0" fontId="2" fillId="3" borderId="4" xfId="15" applyFill="1" applyBorder="1" applyAlignment="1">
      <alignment horizontal="left"/>
    </xf>
    <xf numFmtId="0" fontId="27" fillId="3" borderId="4" xfId="15" applyFont="1" applyFill="1" applyBorder="1" applyAlignment="1">
      <alignment horizontal="left"/>
    </xf>
    <xf numFmtId="0" fontId="36" fillId="3" borderId="4" xfId="15" applyFont="1" applyFill="1" applyBorder="1" applyAlignment="1">
      <alignment horizontal="left"/>
    </xf>
    <xf numFmtId="0" fontId="37" fillId="3" borderId="4" xfId="6" applyFont="1" applyFill="1" applyBorder="1" applyAlignment="1" applyProtection="1">
      <alignment horizontal="center"/>
      <protection locked="0"/>
    </xf>
    <xf numFmtId="0" fontId="39" fillId="3" borderId="0" xfId="10" applyFont="1" applyFill="1" applyBorder="1" applyAlignment="1"/>
    <xf numFmtId="0" fontId="13" fillId="3" borderId="0" xfId="10" applyFont="1" applyFill="1" applyBorder="1" applyAlignment="1" applyProtection="1">
      <protection locked="0"/>
    </xf>
    <xf numFmtId="0" fontId="10" fillId="3" borderId="0" xfId="10" applyFont="1" applyFill="1" applyBorder="1" applyAlignment="1" applyProtection="1">
      <protection locked="0"/>
    </xf>
    <xf numFmtId="0" fontId="13" fillId="3" borderId="0" xfId="0" applyFont="1" applyFill="1" applyBorder="1" applyAlignment="1">
      <alignment vertical="center"/>
    </xf>
    <xf numFmtId="3" fontId="24" fillId="3" borderId="4" xfId="5" applyNumberFormat="1" applyFont="1" applyFill="1" applyBorder="1" applyAlignment="1" applyProtection="1">
      <alignment horizontal="right"/>
      <protection locked="0"/>
    </xf>
    <xf numFmtId="0" fontId="12" fillId="3" borderId="0" xfId="5" applyFont="1" applyFill="1" applyBorder="1" applyProtection="1">
      <protection locked="0"/>
    </xf>
    <xf numFmtId="0" fontId="0" fillId="3" borderId="7" xfId="0" applyFill="1" applyBorder="1"/>
    <xf numFmtId="0" fontId="0" fillId="3" borderId="8" xfId="0" applyFill="1" applyBorder="1"/>
    <xf numFmtId="0" fontId="37" fillId="3" borderId="1" xfId="6" applyFont="1" applyFill="1" applyBorder="1" applyAlignment="1" applyProtection="1">
      <alignment horizontal="center"/>
      <protection locked="0"/>
    </xf>
    <xf numFmtId="0" fontId="37" fillId="3" borderId="2" xfId="6" applyFont="1" applyFill="1" applyBorder="1" applyAlignment="1" applyProtection="1">
      <alignment horizontal="center"/>
      <protection locked="0"/>
    </xf>
    <xf numFmtId="3" fontId="10" fillId="3" borderId="2" xfId="6" applyNumberFormat="1" applyFont="1" applyFill="1" applyBorder="1" applyProtection="1"/>
    <xf numFmtId="0" fontId="34" fillId="3" borderId="2" xfId="6" applyFont="1" applyFill="1" applyBorder="1" applyAlignment="1" applyProtection="1">
      <alignment horizontal="left"/>
      <protection locked="0"/>
    </xf>
    <xf numFmtId="0" fontId="38" fillId="3" borderId="2" xfId="6" applyFont="1" applyFill="1" applyBorder="1" applyAlignment="1" applyProtection="1">
      <alignment horizontal="left"/>
      <protection locked="0"/>
    </xf>
    <xf numFmtId="0" fontId="18" fillId="6" borderId="19" xfId="18" applyFont="1" applyFill="1" applyBorder="1" applyAlignment="1" applyProtection="1">
      <alignment horizontal="centerContinuous"/>
    </xf>
    <xf numFmtId="0" fontId="18" fillId="6" borderId="20" xfId="18" applyFont="1" applyFill="1" applyBorder="1" applyAlignment="1" applyProtection="1">
      <alignment horizontal="centerContinuous"/>
    </xf>
    <xf numFmtId="0" fontId="18" fillId="6" borderId="21" xfId="18" applyFont="1" applyFill="1" applyBorder="1" applyAlignment="1">
      <alignment horizontal="centerContinuous"/>
    </xf>
    <xf numFmtId="0" fontId="19" fillId="6" borderId="22" xfId="18" applyFont="1" applyFill="1" applyBorder="1" applyAlignment="1" applyProtection="1">
      <alignment horizontal="centerContinuous"/>
    </xf>
    <xf numFmtId="0" fontId="19" fillId="6" borderId="0" xfId="18" applyFont="1" applyFill="1" applyBorder="1" applyAlignment="1" applyProtection="1">
      <alignment horizontal="centerContinuous"/>
    </xf>
    <xf numFmtId="0" fontId="19" fillId="6" borderId="0" xfId="18" applyFont="1" applyFill="1" applyBorder="1" applyAlignment="1">
      <alignment horizontal="centerContinuous"/>
    </xf>
    <xf numFmtId="0" fontId="19" fillId="6" borderId="23" xfId="18" applyFont="1" applyFill="1" applyBorder="1" applyAlignment="1">
      <alignment horizontal="centerContinuous"/>
    </xf>
    <xf numFmtId="14" fontId="19" fillId="6" borderId="22" xfId="18" applyNumberFormat="1" applyFont="1" applyFill="1" applyBorder="1" applyAlignment="1" applyProtection="1">
      <alignment horizontal="centerContinuous"/>
      <protection locked="0"/>
    </xf>
    <xf numFmtId="0" fontId="20" fillId="6" borderId="22" xfId="18" applyFont="1" applyFill="1" applyBorder="1" applyAlignment="1" applyProtection="1">
      <alignment horizontal="centerContinuous"/>
    </xf>
    <xf numFmtId="0" fontId="20" fillId="6" borderId="0" xfId="18" applyFont="1" applyFill="1" applyBorder="1" applyAlignment="1" applyProtection="1">
      <alignment horizontal="centerContinuous"/>
    </xf>
    <xf numFmtId="0" fontId="20" fillId="6" borderId="0" xfId="18" applyFont="1" applyFill="1" applyBorder="1" applyAlignment="1">
      <alignment horizontal="centerContinuous"/>
    </xf>
    <xf numFmtId="0" fontId="20" fillId="6" borderId="23" xfId="18" applyFont="1" applyFill="1" applyBorder="1" applyAlignment="1">
      <alignment horizontal="centerContinuous"/>
    </xf>
    <xf numFmtId="0" fontId="18" fillId="6" borderId="24" xfId="18" applyFont="1" applyFill="1" applyBorder="1" applyAlignment="1" applyProtection="1">
      <alignment horizontal="centerContinuous"/>
    </xf>
    <xf numFmtId="0" fontId="18" fillId="6" borderId="25" xfId="18" applyFont="1" applyFill="1" applyBorder="1" applyAlignment="1" applyProtection="1">
      <alignment horizontal="centerContinuous"/>
    </xf>
    <xf numFmtId="0" fontId="18" fillId="6" borderId="26" xfId="18" applyFont="1" applyFill="1" applyBorder="1" applyAlignment="1">
      <alignment horizontal="centerContinuous"/>
    </xf>
    <xf numFmtId="0" fontId="33" fillId="3" borderId="0" xfId="18" applyFont="1" applyFill="1" applyBorder="1" applyAlignment="1">
      <alignment horizontal="left"/>
    </xf>
    <xf numFmtId="0" fontId="27" fillId="3" borderId="0" xfId="18" applyFont="1" applyFill="1" applyBorder="1" applyAlignment="1">
      <alignment horizontal="left"/>
    </xf>
    <xf numFmtId="0" fontId="7" fillId="3" borderId="0" xfId="18" applyFont="1" applyFill="1" applyBorder="1" applyAlignment="1">
      <alignment horizontal="left"/>
    </xf>
    <xf numFmtId="0" fontId="24" fillId="8" borderId="0" xfId="6" applyNumberFormat="1" applyFont="1" applyFill="1" applyBorder="1" applyAlignment="1" applyProtection="1">
      <alignment horizontal="center"/>
      <protection locked="0"/>
    </xf>
    <xf numFmtId="3" fontId="27" fillId="8" borderId="25" xfId="18" applyNumberFormat="1" applyFont="1" applyFill="1" applyBorder="1" applyProtection="1"/>
    <xf numFmtId="3" fontId="27" fillId="8" borderId="0" xfId="18" applyNumberFormat="1" applyFont="1" applyFill="1" applyBorder="1" applyProtection="1"/>
    <xf numFmtId="3" fontId="17" fillId="3" borderId="0" xfId="18" applyNumberFormat="1" applyFont="1" applyFill="1" applyBorder="1" applyProtection="1"/>
    <xf numFmtId="3" fontId="27" fillId="3" borderId="0" xfId="18" applyNumberFormat="1" applyFont="1" applyFill="1" applyBorder="1"/>
    <xf numFmtId="0" fontId="36" fillId="3" borderId="0" xfId="18" applyFont="1" applyFill="1" applyBorder="1" applyAlignment="1">
      <alignment horizontal="left"/>
    </xf>
    <xf numFmtId="0" fontId="26" fillId="3" borderId="0" xfId="18" applyFont="1" applyFill="1" applyBorder="1" applyAlignment="1">
      <alignment horizontal="left"/>
    </xf>
    <xf numFmtId="43" fontId="42" fillId="8" borderId="0" xfId="1" applyFont="1" applyFill="1" applyBorder="1" applyAlignment="1" applyProtection="1">
      <alignment horizontal="right"/>
    </xf>
    <xf numFmtId="0" fontId="28" fillId="8" borderId="0" xfId="18" applyFont="1" applyFill="1" applyBorder="1" applyAlignment="1">
      <alignment horizontal="left"/>
    </xf>
    <xf numFmtId="49" fontId="16" fillId="3" borderId="0" xfId="20" applyNumberFormat="1" applyFont="1" applyFill="1" applyAlignment="1" applyProtection="1">
      <alignment horizontal="center"/>
      <protection locked="0"/>
    </xf>
    <xf numFmtId="3" fontId="28" fillId="8" borderId="25" xfId="18" applyNumberFormat="1" applyFont="1" applyFill="1" applyBorder="1" applyProtection="1"/>
    <xf numFmtId="3" fontId="28" fillId="8" borderId="0" xfId="18" applyNumberFormat="1" applyFont="1" applyFill="1" applyBorder="1" applyProtection="1"/>
    <xf numFmtId="0" fontId="17" fillId="8" borderId="0" xfId="18" applyFont="1" applyFill="1" applyBorder="1" applyAlignment="1">
      <alignment horizontal="left"/>
    </xf>
    <xf numFmtId="0" fontId="10" fillId="8" borderId="0" xfId="18" applyFont="1" applyFill="1" applyBorder="1" applyAlignment="1">
      <alignment horizontal="left"/>
    </xf>
    <xf numFmtId="0" fontId="26" fillId="8" borderId="0" xfId="18" applyFont="1" applyFill="1" applyBorder="1" applyAlignment="1">
      <alignment horizontal="left"/>
    </xf>
    <xf numFmtId="0" fontId="38" fillId="3" borderId="0" xfId="18" applyFont="1" applyFill="1" applyBorder="1" applyAlignment="1">
      <alignment horizontal="left"/>
    </xf>
    <xf numFmtId="0" fontId="43" fillId="3" borderId="0" xfId="18" applyFont="1" applyFill="1" applyBorder="1" applyAlignment="1">
      <alignment horizontal="left"/>
    </xf>
    <xf numFmtId="0" fontId="44" fillId="8" borderId="0" xfId="18" applyFont="1" applyFill="1" applyBorder="1" applyAlignment="1">
      <alignment horizontal="left"/>
    </xf>
    <xf numFmtId="0" fontId="10" fillId="3" borderId="0" xfId="18" applyFont="1" applyFill="1"/>
    <xf numFmtId="0" fontId="17" fillId="3" borderId="0" xfId="18" applyFont="1" applyFill="1"/>
    <xf numFmtId="0" fontId="22" fillId="3" borderId="0" xfId="18" applyFont="1" applyFill="1" applyBorder="1" applyAlignment="1">
      <alignment horizontal="left"/>
    </xf>
    <xf numFmtId="0" fontId="17" fillId="3" borderId="0" xfId="18" applyFont="1" applyFill="1" applyAlignment="1">
      <alignment horizontal="centerContinuous"/>
    </xf>
    <xf numFmtId="3" fontId="17" fillId="3" borderId="0" xfId="18" applyNumberFormat="1" applyFont="1" applyFill="1" applyAlignment="1">
      <alignment horizontal="right"/>
    </xf>
    <xf numFmtId="0" fontId="2" fillId="3" borderId="0" xfId="18" applyFill="1" applyProtection="1">
      <protection locked="0"/>
    </xf>
    <xf numFmtId="3" fontId="2" fillId="3" borderId="0" xfId="18" applyNumberFormat="1" applyFill="1" applyProtection="1">
      <protection locked="0"/>
    </xf>
    <xf numFmtId="0" fontId="40" fillId="3" borderId="0" xfId="0" applyFont="1" applyFill="1"/>
    <xf numFmtId="0" fontId="13" fillId="3" borderId="0" xfId="0" applyFont="1" applyFill="1"/>
    <xf numFmtId="0" fontId="1" fillId="0" borderId="0" xfId="21"/>
    <xf numFmtId="1" fontId="46" fillId="0" borderId="0" xfId="21" applyNumberFormat="1" applyFont="1" applyFill="1" applyBorder="1" applyAlignment="1" applyProtection="1">
      <alignment horizontal="center" vertical="center" wrapText="1"/>
      <protection locked="0"/>
    </xf>
    <xf numFmtId="0" fontId="47" fillId="0" borderId="0" xfId="21" applyFont="1" applyFill="1" applyBorder="1" applyProtection="1">
      <protection locked="0"/>
    </xf>
    <xf numFmtId="3" fontId="47" fillId="0" borderId="0" xfId="21" applyNumberFormat="1" applyFont="1" applyFill="1" applyBorder="1" applyAlignment="1" applyProtection="1">
      <alignment horizontal="right"/>
      <protection locked="0"/>
    </xf>
    <xf numFmtId="0" fontId="1" fillId="0" borderId="0" xfId="21" applyFill="1" applyProtection="1">
      <protection locked="0"/>
    </xf>
    <xf numFmtId="3" fontId="46" fillId="0" borderId="0" xfId="21" applyNumberFormat="1" applyFont="1" applyFill="1" applyBorder="1" applyAlignment="1" applyProtection="1">
      <alignment horizontal="center" vertical="center" wrapText="1"/>
      <protection locked="0"/>
    </xf>
    <xf numFmtId="0" fontId="48" fillId="10" borderId="29" xfId="21" applyFont="1" applyFill="1" applyBorder="1" applyAlignment="1">
      <alignment horizontal="center" vertical="center" wrapText="1"/>
    </xf>
    <xf numFmtId="3" fontId="48" fillId="10" borderId="29" xfId="21" applyNumberFormat="1" applyFont="1" applyFill="1" applyBorder="1" applyAlignment="1">
      <alignment horizontal="center" vertical="center" wrapText="1"/>
    </xf>
    <xf numFmtId="0" fontId="48" fillId="11" borderId="0" xfId="21" applyFont="1" applyFill="1" applyAlignment="1">
      <alignment horizontal="center" vertical="center" wrapText="1"/>
    </xf>
    <xf numFmtId="0" fontId="48" fillId="11" borderId="29" xfId="21" applyFont="1" applyFill="1" applyBorder="1" applyAlignment="1">
      <alignment horizontal="center" vertical="center" wrapText="1"/>
    </xf>
    <xf numFmtId="0" fontId="48" fillId="11" borderId="6" xfId="21" applyFont="1" applyFill="1" applyBorder="1" applyAlignment="1">
      <alignment horizontal="center" vertical="center" wrapText="1"/>
    </xf>
    <xf numFmtId="3" fontId="48" fillId="11" borderId="6" xfId="21" applyNumberFormat="1" applyFont="1" applyFill="1" applyBorder="1" applyAlignment="1">
      <alignment horizontal="center" vertical="center" wrapText="1"/>
    </xf>
    <xf numFmtId="0" fontId="49" fillId="12" borderId="18" xfId="21" applyFont="1" applyFill="1" applyBorder="1" applyAlignment="1">
      <alignment horizontal="center" vertical="center" wrapText="1"/>
    </xf>
    <xf numFmtId="3" fontId="49" fillId="12" borderId="18" xfId="21" applyNumberFormat="1" applyFont="1" applyFill="1" applyBorder="1" applyAlignment="1">
      <alignment horizontal="center" vertical="center" wrapText="1"/>
    </xf>
    <xf numFmtId="1" fontId="50" fillId="12" borderId="23" xfId="21" applyNumberFormat="1" applyFont="1" applyFill="1" applyBorder="1" applyAlignment="1">
      <alignment horizontal="center" vertical="center" wrapText="1"/>
    </xf>
    <xf numFmtId="0" fontId="6" fillId="13" borderId="6" xfId="21" applyFont="1" applyFill="1" applyBorder="1" applyAlignment="1">
      <alignment horizontal="center" vertical="center"/>
    </xf>
    <xf numFmtId="0" fontId="51" fillId="13" borderId="6" xfId="21" applyFont="1" applyFill="1" applyBorder="1" applyAlignment="1">
      <alignment vertical="center" wrapText="1"/>
    </xf>
    <xf numFmtId="0" fontId="52" fillId="13" borderId="6" xfId="21" applyFont="1" applyFill="1" applyBorder="1" applyAlignment="1">
      <alignment horizontal="right" vertical="center" wrapText="1"/>
    </xf>
    <xf numFmtId="3" fontId="52" fillId="13" borderId="6" xfId="21" applyNumberFormat="1" applyFont="1" applyFill="1" applyBorder="1" applyAlignment="1">
      <alignment horizontal="right" vertical="center" wrapText="1"/>
    </xf>
    <xf numFmtId="3" fontId="52" fillId="14" borderId="6" xfId="21" applyNumberFormat="1" applyFont="1" applyFill="1" applyBorder="1" applyAlignment="1">
      <alignment horizontal="right" vertical="center" wrapText="1"/>
    </xf>
    <xf numFmtId="0" fontId="6" fillId="7" borderId="6" xfId="21" applyFont="1" applyFill="1" applyBorder="1" applyAlignment="1">
      <alignment horizontal="center" vertical="center"/>
    </xf>
    <xf numFmtId="0" fontId="6" fillId="7" borderId="6" xfId="21" applyFont="1" applyFill="1" applyBorder="1" applyAlignment="1">
      <alignment vertical="center" wrapText="1"/>
    </xf>
    <xf numFmtId="0" fontId="52" fillId="7" borderId="6" xfId="21" applyFont="1" applyFill="1" applyBorder="1" applyAlignment="1">
      <alignment horizontal="right" vertical="center" wrapText="1"/>
    </xf>
    <xf numFmtId="3" fontId="52" fillId="7" borderId="6" xfId="21" applyNumberFormat="1" applyFont="1" applyFill="1" applyBorder="1" applyAlignment="1">
      <alignment horizontal="right" vertical="center" wrapText="1"/>
    </xf>
    <xf numFmtId="3" fontId="52" fillId="15" borderId="6" xfId="21" applyNumberFormat="1" applyFont="1" applyFill="1" applyBorder="1" applyAlignment="1">
      <alignment horizontal="right" vertical="center" wrapText="1"/>
    </xf>
    <xf numFmtId="0" fontId="52" fillId="15" borderId="6" xfId="21" applyFont="1" applyFill="1" applyBorder="1" applyAlignment="1">
      <alignment horizontal="right" vertical="center" wrapText="1"/>
    </xf>
    <xf numFmtId="0" fontId="1" fillId="16" borderId="6" xfId="21" quotePrefix="1" applyFill="1" applyBorder="1" applyAlignment="1" applyProtection="1">
      <alignment horizontal="center" vertical="center"/>
      <protection locked="0"/>
    </xf>
    <xf numFmtId="0" fontId="1" fillId="0" borderId="6" xfId="21" applyBorder="1" applyAlignment="1">
      <alignment vertical="center" wrapText="1"/>
    </xf>
    <xf numFmtId="0" fontId="53" fillId="0" borderId="6" xfId="21" applyFont="1" applyBorder="1" applyAlignment="1" applyProtection="1">
      <alignment horizontal="right" vertical="center" wrapText="1"/>
      <protection locked="0"/>
    </xf>
    <xf numFmtId="3" fontId="53" fillId="0" borderId="6" xfId="21" applyNumberFormat="1" applyFont="1" applyBorder="1" applyAlignment="1" applyProtection="1">
      <alignment horizontal="right" vertical="center" wrapText="1"/>
      <protection locked="0"/>
    </xf>
    <xf numFmtId="3" fontId="53" fillId="17" borderId="6" xfId="21" applyNumberFormat="1" applyFont="1" applyFill="1" applyBorder="1" applyAlignment="1">
      <alignment horizontal="right" vertical="center" wrapText="1"/>
    </xf>
    <xf numFmtId="0" fontId="53" fillId="17" borderId="6" xfId="21" applyFont="1" applyFill="1" applyBorder="1" applyAlignment="1">
      <alignment horizontal="right" vertical="center" wrapText="1"/>
    </xf>
    <xf numFmtId="3" fontId="53" fillId="18" borderId="6" xfId="21" applyNumberFormat="1" applyFont="1" applyFill="1" applyBorder="1" applyAlignment="1">
      <alignment horizontal="right" vertical="center" wrapText="1"/>
    </xf>
    <xf numFmtId="3" fontId="53" fillId="18" borderId="6" xfId="21" applyNumberFormat="1" applyFont="1" applyFill="1" applyBorder="1" applyAlignment="1" applyProtection="1">
      <alignment horizontal="right" vertical="center" wrapText="1"/>
      <protection locked="0"/>
    </xf>
    <xf numFmtId="0" fontId="54" fillId="0" borderId="6" xfId="21" applyFont="1" applyBorder="1" applyAlignment="1">
      <alignment vertical="center" wrapText="1"/>
    </xf>
    <xf numFmtId="0" fontId="6" fillId="7" borderId="6" xfId="21" quotePrefix="1" applyFont="1" applyFill="1" applyBorder="1" applyAlignment="1">
      <alignment horizontal="center" vertical="center"/>
    </xf>
    <xf numFmtId="3" fontId="52" fillId="19" borderId="6" xfId="21" applyNumberFormat="1" applyFont="1" applyFill="1" applyBorder="1" applyAlignment="1">
      <alignment horizontal="right" vertical="center" wrapText="1"/>
    </xf>
    <xf numFmtId="0" fontId="54" fillId="16" borderId="6" xfId="21" quotePrefix="1" applyFont="1" applyFill="1" applyBorder="1" applyAlignment="1" applyProtection="1">
      <alignment horizontal="center" vertical="center"/>
      <protection locked="0"/>
    </xf>
    <xf numFmtId="0" fontId="51" fillId="13" borderId="6" xfId="21" quotePrefix="1" applyFont="1" applyFill="1" applyBorder="1" applyAlignment="1">
      <alignment horizontal="center" vertical="center"/>
    </xf>
    <xf numFmtId="0" fontId="6" fillId="13" borderId="6" xfId="21" applyFont="1" applyFill="1" applyBorder="1" applyAlignment="1">
      <alignment vertical="center" wrapText="1"/>
    </xf>
    <xf numFmtId="0" fontId="52" fillId="14" borderId="6" xfId="21" applyFont="1" applyFill="1" applyBorder="1" applyAlignment="1">
      <alignment horizontal="right" vertical="center" wrapText="1"/>
    </xf>
    <xf numFmtId="0" fontId="51" fillId="16" borderId="6" xfId="21" quotePrefix="1" applyFont="1" applyFill="1" applyBorder="1" applyAlignment="1">
      <alignment horizontal="center" vertical="center"/>
    </xf>
    <xf numFmtId="0" fontId="6" fillId="0" borderId="6" xfId="21" applyFont="1" applyBorder="1" applyAlignment="1">
      <alignment vertical="center" wrapText="1"/>
    </xf>
    <xf numFmtId="3" fontId="53" fillId="0" borderId="6" xfId="22" applyNumberFormat="1" applyFont="1" applyBorder="1" applyAlignment="1" applyProtection="1">
      <alignment horizontal="right" vertical="center" wrapText="1"/>
      <protection locked="0"/>
    </xf>
    <xf numFmtId="0" fontId="53" fillId="17" borderId="29" xfId="21" applyFont="1" applyFill="1" applyBorder="1" applyAlignment="1">
      <alignment horizontal="right" vertical="center" wrapText="1"/>
    </xf>
    <xf numFmtId="0" fontId="51" fillId="0" borderId="6" xfId="21" applyFont="1" applyBorder="1" applyAlignment="1">
      <alignment vertical="center" wrapText="1"/>
    </xf>
    <xf numFmtId="3" fontId="53" fillId="18" borderId="6" xfId="22" applyNumberFormat="1" applyFont="1" applyFill="1" applyBorder="1" applyAlignment="1" applyProtection="1">
      <alignment horizontal="right" vertical="center" wrapText="1"/>
      <protection locked="0"/>
    </xf>
    <xf numFmtId="0" fontId="6" fillId="13" borderId="6" xfId="21" quotePrefix="1" applyFont="1" applyFill="1" applyBorder="1" applyAlignment="1">
      <alignment horizontal="center" vertical="center"/>
    </xf>
    <xf numFmtId="0" fontId="6" fillId="0" borderId="6" xfId="21" quotePrefix="1" applyFont="1" applyBorder="1" applyAlignment="1">
      <alignment horizontal="center" vertical="center"/>
    </xf>
    <xf numFmtId="0" fontId="53" fillId="0" borderId="6" xfId="22" applyFont="1" applyBorder="1" applyAlignment="1" applyProtection="1">
      <alignment horizontal="right" vertical="center" wrapText="1"/>
      <protection locked="0"/>
    </xf>
    <xf numFmtId="43" fontId="0" fillId="0" borderId="0" xfId="1" applyFont="1"/>
    <xf numFmtId="0" fontId="6" fillId="13" borderId="6" xfId="21" applyFont="1" applyFill="1" applyBorder="1" applyAlignment="1">
      <alignment wrapText="1"/>
    </xf>
    <xf numFmtId="3" fontId="52" fillId="0" borderId="6" xfId="21" applyNumberFormat="1" applyFont="1" applyBorder="1" applyAlignment="1" applyProtection="1">
      <alignment horizontal="right" vertical="center" wrapText="1"/>
      <protection locked="0"/>
    </xf>
    <xf numFmtId="0" fontId="52" fillId="0" borderId="6" xfId="21" applyFont="1" applyBorder="1" applyAlignment="1" applyProtection="1">
      <alignment horizontal="right" vertical="center" wrapText="1"/>
      <protection locked="0"/>
    </xf>
    <xf numFmtId="0" fontId="6" fillId="13" borderId="30" xfId="21" applyFont="1" applyFill="1" applyBorder="1" applyAlignment="1">
      <alignment wrapText="1"/>
    </xf>
    <xf numFmtId="3" fontId="5" fillId="2" borderId="6" xfId="21" applyNumberFormat="1" applyFont="1" applyFill="1" applyBorder="1" applyAlignment="1" applyProtection="1">
      <alignment horizontal="right" vertical="center"/>
    </xf>
    <xf numFmtId="3" fontId="5" fillId="20" borderId="6" xfId="21" applyNumberFormat="1" applyFont="1" applyFill="1" applyBorder="1" applyAlignment="1" applyProtection="1">
      <alignment horizontal="right" vertical="center"/>
    </xf>
    <xf numFmtId="14" fontId="1" fillId="0" borderId="0" xfId="21" applyNumberFormat="1"/>
    <xf numFmtId="3" fontId="4" fillId="0" borderId="6" xfId="1" applyNumberFormat="1" applyFont="1" applyFill="1" applyBorder="1"/>
    <xf numFmtId="3" fontId="4" fillId="0" borderId="15" xfId="1" applyNumberFormat="1" applyFont="1" applyFill="1" applyBorder="1"/>
    <xf numFmtId="0" fontId="21" fillId="3" borderId="0" xfId="18" applyFont="1" applyFill="1" applyAlignment="1"/>
    <xf numFmtId="0" fontId="2" fillId="3" borderId="0" xfId="18" applyFill="1" applyAlignment="1"/>
    <xf numFmtId="0" fontId="22" fillId="3" borderId="0" xfId="18" applyFont="1" applyFill="1" applyBorder="1" applyAlignment="1">
      <alignment horizontal="center"/>
    </xf>
    <xf numFmtId="0" fontId="1" fillId="3" borderId="0" xfId="19" applyFill="1"/>
    <xf numFmtId="0" fontId="0" fillId="0" borderId="6" xfId="0" applyNumberFormat="1" applyBorder="1"/>
    <xf numFmtId="0" fontId="53" fillId="0" borderId="18" xfId="22" applyFont="1" applyBorder="1" applyAlignment="1" applyProtection="1">
      <alignment horizontal="right" vertical="center" wrapText="1"/>
      <protection locked="0"/>
    </xf>
    <xf numFmtId="0" fontId="14" fillId="0" borderId="0" xfId="22" applyFont="1"/>
    <xf numFmtId="14" fontId="14" fillId="0" borderId="0" xfId="22" applyNumberFormat="1" applyFont="1"/>
    <xf numFmtId="0" fontId="58" fillId="4" borderId="4" xfId="5" applyFont="1" applyFill="1" applyBorder="1" applyAlignment="1"/>
    <xf numFmtId="0" fontId="58" fillId="4" borderId="0" xfId="5" applyFont="1" applyFill="1" applyBorder="1" applyAlignment="1"/>
    <xf numFmtId="3" fontId="28" fillId="0" borderId="0" xfId="18" applyNumberFormat="1" applyFont="1" applyFill="1" applyBorder="1" applyProtection="1"/>
    <xf numFmtId="3" fontId="17" fillId="0" borderId="0" xfId="18" applyNumberFormat="1" applyFont="1" applyFill="1" applyBorder="1" applyProtection="1"/>
    <xf numFmtId="0" fontId="0" fillId="0" borderId="0" xfId="0" applyFill="1"/>
    <xf numFmtId="10" fontId="0" fillId="0" borderId="0" xfId="23" applyNumberFormat="1" applyFont="1" applyFill="1"/>
    <xf numFmtId="9" fontId="0" fillId="0" borderId="0" xfId="23" applyFont="1" applyFill="1"/>
    <xf numFmtId="3" fontId="17" fillId="0" borderId="0" xfId="18" applyNumberFormat="1" applyFont="1" applyFill="1" applyBorder="1" applyProtection="1">
      <protection locked="0"/>
    </xf>
    <xf numFmtId="3" fontId="17" fillId="0" borderId="0" xfId="18" applyNumberFormat="1" applyFont="1" applyFill="1"/>
    <xf numFmtId="43" fontId="42" fillId="0" borderId="0" xfId="1" applyFont="1" applyFill="1" applyBorder="1" applyAlignment="1" applyProtection="1">
      <alignment horizontal="right"/>
    </xf>
    <xf numFmtId="3" fontId="10" fillId="0" borderId="0" xfId="18" applyNumberFormat="1" applyFont="1" applyFill="1" applyProtection="1">
      <protection locked="0"/>
    </xf>
    <xf numFmtId="3" fontId="17" fillId="0" borderId="0" xfId="18" applyNumberFormat="1" applyFont="1" applyFill="1" applyProtection="1">
      <protection locked="0"/>
    </xf>
    <xf numFmtId="3" fontId="17" fillId="0" borderId="0" xfId="18" applyNumberFormat="1" applyFont="1" applyFill="1" applyBorder="1"/>
    <xf numFmtId="3" fontId="22" fillId="0" borderId="0" xfId="18" applyNumberFormat="1" applyFont="1" applyFill="1" applyBorder="1"/>
    <xf numFmtId="3" fontId="13" fillId="0" borderId="0" xfId="15" applyNumberFormat="1" applyFont="1" applyFill="1" applyBorder="1" applyAlignment="1" applyProtection="1">
      <alignment horizontal="right"/>
    </xf>
    <xf numFmtId="166" fontId="24" fillId="0" borderId="0" xfId="15" applyNumberFormat="1" applyFont="1" applyFill="1" applyBorder="1" applyAlignment="1" applyProtection="1">
      <alignment horizontal="center"/>
      <protection locked="0"/>
    </xf>
    <xf numFmtId="0" fontId="24" fillId="0" borderId="0" xfId="15" applyFont="1" applyFill="1" applyBorder="1" applyAlignment="1">
      <alignment horizontal="left"/>
    </xf>
    <xf numFmtId="0" fontId="26" fillId="0" borderId="0" xfId="15" applyFont="1" applyFill="1" applyBorder="1" applyAlignment="1">
      <alignment horizontal="left"/>
    </xf>
    <xf numFmtId="3" fontId="13" fillId="0" borderId="0" xfId="15" applyNumberFormat="1" applyFont="1" applyFill="1" applyBorder="1" applyAlignment="1">
      <alignment horizontal="right"/>
    </xf>
    <xf numFmtId="3" fontId="27" fillId="0" borderId="25" xfId="15" applyNumberFormat="1" applyFont="1" applyFill="1" applyBorder="1" applyProtection="1"/>
    <xf numFmtId="3" fontId="27" fillId="0" borderId="0" xfId="15" applyNumberFormat="1" applyFont="1" applyFill="1" applyBorder="1" applyProtection="1"/>
    <xf numFmtId="3" fontId="27" fillId="0" borderId="25" xfId="15" applyNumberFormat="1" applyFont="1" applyFill="1" applyBorder="1"/>
    <xf numFmtId="3" fontId="27" fillId="0" borderId="0" xfId="15" applyNumberFormat="1" applyFont="1" applyFill="1" applyBorder="1"/>
    <xf numFmtId="0" fontId="0" fillId="0" borderId="0" xfId="0" applyFill="1" applyBorder="1"/>
    <xf numFmtId="3" fontId="10" fillId="0" borderId="0" xfId="15" applyNumberFormat="1" applyFont="1" applyFill="1" applyBorder="1"/>
    <xf numFmtId="3" fontId="2" fillId="0" borderId="0" xfId="15" applyNumberFormat="1" applyFill="1" applyBorder="1" applyAlignment="1" applyProtection="1">
      <alignment horizontal="right"/>
    </xf>
    <xf numFmtId="0" fontId="26" fillId="0" borderId="0" xfId="0" applyFont="1" applyFill="1" applyBorder="1" applyAlignment="1">
      <alignment horizontal="left"/>
    </xf>
    <xf numFmtId="3" fontId="28" fillId="0" borderId="25" xfId="15" applyNumberFormat="1" applyFont="1" applyFill="1" applyBorder="1" applyProtection="1"/>
    <xf numFmtId="3" fontId="28" fillId="0" borderId="0" xfId="15" applyNumberFormat="1" applyFont="1" applyFill="1" applyBorder="1" applyProtection="1"/>
    <xf numFmtId="0" fontId="29" fillId="0" borderId="0" xfId="15" applyFont="1" applyFill="1" applyBorder="1" applyAlignment="1">
      <alignment horizontal="left"/>
    </xf>
    <xf numFmtId="0" fontId="26" fillId="0" borderId="0" xfId="16" applyNumberFormat="1" applyFont="1" applyFill="1" applyBorder="1" applyAlignment="1" applyProtection="1">
      <alignment horizontal="left"/>
      <protection locked="0"/>
    </xf>
    <xf numFmtId="3" fontId="28" fillId="0" borderId="25" xfId="15" applyNumberFormat="1" applyFont="1" applyFill="1" applyBorder="1"/>
    <xf numFmtId="3" fontId="28" fillId="0" borderId="0" xfId="15" applyNumberFormat="1" applyFont="1" applyFill="1" applyBorder="1"/>
    <xf numFmtId="3" fontId="10" fillId="0" borderId="0" xfId="15" applyNumberFormat="1" applyFont="1" applyFill="1" applyBorder="1" applyProtection="1"/>
    <xf numFmtId="0" fontId="10" fillId="0" borderId="0" xfId="15" applyFont="1" applyFill="1" applyBorder="1" applyAlignment="1">
      <alignment horizontal="left"/>
    </xf>
    <xf numFmtId="49" fontId="26" fillId="0" borderId="0" xfId="16" applyNumberFormat="1" applyFont="1" applyFill="1" applyBorder="1" applyAlignment="1" applyProtection="1">
      <alignment horizontal="left"/>
      <protection locked="0"/>
    </xf>
    <xf numFmtId="0" fontId="2" fillId="0" borderId="0" xfId="15" applyFill="1" applyBorder="1"/>
    <xf numFmtId="0" fontId="59" fillId="0" borderId="0" xfId="16" applyNumberFormat="1" applyFont="1" applyFill="1" applyBorder="1" applyAlignment="1" applyProtection="1">
      <alignment horizontal="left"/>
      <protection locked="0"/>
    </xf>
    <xf numFmtId="0" fontId="28" fillId="0" borderId="0" xfId="15" applyFont="1" applyFill="1" applyBorder="1" applyAlignment="1">
      <alignment horizontal="left"/>
    </xf>
    <xf numFmtId="49" fontId="59" fillId="0" borderId="0" xfId="16" applyNumberFormat="1" applyFont="1" applyFill="1" applyBorder="1" applyAlignment="1" applyProtection="1">
      <alignment horizontal="left"/>
      <protection locked="0"/>
    </xf>
    <xf numFmtId="49" fontId="30" fillId="0" borderId="0" xfId="16" applyNumberFormat="1" applyFont="1" applyFill="1" applyBorder="1" applyAlignment="1" applyProtection="1">
      <alignment horizontal="center"/>
      <protection locked="0"/>
    </xf>
    <xf numFmtId="3" fontId="10" fillId="0" borderId="0" xfId="15" applyNumberFormat="1" applyFont="1" applyFill="1" applyBorder="1" applyProtection="1">
      <protection locked="0"/>
    </xf>
    <xf numFmtId="0" fontId="1" fillId="0" borderId="0" xfId="17" applyFill="1" applyBorder="1"/>
    <xf numFmtId="3" fontId="2" fillId="0" borderId="0" xfId="15" applyNumberFormat="1" applyFill="1" applyBorder="1" applyProtection="1"/>
    <xf numFmtId="0" fontId="24" fillId="0" borderId="0" xfId="15" applyFont="1" applyFill="1" applyBorder="1"/>
    <xf numFmtId="0" fontId="26" fillId="0" borderId="0" xfId="15" applyFont="1" applyFill="1" applyBorder="1" applyAlignment="1" applyProtection="1">
      <alignment horizontal="left"/>
      <protection locked="0"/>
    </xf>
    <xf numFmtId="0" fontId="2" fillId="0" borderId="0" xfId="15" applyFill="1" applyBorder="1" applyProtection="1"/>
    <xf numFmtId="0" fontId="27" fillId="0" borderId="0" xfId="15" applyFont="1" applyFill="1" applyBorder="1" applyAlignment="1">
      <alignment horizontal="left"/>
    </xf>
    <xf numFmtId="3" fontId="27" fillId="0" borderId="27" xfId="15" applyNumberFormat="1" applyFont="1" applyFill="1" applyBorder="1"/>
    <xf numFmtId="0" fontId="59" fillId="0" borderId="0" xfId="15" applyFont="1" applyFill="1" applyBorder="1" applyAlignment="1" applyProtection="1">
      <alignment horizontal="left"/>
      <protection locked="0"/>
    </xf>
    <xf numFmtId="3" fontId="24" fillId="0" borderId="0" xfId="15" applyNumberFormat="1" applyFont="1" applyFill="1" applyBorder="1"/>
    <xf numFmtId="3" fontId="32" fillId="0" borderId="0" xfId="15" applyNumberFormat="1" applyFont="1" applyFill="1" applyBorder="1"/>
    <xf numFmtId="0" fontId="2" fillId="0" borderId="0" xfId="15" applyFill="1" applyBorder="1" applyProtection="1">
      <protection locked="0"/>
    </xf>
    <xf numFmtId="3" fontId="27" fillId="0" borderId="27" xfId="15" applyNumberFormat="1" applyFont="1" applyFill="1" applyBorder="1" applyProtection="1"/>
    <xf numFmtId="0" fontId="33" fillId="0" borderId="0" xfId="15" applyFont="1" applyFill="1" applyBorder="1"/>
    <xf numFmtId="3" fontId="34" fillId="0" borderId="0" xfId="15" applyNumberFormat="1" applyFont="1" applyFill="1" applyBorder="1"/>
    <xf numFmtId="3" fontId="35" fillId="0" borderId="25" xfId="15" applyNumberFormat="1" applyFont="1" applyFill="1" applyBorder="1"/>
    <xf numFmtId="3" fontId="35" fillId="0" borderId="0" xfId="15" applyNumberFormat="1" applyFont="1" applyFill="1" applyBorder="1"/>
    <xf numFmtId="3" fontId="36" fillId="0" borderId="0" xfId="15" applyNumberFormat="1" applyFont="1" applyFill="1" applyBorder="1" applyProtection="1"/>
    <xf numFmtId="3" fontId="36" fillId="0" borderId="0" xfId="15" applyNumberFormat="1" applyFont="1" applyFill="1" applyBorder="1"/>
    <xf numFmtId="3" fontId="11" fillId="0" borderId="0" xfId="15" applyNumberFormat="1" applyFont="1" applyFill="1" applyBorder="1" applyProtection="1"/>
    <xf numFmtId="0" fontId="36" fillId="0" borderId="0" xfId="15" applyFont="1" applyFill="1" applyBorder="1" applyAlignment="1">
      <alignment horizontal="left"/>
    </xf>
    <xf numFmtId="3" fontId="0" fillId="0" borderId="0" xfId="0" applyNumberFormat="1"/>
    <xf numFmtId="0" fontId="0" fillId="0" borderId="0" xfId="0" applyAlignment="1">
      <alignment wrapText="1"/>
    </xf>
    <xf numFmtId="3" fontId="52" fillId="21" borderId="6" xfId="21" applyNumberFormat="1" applyFont="1" applyFill="1" applyBorder="1" applyAlignment="1">
      <alignment horizontal="right" vertical="center" wrapText="1"/>
    </xf>
    <xf numFmtId="3" fontId="53" fillId="21" borderId="6" xfId="22" applyNumberFormat="1" applyFont="1" applyFill="1" applyBorder="1" applyAlignment="1" applyProtection="1">
      <alignment horizontal="right" vertical="center" wrapText="1"/>
      <protection locked="0"/>
    </xf>
    <xf numFmtId="3" fontId="5" fillId="21" borderId="6" xfId="21" applyNumberFormat="1" applyFont="1" applyFill="1" applyBorder="1" applyAlignment="1" applyProtection="1">
      <alignment horizontal="right" vertical="center"/>
    </xf>
    <xf numFmtId="3" fontId="22" fillId="22" borderId="25" xfId="15" applyNumberFormat="1" applyFont="1" applyFill="1" applyBorder="1" applyProtection="1"/>
    <xf numFmtId="3" fontId="22" fillId="22" borderId="0" xfId="15" applyNumberFormat="1" applyFont="1" applyFill="1" applyBorder="1" applyProtection="1"/>
    <xf numFmtId="3" fontId="10" fillId="22" borderId="0" xfId="15" applyNumberFormat="1" applyFont="1" applyFill="1" applyBorder="1" applyProtection="1"/>
    <xf numFmtId="3" fontId="24" fillId="22" borderId="0" xfId="15" applyNumberFormat="1" applyFont="1" applyFill="1" applyBorder="1" applyProtection="1"/>
    <xf numFmtId="3" fontId="0" fillId="0" borderId="0" xfId="0" applyNumberFormat="1" applyFill="1" applyBorder="1"/>
    <xf numFmtId="3" fontId="28" fillId="22" borderId="25" xfId="15" applyNumberFormat="1" applyFont="1" applyFill="1" applyBorder="1"/>
    <xf numFmtId="3" fontId="28" fillId="22" borderId="0" xfId="15" applyNumberFormat="1" applyFont="1" applyFill="1" applyBorder="1"/>
    <xf numFmtId="167" fontId="42" fillId="0" borderId="0" xfId="1" applyNumberFormat="1" applyFont="1" applyFill="1" applyBorder="1" applyAlignment="1" applyProtection="1">
      <alignment horizontal="right"/>
    </xf>
    <xf numFmtId="167" fontId="18" fillId="6" borderId="20" xfId="1" applyNumberFormat="1" applyFont="1" applyFill="1" applyBorder="1" applyAlignment="1" applyProtection="1">
      <alignment horizontal="centerContinuous"/>
    </xf>
    <xf numFmtId="167" fontId="19" fillId="6" borderId="0" xfId="1" applyNumberFormat="1" applyFont="1" applyFill="1" applyBorder="1" applyAlignment="1" applyProtection="1">
      <alignment horizontal="centerContinuous"/>
    </xf>
    <xf numFmtId="167" fontId="20" fillId="6" borderId="0" xfId="1" applyNumberFormat="1" applyFont="1" applyFill="1" applyBorder="1" applyAlignment="1" applyProtection="1">
      <alignment horizontal="centerContinuous"/>
    </xf>
    <xf numFmtId="167" fontId="18" fillId="6" borderId="25" xfId="1" applyNumberFormat="1" applyFont="1" applyFill="1" applyBorder="1" applyAlignment="1" applyProtection="1">
      <alignment horizontal="centerContinuous"/>
    </xf>
    <xf numFmtId="167" fontId="22" fillId="3" borderId="0" xfId="1" applyNumberFormat="1" applyFont="1" applyFill="1" applyBorder="1" applyAlignment="1">
      <alignment horizontal="center"/>
    </xf>
    <xf numFmtId="167" fontId="24" fillId="3" borderId="0" xfId="1" applyNumberFormat="1" applyFont="1" applyFill="1" applyBorder="1" applyAlignment="1" applyProtection="1">
      <alignment horizontal="center"/>
      <protection locked="0"/>
    </xf>
    <xf numFmtId="167" fontId="27" fillId="8" borderId="25" xfId="1" applyNumberFormat="1" applyFont="1" applyFill="1" applyBorder="1" applyProtection="1"/>
    <xf numFmtId="167" fontId="27" fillId="8" borderId="0" xfId="1" applyNumberFormat="1" applyFont="1" applyFill="1" applyBorder="1" applyProtection="1"/>
    <xf numFmtId="167" fontId="28" fillId="8" borderId="25" xfId="1" applyNumberFormat="1" applyFont="1" applyFill="1" applyBorder="1" applyProtection="1"/>
    <xf numFmtId="167" fontId="28" fillId="0" borderId="0" xfId="1" applyNumberFormat="1" applyFont="1" applyFill="1" applyBorder="1" applyProtection="1"/>
    <xf numFmtId="167" fontId="17" fillId="0" borderId="0" xfId="1" applyNumberFormat="1" applyFont="1" applyFill="1" applyBorder="1" applyProtection="1">
      <protection locked="0"/>
    </xf>
    <xf numFmtId="167" fontId="17" fillId="0" borderId="0" xfId="1" applyNumberFormat="1" applyFont="1" applyFill="1" applyBorder="1" applyProtection="1"/>
    <xf numFmtId="167" fontId="17" fillId="0" borderId="0" xfId="1" applyNumberFormat="1" applyFont="1" applyFill="1" applyBorder="1" applyAlignment="1" applyProtection="1">
      <alignment horizontal="right"/>
    </xf>
    <xf numFmtId="167" fontId="17" fillId="0" borderId="0" xfId="1" applyNumberFormat="1" applyFont="1" applyFill="1" applyBorder="1"/>
    <xf numFmtId="167" fontId="22" fillId="0" borderId="0" xfId="1" applyNumberFormat="1" applyFont="1" applyFill="1" applyBorder="1"/>
    <xf numFmtId="167" fontId="17" fillId="0" borderId="0" xfId="1" applyNumberFormat="1" applyFont="1" applyFill="1" applyAlignment="1">
      <alignment horizontal="right"/>
    </xf>
    <xf numFmtId="167" fontId="40" fillId="3" borderId="0" xfId="1" applyNumberFormat="1" applyFont="1" applyFill="1"/>
    <xf numFmtId="167" fontId="13" fillId="3" borderId="0" xfId="1" applyNumberFormat="1" applyFont="1" applyFill="1"/>
    <xf numFmtId="167" fontId="0" fillId="3" borderId="0" xfId="1" applyNumberFormat="1" applyFont="1" applyFill="1"/>
    <xf numFmtId="167" fontId="0" fillId="0" borderId="0" xfId="1" applyNumberFormat="1" applyFont="1"/>
    <xf numFmtId="3" fontId="28" fillId="23" borderId="25" xfId="15" applyNumberFormat="1" applyFont="1" applyFill="1" applyBorder="1" applyProtection="1"/>
    <xf numFmtId="3" fontId="24" fillId="23" borderId="0" xfId="15" applyNumberFormat="1" applyFont="1" applyFill="1" applyBorder="1" applyProtection="1"/>
    <xf numFmtId="3" fontId="24" fillId="23" borderId="27" xfId="15" applyNumberFormat="1" applyFont="1" applyFill="1" applyBorder="1" applyProtection="1"/>
    <xf numFmtId="3" fontId="10" fillId="23" borderId="0" xfId="15" applyNumberFormat="1" applyFont="1" applyFill="1" applyBorder="1"/>
    <xf numFmtId="3" fontId="32" fillId="23" borderId="0" xfId="15" applyNumberFormat="1" applyFont="1" applyFill="1" applyBorder="1"/>
    <xf numFmtId="3" fontId="0" fillId="0" borderId="0" xfId="0" applyNumberFormat="1" applyFill="1"/>
    <xf numFmtId="0" fontId="2" fillId="0" borderId="4" xfId="2" applyFont="1" applyFill="1" applyBorder="1" applyAlignment="1">
      <alignment horizontal="center" wrapText="1"/>
    </xf>
    <xf numFmtId="0" fontId="2" fillId="0" borderId="0" xfId="2" applyFont="1" applyFill="1" applyBorder="1" applyAlignment="1">
      <alignment horizontal="center" wrapText="1"/>
    </xf>
    <xf numFmtId="0" fontId="10" fillId="0" borderId="4" xfId="10" applyFont="1" applyFill="1" applyBorder="1" applyAlignment="1" applyProtection="1">
      <alignment horizontal="center"/>
      <protection locked="0"/>
    </xf>
    <xf numFmtId="0" fontId="10" fillId="0" borderId="0" xfId="10" applyFont="1" applyFill="1" applyBorder="1" applyAlignment="1" applyProtection="1">
      <alignment horizontal="center"/>
      <protection locked="0"/>
    </xf>
    <xf numFmtId="4" fontId="15" fillId="0" borderId="0" xfId="2" applyNumberFormat="1" applyFont="1" applyFill="1" applyBorder="1" applyAlignment="1" applyProtection="1">
      <alignment horizontal="center" wrapText="1"/>
      <protection locked="0"/>
    </xf>
    <xf numFmtId="4" fontId="15" fillId="0" borderId="4" xfId="2" applyNumberFormat="1" applyFont="1" applyFill="1" applyBorder="1" applyAlignment="1" applyProtection="1">
      <alignment horizontal="center" wrapText="1"/>
      <protection locked="0"/>
    </xf>
    <xf numFmtId="49" fontId="11" fillId="0" borderId="4" xfId="2" applyNumberFormat="1" applyFont="1" applyFill="1" applyBorder="1" applyAlignment="1" applyProtection="1">
      <alignment horizontal="center" vertical="center"/>
      <protection locked="0"/>
    </xf>
    <xf numFmtId="49" fontId="11" fillId="0" borderId="0" xfId="2" applyNumberFormat="1" applyFont="1" applyFill="1" applyBorder="1" applyAlignment="1" applyProtection="1">
      <alignment horizontal="center" vertical="center"/>
      <protection locked="0"/>
    </xf>
    <xf numFmtId="0" fontId="10" fillId="0" borderId="4" xfId="2" applyFont="1" applyFill="1" applyBorder="1" applyAlignment="1">
      <alignment horizontal="center" wrapText="1"/>
    </xf>
    <xf numFmtId="0" fontId="10" fillId="0" borderId="0" xfId="2" applyFont="1" applyFill="1" applyBorder="1" applyAlignment="1">
      <alignment horizontal="center" wrapText="1"/>
    </xf>
    <xf numFmtId="3" fontId="2" fillId="0" borderId="4" xfId="2" applyNumberFormat="1" applyFont="1" applyFill="1" applyBorder="1" applyAlignment="1" applyProtection="1">
      <alignment horizontal="center" vertical="center" wrapText="1"/>
      <protection locked="0"/>
    </xf>
    <xf numFmtId="3" fontId="2" fillId="0" borderId="0" xfId="2" applyNumberFormat="1" applyFont="1" applyFill="1" applyBorder="1" applyAlignment="1" applyProtection="1">
      <alignment horizontal="center" vertical="center" wrapText="1"/>
      <protection locked="0"/>
    </xf>
    <xf numFmtId="4" fontId="16" fillId="0" borderId="4" xfId="2" applyNumberFormat="1" applyFont="1" applyFill="1" applyBorder="1" applyAlignment="1" applyProtection="1">
      <alignment horizontal="center" wrapText="1"/>
      <protection locked="0"/>
    </xf>
    <xf numFmtId="4" fontId="16" fillId="0" borderId="0" xfId="2" applyNumberFormat="1" applyFont="1" applyFill="1" applyBorder="1" applyAlignment="1" applyProtection="1">
      <alignment horizontal="center" wrapText="1"/>
      <protection locked="0"/>
    </xf>
    <xf numFmtId="0" fontId="2" fillId="4" borderId="4" xfId="11" applyFont="1" applyFill="1" applyBorder="1" applyAlignment="1">
      <alignment horizontal="center"/>
    </xf>
    <xf numFmtId="0" fontId="2" fillId="4" borderId="0" xfId="11" applyFont="1" applyFill="1" applyBorder="1" applyAlignment="1">
      <alignment horizontal="center"/>
    </xf>
    <xf numFmtId="0" fontId="2" fillId="4" borderId="5" xfId="11" applyFont="1" applyFill="1" applyBorder="1" applyAlignment="1">
      <alignment horizontal="center"/>
    </xf>
    <xf numFmtId="4" fontId="15" fillId="5" borderId="4" xfId="0" applyNumberFormat="1" applyFont="1" applyFill="1" applyBorder="1" applyAlignment="1" applyProtection="1">
      <alignment horizontal="center"/>
      <protection locked="0"/>
    </xf>
    <xf numFmtId="4" fontId="15" fillId="5" borderId="0" xfId="0" applyNumberFormat="1" applyFont="1" applyFill="1" applyBorder="1" applyAlignment="1" applyProtection="1">
      <alignment horizontal="center"/>
      <protection locked="0"/>
    </xf>
    <xf numFmtId="4" fontId="15" fillId="5" borderId="5" xfId="0" applyNumberFormat="1" applyFont="1" applyFill="1" applyBorder="1" applyAlignment="1" applyProtection="1">
      <alignment horizontal="center"/>
      <protection locked="0"/>
    </xf>
    <xf numFmtId="4" fontId="16" fillId="5" borderId="4" xfId="14" applyNumberFormat="1" applyFont="1" applyFill="1" applyBorder="1" applyAlignment="1" applyProtection="1">
      <alignment horizontal="center"/>
      <protection locked="0"/>
    </xf>
    <xf numFmtId="4" fontId="16" fillId="5" borderId="0" xfId="14" applyNumberFormat="1" applyFont="1" applyFill="1" applyBorder="1" applyAlignment="1" applyProtection="1">
      <alignment horizontal="center"/>
      <protection locked="0"/>
    </xf>
    <xf numFmtId="4" fontId="16" fillId="5" borderId="5" xfId="14" applyNumberFormat="1" applyFont="1" applyFill="1" applyBorder="1" applyAlignment="1" applyProtection="1">
      <alignment horizontal="center"/>
      <protection locked="0"/>
    </xf>
    <xf numFmtId="49" fontId="11" fillId="4" borderId="4" xfId="0" applyNumberFormat="1" applyFont="1" applyFill="1" applyBorder="1" applyAlignment="1" applyProtection="1">
      <alignment horizontal="center" vertical="center"/>
      <protection locked="0"/>
    </xf>
    <xf numFmtId="49" fontId="11" fillId="4" borderId="0" xfId="0" applyNumberFormat="1" applyFont="1" applyFill="1" applyBorder="1" applyAlignment="1" applyProtection="1">
      <alignment horizontal="center" vertical="center"/>
      <protection locked="0"/>
    </xf>
    <xf numFmtId="49" fontId="11" fillId="4" borderId="5" xfId="0" applyNumberFormat="1" applyFont="1" applyFill="1" applyBorder="1" applyAlignment="1" applyProtection="1">
      <alignment horizontal="center" vertical="center"/>
      <protection locked="0"/>
    </xf>
    <xf numFmtId="0" fontId="10" fillId="3" borderId="4" xfId="10" applyFont="1" applyFill="1" applyBorder="1" applyAlignment="1" applyProtection="1">
      <alignment horizontal="center"/>
      <protection locked="0"/>
    </xf>
    <xf numFmtId="0" fontId="10" fillId="3" borderId="0" xfId="10" applyFont="1" applyFill="1" applyBorder="1" applyAlignment="1" applyProtection="1">
      <alignment horizontal="center"/>
      <protection locked="0"/>
    </xf>
    <xf numFmtId="0" fontId="10" fillId="3" borderId="5" xfId="10" applyFont="1" applyFill="1" applyBorder="1" applyAlignment="1" applyProtection="1">
      <alignment horizontal="center"/>
      <protection locked="0"/>
    </xf>
    <xf numFmtId="49" fontId="10" fillId="4" borderId="4"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protection locked="0"/>
    </xf>
    <xf numFmtId="49" fontId="10" fillId="4" borderId="5" xfId="0" applyNumberFormat="1" applyFont="1" applyFill="1" applyBorder="1" applyAlignment="1" applyProtection="1">
      <alignment horizontal="center" vertical="center"/>
      <protection locked="0"/>
    </xf>
    <xf numFmtId="4" fontId="16" fillId="0" borderId="4" xfId="0" applyNumberFormat="1" applyFont="1" applyFill="1" applyBorder="1" applyAlignment="1" applyProtection="1">
      <alignment horizontal="center" wrapText="1"/>
      <protection locked="0"/>
    </xf>
    <xf numFmtId="4" fontId="16" fillId="0" borderId="0" xfId="0" applyNumberFormat="1" applyFont="1" applyFill="1" applyBorder="1" applyAlignment="1" applyProtection="1">
      <alignment horizontal="center" wrapText="1"/>
      <protection locked="0"/>
    </xf>
    <xf numFmtId="4" fontId="16" fillId="5" borderId="0" xfId="0" applyNumberFormat="1" applyFont="1" applyFill="1" applyBorder="1" applyAlignment="1" applyProtection="1">
      <alignment horizontal="center"/>
      <protection locked="0"/>
    </xf>
    <xf numFmtId="4" fontId="16" fillId="5" borderId="5" xfId="0" applyNumberFormat="1" applyFont="1" applyFill="1" applyBorder="1" applyAlignment="1" applyProtection="1">
      <alignment horizontal="center"/>
      <protection locked="0"/>
    </xf>
    <xf numFmtId="0" fontId="17" fillId="3" borderId="0" xfId="5" applyFont="1" applyFill="1" applyBorder="1" applyAlignment="1" applyProtection="1">
      <alignment horizontal="center"/>
      <protection locked="0"/>
    </xf>
    <xf numFmtId="0" fontId="17" fillId="3" borderId="5" xfId="5" applyFont="1" applyFill="1" applyBorder="1" applyAlignment="1" applyProtection="1">
      <alignment horizontal="center"/>
      <protection locked="0"/>
    </xf>
    <xf numFmtId="0" fontId="2" fillId="4" borderId="0" xfId="5" applyFont="1" applyFill="1" applyBorder="1" applyAlignment="1">
      <alignment horizontal="center"/>
    </xf>
    <xf numFmtId="0" fontId="2" fillId="4" borderId="5" xfId="5" applyFont="1" applyFill="1" applyBorder="1" applyAlignment="1">
      <alignment horizontal="center"/>
    </xf>
    <xf numFmtId="0" fontId="17" fillId="3" borderId="4" xfId="5" applyFont="1" applyFill="1" applyBorder="1" applyAlignment="1" applyProtection="1">
      <alignment horizontal="center"/>
      <protection locked="0"/>
    </xf>
    <xf numFmtId="0" fontId="13" fillId="3" borderId="4" xfId="5" applyFont="1" applyFill="1" applyBorder="1" applyAlignment="1" applyProtection="1">
      <alignment horizontal="center"/>
      <protection locked="0"/>
    </xf>
    <xf numFmtId="0" fontId="13" fillId="3" borderId="0" xfId="5" applyFont="1" applyFill="1" applyBorder="1" applyAlignment="1" applyProtection="1">
      <alignment horizontal="center"/>
      <protection locked="0"/>
    </xf>
    <xf numFmtId="0" fontId="13" fillId="3" borderId="4" xfId="0" applyFont="1" applyFill="1" applyBorder="1" applyAlignment="1">
      <alignment horizontal="center" vertical="center"/>
    </xf>
    <xf numFmtId="0" fontId="13" fillId="3" borderId="0" xfId="0" applyFont="1" applyFill="1" applyBorder="1" applyAlignment="1">
      <alignment horizontal="center" vertical="center"/>
    </xf>
    <xf numFmtId="3" fontId="13" fillId="3" borderId="0" xfId="0" applyNumberFormat="1" applyFont="1" applyFill="1" applyBorder="1" applyAlignment="1" applyProtection="1">
      <alignment horizontal="center"/>
      <protection locked="0"/>
    </xf>
    <xf numFmtId="0" fontId="37" fillId="3" borderId="4" xfId="5" applyFont="1" applyFill="1" applyBorder="1" applyAlignment="1" applyProtection="1">
      <alignment horizontal="center" vertical="center" wrapText="1"/>
      <protection locked="0"/>
    </xf>
    <xf numFmtId="0" fontId="37" fillId="3" borderId="0" xfId="5" applyFont="1" applyFill="1" applyBorder="1" applyAlignment="1" applyProtection="1">
      <alignment horizontal="center" vertical="center" wrapText="1"/>
      <protection locked="0"/>
    </xf>
    <xf numFmtId="0" fontId="41" fillId="3" borderId="4" xfId="0" applyFont="1" applyFill="1" applyBorder="1" applyAlignment="1">
      <alignment horizontal="center"/>
    </xf>
    <xf numFmtId="0" fontId="41" fillId="3" borderId="0" xfId="0" applyFont="1" applyFill="1" applyBorder="1" applyAlignment="1">
      <alignment horizontal="center"/>
    </xf>
    <xf numFmtId="0" fontId="12" fillId="3" borderId="4" xfId="5" applyFont="1" applyFill="1" applyBorder="1" applyAlignment="1" applyProtection="1">
      <alignment horizontal="center"/>
      <protection locked="0"/>
    </xf>
    <xf numFmtId="0" fontId="12" fillId="3" borderId="0" xfId="5" applyFont="1" applyFill="1" applyBorder="1" applyAlignment="1" applyProtection="1">
      <alignment horizontal="center"/>
      <protection locked="0"/>
    </xf>
    <xf numFmtId="0" fontId="13" fillId="3" borderId="4" xfId="10" applyFont="1" applyFill="1" applyBorder="1" applyAlignment="1" applyProtection="1">
      <alignment horizontal="center"/>
      <protection locked="0"/>
    </xf>
    <xf numFmtId="0" fontId="13" fillId="3" borderId="0" xfId="10" applyFont="1" applyFill="1" applyBorder="1" applyAlignment="1" applyProtection="1">
      <alignment horizontal="center"/>
      <protection locked="0"/>
    </xf>
    <xf numFmtId="0" fontId="39" fillId="3" borderId="4" xfId="10" applyFont="1" applyFill="1" applyBorder="1" applyAlignment="1">
      <alignment horizontal="center"/>
    </xf>
    <xf numFmtId="0" fontId="39" fillId="3" borderId="0" xfId="10" applyFont="1" applyFill="1" applyBorder="1" applyAlignment="1">
      <alignment horizontal="center"/>
    </xf>
    <xf numFmtId="0" fontId="12" fillId="3" borderId="4"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4" fontId="15" fillId="3" borderId="0" xfId="0" applyNumberFormat="1" applyFont="1" applyFill="1" applyAlignment="1" applyProtection="1">
      <alignment horizontal="center" wrapText="1"/>
      <protection locked="0"/>
    </xf>
    <xf numFmtId="0" fontId="39" fillId="3" borderId="0" xfId="0" applyFont="1" applyFill="1" applyAlignment="1">
      <alignment horizontal="center" wrapText="1"/>
    </xf>
    <xf numFmtId="0" fontId="24" fillId="3" borderId="0" xfId="0" applyFont="1" applyFill="1" applyBorder="1" applyAlignment="1" applyProtection="1">
      <alignment horizontal="center"/>
      <protection locked="0"/>
    </xf>
    <xf numFmtId="0" fontId="24" fillId="3" borderId="0" xfId="0" applyFont="1" applyFill="1" applyAlignment="1" applyProtection="1">
      <alignment horizontal="center"/>
      <protection locked="0"/>
    </xf>
    <xf numFmtId="0" fontId="13" fillId="3" borderId="0" xfId="0" applyFont="1" applyFill="1" applyAlignment="1" applyProtection="1">
      <alignment horizontal="center"/>
      <protection locked="0"/>
    </xf>
    <xf numFmtId="0" fontId="10" fillId="3" borderId="0" xfId="0" applyFont="1" applyFill="1" applyAlignment="1" applyProtection="1">
      <alignment horizontal="center"/>
      <protection locked="0"/>
    </xf>
    <xf numFmtId="3" fontId="13" fillId="3" borderId="0" xfId="0" applyNumberFormat="1" applyFont="1" applyFill="1" applyAlignment="1" applyProtection="1">
      <alignment horizontal="center"/>
      <protection locked="0"/>
    </xf>
    <xf numFmtId="0" fontId="39" fillId="3" borderId="0" xfId="0" applyFont="1" applyFill="1" applyAlignment="1">
      <alignment horizontal="center"/>
    </xf>
    <xf numFmtId="4" fontId="16" fillId="3" borderId="0" xfId="0" applyNumberFormat="1" applyFont="1" applyFill="1" applyAlignment="1" applyProtection="1">
      <alignment horizontal="center" wrapText="1"/>
      <protection locked="0"/>
    </xf>
    <xf numFmtId="0" fontId="10" fillId="3" borderId="0" xfId="5" applyFont="1" applyFill="1" applyAlignment="1" applyProtection="1">
      <alignment horizontal="center"/>
      <protection locked="0"/>
    </xf>
    <xf numFmtId="0" fontId="56" fillId="0" borderId="0" xfId="6" applyFont="1" applyAlignment="1">
      <alignment horizontal="center"/>
    </xf>
    <xf numFmtId="0" fontId="57" fillId="0" borderId="0" xfId="22" applyFont="1" applyAlignment="1">
      <alignment horizontal="center"/>
    </xf>
    <xf numFmtId="0" fontId="14" fillId="0" borderId="0" xfId="22" applyFont="1" applyAlignment="1">
      <alignment horizontal="center"/>
    </xf>
    <xf numFmtId="1" fontId="45" fillId="9" borderId="0" xfId="21" applyNumberFormat="1" applyFont="1" applyFill="1" applyBorder="1" applyAlignment="1" applyProtection="1">
      <alignment horizontal="center" vertical="center" wrapText="1"/>
      <protection locked="0"/>
    </xf>
    <xf numFmtId="1" fontId="45" fillId="10" borderId="6" xfId="21" applyNumberFormat="1" applyFont="1" applyFill="1" applyBorder="1" applyAlignment="1" applyProtection="1">
      <alignment horizontal="center" vertical="center" wrapText="1"/>
    </xf>
    <xf numFmtId="1" fontId="45" fillId="11" borderId="6" xfId="21" applyNumberFormat="1" applyFont="1" applyFill="1" applyBorder="1" applyAlignment="1" applyProtection="1">
      <alignment horizontal="center" vertical="center" wrapText="1"/>
    </xf>
    <xf numFmtId="1" fontId="46" fillId="12" borderId="6" xfId="21" applyNumberFormat="1" applyFont="1" applyFill="1" applyBorder="1" applyAlignment="1" applyProtection="1">
      <alignment horizontal="center" vertical="center" wrapText="1"/>
    </xf>
    <xf numFmtId="0" fontId="5" fillId="2" borderId="14" xfId="21" applyFont="1" applyFill="1" applyBorder="1" applyAlignment="1" applyProtection="1">
      <alignment horizontal="center" vertical="center" wrapText="1"/>
    </xf>
    <xf numFmtId="0" fontId="5" fillId="2" borderId="30" xfId="21" applyFont="1" applyFill="1" applyBorder="1" applyAlignment="1" applyProtection="1">
      <alignment horizontal="center" vertical="center" wrapText="1"/>
    </xf>
  </cellXfs>
  <cellStyles count="24">
    <cellStyle name="Millares" xfId="1" builtinId="3"/>
    <cellStyle name="Normal" xfId="0" builtinId="0"/>
    <cellStyle name="Normal 12" xfId="13"/>
    <cellStyle name="Normal 15" xfId="10"/>
    <cellStyle name="Normal 3" xfId="21"/>
    <cellStyle name="Normal 3 2" xfId="22"/>
    <cellStyle name="Normal 4 10 10" xfId="6"/>
    <cellStyle name="Normal 4 10 2" xfId="5"/>
    <cellStyle name="Normal 4 2 26" xfId="12"/>
    <cellStyle name="Normal 4 223" xfId="4"/>
    <cellStyle name="Normal 4 224" xfId="7"/>
    <cellStyle name="Normal 4 226" xfId="8"/>
    <cellStyle name="Normal 4 229" xfId="2"/>
    <cellStyle name="Normal 4 230" xfId="11"/>
    <cellStyle name="Normal 4 231" xfId="15"/>
    <cellStyle name="Normal 4 232" xfId="18"/>
    <cellStyle name="Normal 40" xfId="9"/>
    <cellStyle name="Normal 41" xfId="14"/>
    <cellStyle name="Normal 42" xfId="17"/>
    <cellStyle name="Normal 43" xfId="19"/>
    <cellStyle name="Normal 5 5" xfId="16"/>
    <cellStyle name="Normal 5 6" xfId="20"/>
    <cellStyle name="Normal 6 7 2" xfId="3"/>
    <cellStyle name="Porcentaje" xfId="2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ardo\OneDrive%20-%20sdis.gov.co\MIS%20DOCUMENTOS\2022-MOVIMIENTO%20CONTABLE\3-BALANCES-2022\1-MATRIZ2022\JUNIO\MATRIZ%20DIGITADA%202022%20X%20JP-TRIMESTRE%20ABRIL-JUNIO-MES%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ABRIL22"/>
      <sheetName val="MAYO22"/>
      <sheetName val="JUNIO22"/>
      <sheetName val="TRIMESTRE"/>
      <sheetName val="REDONDEO"/>
      <sheetName val="CGN-2015-001"/>
      <sheetName val="CGN-2015-002"/>
      <sheetName val="BGENERAL"/>
      <sheetName val="ACTIVIDAD"/>
      <sheetName val="siproj-nueva"/>
      <sheetName val="Hoja1"/>
      <sheetName val="PATRIMONIAL"/>
      <sheetName val="Hoja2"/>
      <sheetName val="VTA activos-2020"/>
      <sheetName val="BALANabril22"/>
      <sheetName val="PYGabril22"/>
      <sheetName val="BALAmayoZ22"/>
      <sheetName val="PYGmayoR22"/>
      <sheetName val="BALANjunZO22"/>
      <sheetName val="PYGjunZ22"/>
    </sheetNames>
    <sheetDataSet>
      <sheetData sheetId="0" refreshError="1"/>
      <sheetData sheetId="1" refreshError="1"/>
      <sheetData sheetId="2" refreshError="1"/>
      <sheetData sheetId="3" refreshError="1"/>
      <sheetData sheetId="4" refreshError="1"/>
      <sheetData sheetId="5" refreshError="1"/>
      <sheetData sheetId="6">
        <row r="3">
          <cell r="B3" t="str">
            <v>SECRETARIA DISTRITAL DE INTEGRACION SOCIAL</v>
          </cell>
        </row>
        <row r="4">
          <cell r="B4">
            <v>210111001122</v>
          </cell>
        </row>
        <row r="6">
          <cell r="B6" t="str">
            <v>(1 de abril al 30 de Junio de 2022)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opLeftCell="A22" zoomScale="85" zoomScaleNormal="85" workbookViewId="0">
      <selection activeCell="I22" sqref="I1:I1048576"/>
    </sheetView>
  </sheetViews>
  <sheetFormatPr baseColWidth="10" defaultRowHeight="15" x14ac:dyDescent="0.25"/>
  <cols>
    <col min="1" max="1" width="21.5703125" customWidth="1"/>
    <col min="2" max="2" width="42.7109375" customWidth="1"/>
    <col min="3" max="3" width="26.42578125" customWidth="1"/>
    <col min="4" max="4" width="28.140625" customWidth="1"/>
    <col min="5" max="5" width="29.5703125" customWidth="1"/>
    <col min="6" max="6" width="27" style="302" customWidth="1"/>
    <col min="7" max="7" width="26" customWidth="1"/>
    <col min="8" max="8" width="26.85546875" customWidth="1"/>
    <col min="9" max="9" width="14.42578125" style="302" customWidth="1"/>
    <col min="10" max="10" width="20.5703125" customWidth="1"/>
  </cols>
  <sheetData>
    <row r="1" spans="1:10" ht="15.75" x14ac:dyDescent="0.25">
      <c r="A1" s="1" t="s">
        <v>0</v>
      </c>
      <c r="B1" s="2" t="s">
        <v>1</v>
      </c>
      <c r="C1" s="3"/>
      <c r="D1" s="4" t="s">
        <v>2</v>
      </c>
      <c r="E1" s="5"/>
      <c r="F1" s="5"/>
      <c r="G1" s="5"/>
      <c r="H1" s="6"/>
    </row>
    <row r="2" spans="1:10" ht="15.75" x14ac:dyDescent="0.25">
      <c r="A2" s="8" t="s">
        <v>3</v>
      </c>
      <c r="B2" s="9" t="s">
        <v>4</v>
      </c>
      <c r="C2" s="7"/>
      <c r="D2" s="7"/>
      <c r="E2" s="7"/>
      <c r="F2" s="7"/>
      <c r="G2" s="7"/>
      <c r="H2" s="10"/>
    </row>
    <row r="3" spans="1:10" ht="15.75" x14ac:dyDescent="0.25">
      <c r="A3" s="8" t="s">
        <v>5</v>
      </c>
      <c r="B3" s="11" t="s">
        <v>6</v>
      </c>
      <c r="C3" s="7"/>
      <c r="D3" s="7"/>
      <c r="E3" s="7"/>
      <c r="F3" s="7"/>
      <c r="G3" s="7"/>
      <c r="H3" s="10"/>
    </row>
    <row r="4" spans="1:10" ht="15.75" x14ac:dyDescent="0.25">
      <c r="A4" s="8" t="s">
        <v>7</v>
      </c>
      <c r="B4" s="12">
        <v>210111001122</v>
      </c>
      <c r="C4" s="7"/>
      <c r="D4" s="7"/>
      <c r="E4" s="7"/>
      <c r="F4" s="7"/>
      <c r="G4" s="7"/>
      <c r="H4" s="10"/>
    </row>
    <row r="5" spans="1:10" ht="15.75" x14ac:dyDescent="0.25">
      <c r="A5" s="13" t="s">
        <v>8</v>
      </c>
      <c r="B5" s="14">
        <v>44742</v>
      </c>
      <c r="C5" s="7"/>
      <c r="D5" s="7"/>
      <c r="E5" s="7"/>
      <c r="F5" s="7"/>
      <c r="G5" s="7"/>
      <c r="H5" s="10"/>
    </row>
    <row r="6" spans="1:10" ht="15.75" x14ac:dyDescent="0.25">
      <c r="A6" s="13" t="s">
        <v>9</v>
      </c>
      <c r="B6" s="14" t="s">
        <v>10</v>
      </c>
      <c r="C6" s="7"/>
      <c r="D6" s="7"/>
      <c r="E6" s="7"/>
      <c r="F6" s="7"/>
      <c r="G6" s="7"/>
      <c r="H6" s="10"/>
    </row>
    <row r="7" spans="1:10" ht="15.75" x14ac:dyDescent="0.25">
      <c r="A7" s="8"/>
      <c r="B7" s="15"/>
      <c r="C7" s="7"/>
      <c r="D7" s="7"/>
      <c r="E7" s="7"/>
      <c r="F7" s="7"/>
      <c r="G7" s="7"/>
      <c r="H7" s="10"/>
    </row>
    <row r="8" spans="1:10" ht="15.75" x14ac:dyDescent="0.25">
      <c r="A8" s="8"/>
      <c r="B8" s="15"/>
      <c r="C8" s="7"/>
      <c r="D8" s="7"/>
      <c r="E8" s="7"/>
      <c r="F8" s="7"/>
      <c r="G8" s="7"/>
      <c r="H8" s="10"/>
    </row>
    <row r="9" spans="1:10" ht="16.5" thickBot="1" x14ac:dyDescent="0.3">
      <c r="A9" s="16"/>
      <c r="B9" s="17"/>
      <c r="C9" s="18"/>
      <c r="D9" s="18"/>
      <c r="E9" s="18"/>
      <c r="F9" s="18"/>
      <c r="G9" s="18"/>
      <c r="H9" s="19"/>
    </row>
    <row r="10" spans="1:10" ht="32.25" thickBot="1" x14ac:dyDescent="0.3">
      <c r="A10" s="20" t="s">
        <v>11</v>
      </c>
      <c r="B10" s="21" t="s">
        <v>12</v>
      </c>
      <c r="C10" s="53" t="s">
        <v>13</v>
      </c>
      <c r="D10" s="22" t="s">
        <v>14</v>
      </c>
      <c r="E10" s="22" t="s">
        <v>15</v>
      </c>
      <c r="F10" s="53" t="s">
        <v>16</v>
      </c>
      <c r="G10" s="22" t="s">
        <v>17</v>
      </c>
      <c r="H10" s="23" t="s">
        <v>18</v>
      </c>
    </row>
    <row r="11" spans="1:10" ht="20.25" x14ac:dyDescent="0.3">
      <c r="A11" s="24" t="s">
        <v>19</v>
      </c>
      <c r="B11" s="25" t="s">
        <v>20</v>
      </c>
      <c r="C11" s="26">
        <v>278079270814</v>
      </c>
      <c r="D11" s="26">
        <v>38585238409</v>
      </c>
      <c r="E11" s="26">
        <v>46693352152</v>
      </c>
      <c r="F11" s="26">
        <v>269971157071</v>
      </c>
      <c r="G11" s="26">
        <v>106022897142</v>
      </c>
      <c r="H11" s="26">
        <v>163948259929</v>
      </c>
      <c r="I11" s="398"/>
      <c r="J11" s="360"/>
    </row>
    <row r="12" spans="1:10" ht="18" x14ac:dyDescent="0.25">
      <c r="A12" s="29" t="s">
        <v>21</v>
      </c>
      <c r="B12" s="30" t="s">
        <v>22</v>
      </c>
      <c r="C12" s="31">
        <v>0</v>
      </c>
      <c r="D12" s="31">
        <v>134705368</v>
      </c>
      <c r="E12" s="31">
        <v>0</v>
      </c>
      <c r="F12" s="31">
        <v>134705368</v>
      </c>
      <c r="G12" s="31">
        <v>134705368</v>
      </c>
      <c r="H12" s="32">
        <v>0</v>
      </c>
      <c r="I12" s="398"/>
      <c r="J12" s="360"/>
    </row>
    <row r="13" spans="1:10" ht="15.75" x14ac:dyDescent="0.25">
      <c r="A13" s="33" t="s">
        <v>23</v>
      </c>
      <c r="B13" s="34" t="s">
        <v>24</v>
      </c>
      <c r="C13" s="35">
        <v>0</v>
      </c>
      <c r="D13" s="35">
        <v>134705368</v>
      </c>
      <c r="E13" s="35">
        <v>0</v>
      </c>
      <c r="F13" s="35">
        <v>134705368</v>
      </c>
      <c r="G13" s="35">
        <v>134705368</v>
      </c>
      <c r="H13" s="36">
        <v>0</v>
      </c>
      <c r="I13" s="398"/>
      <c r="J13" s="360"/>
    </row>
    <row r="14" spans="1:10" ht="15.75" x14ac:dyDescent="0.25">
      <c r="A14" s="48">
        <v>110502</v>
      </c>
      <c r="B14" s="37" t="s">
        <v>25</v>
      </c>
      <c r="C14" s="39">
        <v>0</v>
      </c>
      <c r="D14" s="39">
        <v>134705368</v>
      </c>
      <c r="E14" s="39">
        <v>0</v>
      </c>
      <c r="F14" s="38">
        <v>134705368</v>
      </c>
      <c r="G14" s="39">
        <v>134705368</v>
      </c>
      <c r="H14" s="40">
        <v>0</v>
      </c>
      <c r="I14" s="398"/>
      <c r="J14" s="360"/>
    </row>
    <row r="15" spans="1:10" ht="18" x14ac:dyDescent="0.25">
      <c r="A15" s="29" t="s">
        <v>26</v>
      </c>
      <c r="B15" s="30" t="s">
        <v>27</v>
      </c>
      <c r="C15" s="31">
        <v>4190814983</v>
      </c>
      <c r="D15" s="31">
        <v>4488285772</v>
      </c>
      <c r="E15" s="31">
        <v>960563318</v>
      </c>
      <c r="F15" s="31">
        <v>7718537437</v>
      </c>
      <c r="G15" s="31">
        <v>7718537437</v>
      </c>
      <c r="H15" s="32">
        <v>0</v>
      </c>
      <c r="I15" s="398"/>
      <c r="J15" s="360"/>
    </row>
    <row r="16" spans="1:10" ht="15.75" x14ac:dyDescent="0.25">
      <c r="A16" s="33" t="s">
        <v>28</v>
      </c>
      <c r="B16" s="34" t="s">
        <v>29</v>
      </c>
      <c r="C16" s="35">
        <v>4711989937</v>
      </c>
      <c r="D16" s="35">
        <v>4488285772</v>
      </c>
      <c r="E16" s="35">
        <v>959656318</v>
      </c>
      <c r="F16" s="35">
        <v>8240619391</v>
      </c>
      <c r="G16" s="35">
        <v>8240619391</v>
      </c>
      <c r="H16" s="40">
        <v>0</v>
      </c>
      <c r="I16" s="398"/>
      <c r="J16" s="360"/>
    </row>
    <row r="17" spans="1:10" ht="15.75" x14ac:dyDescent="0.25">
      <c r="A17" s="48">
        <v>138421</v>
      </c>
      <c r="B17" s="37" t="s">
        <v>30</v>
      </c>
      <c r="C17" s="39">
        <v>639779633</v>
      </c>
      <c r="D17" s="39">
        <v>0</v>
      </c>
      <c r="E17" s="39">
        <v>332267</v>
      </c>
      <c r="F17" s="38">
        <v>639447366</v>
      </c>
      <c r="G17" s="39">
        <v>639447366</v>
      </c>
      <c r="H17" s="40">
        <v>0</v>
      </c>
      <c r="I17" s="398"/>
      <c r="J17" s="360"/>
    </row>
    <row r="18" spans="1:10" ht="15.75" x14ac:dyDescent="0.25">
      <c r="A18" s="48" t="s">
        <v>31</v>
      </c>
      <c r="B18" s="37" t="s">
        <v>32</v>
      </c>
      <c r="C18" s="39">
        <v>0</v>
      </c>
      <c r="D18" s="39">
        <v>3623432591</v>
      </c>
      <c r="E18" s="39">
        <v>0</v>
      </c>
      <c r="F18" s="38">
        <v>3623432591</v>
      </c>
      <c r="G18" s="39">
        <v>3623432591</v>
      </c>
      <c r="H18" s="40">
        <v>0</v>
      </c>
      <c r="I18" s="398"/>
      <c r="J18" s="360"/>
    </row>
    <row r="19" spans="1:10" ht="15.75" x14ac:dyDescent="0.25">
      <c r="A19" s="48">
        <v>138432</v>
      </c>
      <c r="B19" s="37" t="s">
        <v>33</v>
      </c>
      <c r="C19" s="39">
        <v>227824776</v>
      </c>
      <c r="D19" s="39">
        <v>8179344</v>
      </c>
      <c r="E19" s="39">
        <v>9663310</v>
      </c>
      <c r="F19" s="38">
        <v>226340810</v>
      </c>
      <c r="G19" s="39">
        <v>226340810</v>
      </c>
      <c r="H19" s="40">
        <v>0</v>
      </c>
      <c r="I19" s="398"/>
      <c r="J19" s="360"/>
    </row>
    <row r="20" spans="1:10" ht="15.75" x14ac:dyDescent="0.25">
      <c r="A20" s="48" t="s">
        <v>34</v>
      </c>
      <c r="B20" s="37" t="s">
        <v>35</v>
      </c>
      <c r="C20" s="39">
        <v>489297457</v>
      </c>
      <c r="D20" s="39">
        <v>0</v>
      </c>
      <c r="E20" s="39">
        <v>0</v>
      </c>
      <c r="F20" s="38">
        <v>489297457</v>
      </c>
      <c r="G20" s="39">
        <v>489297457</v>
      </c>
      <c r="H20" s="40">
        <v>0</v>
      </c>
      <c r="I20" s="398"/>
      <c r="J20" s="360"/>
    </row>
    <row r="21" spans="1:10" ht="15.75" x14ac:dyDescent="0.25">
      <c r="A21" s="48">
        <v>138490</v>
      </c>
      <c r="B21" s="37" t="s">
        <v>36</v>
      </c>
      <c r="C21" s="39">
        <v>3355088071</v>
      </c>
      <c r="D21" s="39">
        <v>856673837</v>
      </c>
      <c r="E21" s="39">
        <v>949660741</v>
      </c>
      <c r="F21" s="38">
        <v>3262101167</v>
      </c>
      <c r="G21" s="39">
        <v>3262101167</v>
      </c>
      <c r="H21" s="40">
        <v>0</v>
      </c>
      <c r="I21" s="398"/>
      <c r="J21" s="360"/>
    </row>
    <row r="22" spans="1:10" ht="15.75" x14ac:dyDescent="0.25">
      <c r="A22" s="33" t="s">
        <v>37</v>
      </c>
      <c r="B22" s="34" t="s">
        <v>38</v>
      </c>
      <c r="C22" s="35">
        <v>297260883</v>
      </c>
      <c r="D22" s="35">
        <v>0</v>
      </c>
      <c r="E22" s="35">
        <v>907000</v>
      </c>
      <c r="F22" s="35">
        <v>296353883</v>
      </c>
      <c r="G22" s="39">
        <v>296353883</v>
      </c>
      <c r="H22" s="40">
        <v>0</v>
      </c>
      <c r="I22" s="398"/>
      <c r="J22" s="360"/>
    </row>
    <row r="23" spans="1:10" ht="15.75" x14ac:dyDescent="0.25">
      <c r="A23" s="48">
        <v>138590</v>
      </c>
      <c r="B23" s="37" t="s">
        <v>39</v>
      </c>
      <c r="C23" s="39">
        <v>297260883</v>
      </c>
      <c r="D23" s="39">
        <v>0</v>
      </c>
      <c r="E23" s="39">
        <v>907000</v>
      </c>
      <c r="F23" s="38">
        <v>296353883</v>
      </c>
      <c r="G23" s="39">
        <v>296353883</v>
      </c>
      <c r="H23" s="40">
        <v>0</v>
      </c>
      <c r="I23" s="398"/>
      <c r="J23" s="360"/>
    </row>
    <row r="24" spans="1:10" ht="15.75" x14ac:dyDescent="0.25">
      <c r="A24" s="33" t="s">
        <v>40</v>
      </c>
      <c r="B24" s="34" t="s">
        <v>41</v>
      </c>
      <c r="C24" s="35">
        <v>-818435837</v>
      </c>
      <c r="D24" s="35">
        <v>0</v>
      </c>
      <c r="E24" s="35">
        <v>0</v>
      </c>
      <c r="F24" s="35">
        <v>-818435837</v>
      </c>
      <c r="G24" s="39">
        <v>-818435837</v>
      </c>
      <c r="H24" s="40">
        <v>0</v>
      </c>
      <c r="I24" s="398"/>
      <c r="J24" s="360"/>
    </row>
    <row r="25" spans="1:10" ht="15.75" x14ac:dyDescent="0.25">
      <c r="A25" s="48">
        <v>138690</v>
      </c>
      <c r="B25" s="37" t="s">
        <v>36</v>
      </c>
      <c r="C25" s="39">
        <v>-818435837</v>
      </c>
      <c r="D25" s="39">
        <v>0</v>
      </c>
      <c r="E25" s="39">
        <v>0</v>
      </c>
      <c r="F25" s="38">
        <v>-818435837</v>
      </c>
      <c r="G25" s="39">
        <v>-818435837</v>
      </c>
      <c r="H25" s="40">
        <v>0</v>
      </c>
      <c r="I25" s="398"/>
      <c r="J25" s="360"/>
    </row>
    <row r="26" spans="1:10" ht="18" x14ac:dyDescent="0.25">
      <c r="A26" s="29" t="s">
        <v>42</v>
      </c>
      <c r="B26" s="30" t="s">
        <v>43</v>
      </c>
      <c r="C26" s="31">
        <v>76622966</v>
      </c>
      <c r="D26" s="31">
        <v>28668038</v>
      </c>
      <c r="E26" s="31">
        <v>27739649</v>
      </c>
      <c r="F26" s="31">
        <v>77551355</v>
      </c>
      <c r="G26" s="31">
        <v>77551355</v>
      </c>
      <c r="H26" s="32">
        <v>0</v>
      </c>
      <c r="I26" s="398"/>
      <c r="J26" s="360"/>
    </row>
    <row r="27" spans="1:10" ht="15.75" x14ac:dyDescent="0.25">
      <c r="A27" s="33" t="s">
        <v>44</v>
      </c>
      <c r="B27" s="34" t="s">
        <v>45</v>
      </c>
      <c r="C27" s="35">
        <v>76622966</v>
      </c>
      <c r="D27" s="35">
        <v>28668038</v>
      </c>
      <c r="E27" s="35">
        <v>27739649</v>
      </c>
      <c r="F27" s="38">
        <v>77551355</v>
      </c>
      <c r="G27" s="39">
        <v>77551355</v>
      </c>
      <c r="H27" s="40">
        <v>0</v>
      </c>
      <c r="I27" s="398"/>
      <c r="J27" s="360"/>
    </row>
    <row r="28" spans="1:10" ht="15.75" x14ac:dyDescent="0.25">
      <c r="A28" s="48">
        <v>141525</v>
      </c>
      <c r="B28" s="37" t="s">
        <v>46</v>
      </c>
      <c r="C28" s="39">
        <v>76622966</v>
      </c>
      <c r="D28" s="39">
        <v>28668038</v>
      </c>
      <c r="E28" s="39">
        <v>27739649</v>
      </c>
      <c r="F28" s="38">
        <v>77551355</v>
      </c>
      <c r="G28" s="39">
        <v>77551355</v>
      </c>
      <c r="H28" s="40">
        <v>0</v>
      </c>
      <c r="I28" s="398"/>
      <c r="J28" s="360"/>
    </row>
    <row r="29" spans="1:10" ht="18" x14ac:dyDescent="0.25">
      <c r="A29" s="29" t="s">
        <v>48</v>
      </c>
      <c r="B29" s="30" t="s">
        <v>49</v>
      </c>
      <c r="C29" s="31">
        <v>168379831006</v>
      </c>
      <c r="D29" s="31">
        <v>3963188678</v>
      </c>
      <c r="E29" s="31">
        <v>14875765002</v>
      </c>
      <c r="F29" s="31">
        <v>157467254682</v>
      </c>
      <c r="G29" s="31">
        <v>0</v>
      </c>
      <c r="H29" s="32">
        <v>157467254682</v>
      </c>
      <c r="I29" s="398"/>
      <c r="J29" s="360"/>
    </row>
    <row r="30" spans="1:10" ht="15.75" x14ac:dyDescent="0.25">
      <c r="A30" s="33" t="s">
        <v>50</v>
      </c>
      <c r="B30" s="41" t="s">
        <v>51</v>
      </c>
      <c r="C30" s="35">
        <v>38286464722</v>
      </c>
      <c r="D30" s="35">
        <v>0</v>
      </c>
      <c r="E30" s="35">
        <v>0</v>
      </c>
      <c r="F30" s="35">
        <v>38286464722</v>
      </c>
      <c r="G30" s="35">
        <v>0</v>
      </c>
      <c r="H30" s="35">
        <v>38286464722</v>
      </c>
      <c r="I30" s="398"/>
      <c r="J30" s="360"/>
    </row>
    <row r="31" spans="1:10" ht="15.75" x14ac:dyDescent="0.25">
      <c r="A31" s="48" t="s">
        <v>52</v>
      </c>
      <c r="B31" s="37" t="s">
        <v>53</v>
      </c>
      <c r="C31" s="39">
        <v>38286464722</v>
      </c>
      <c r="D31" s="39">
        <v>0</v>
      </c>
      <c r="E31" s="39">
        <v>0</v>
      </c>
      <c r="F31" s="38">
        <v>38286464722</v>
      </c>
      <c r="G31" s="39">
        <v>0</v>
      </c>
      <c r="H31" s="40">
        <v>38286464722</v>
      </c>
      <c r="I31" s="398"/>
      <c r="J31" s="360"/>
    </row>
    <row r="32" spans="1:10" ht="15.75" x14ac:dyDescent="0.25">
      <c r="A32" s="33" t="s">
        <v>54</v>
      </c>
      <c r="B32" s="41" t="s">
        <v>55</v>
      </c>
      <c r="C32" s="35">
        <v>8068495834</v>
      </c>
      <c r="D32" s="35">
        <v>1076168223</v>
      </c>
      <c r="E32" s="35">
        <v>0</v>
      </c>
      <c r="F32" s="35">
        <v>9144664057</v>
      </c>
      <c r="G32" s="35">
        <v>0</v>
      </c>
      <c r="H32" s="35">
        <v>9144664057</v>
      </c>
      <c r="I32" s="398"/>
      <c r="J32" s="360"/>
    </row>
    <row r="33" spans="1:10" ht="15.75" x14ac:dyDescent="0.25">
      <c r="A33" s="48">
        <v>161501</v>
      </c>
      <c r="B33" s="37" t="s">
        <v>56</v>
      </c>
      <c r="C33" s="39">
        <v>8068495834</v>
      </c>
      <c r="D33" s="39">
        <v>1076168223</v>
      </c>
      <c r="E33" s="39">
        <v>0</v>
      </c>
      <c r="F33" s="38">
        <v>9144664057</v>
      </c>
      <c r="G33" s="39">
        <v>0</v>
      </c>
      <c r="H33" s="40">
        <v>9144664057</v>
      </c>
      <c r="I33" s="398"/>
      <c r="J33" s="360"/>
    </row>
    <row r="34" spans="1:10" ht="15.75" x14ac:dyDescent="0.25">
      <c r="A34" s="33" t="s">
        <v>58</v>
      </c>
      <c r="B34" s="41" t="s">
        <v>59</v>
      </c>
      <c r="C34" s="35">
        <v>799252721</v>
      </c>
      <c r="D34" s="35">
        <v>168690961</v>
      </c>
      <c r="E34" s="35">
        <v>47100468</v>
      </c>
      <c r="F34" s="35">
        <v>920843214</v>
      </c>
      <c r="G34" s="35">
        <v>0</v>
      </c>
      <c r="H34" s="35">
        <v>920843214</v>
      </c>
      <c r="I34" s="398"/>
      <c r="J34" s="360"/>
    </row>
    <row r="35" spans="1:10" ht="15.75" x14ac:dyDescent="0.25">
      <c r="A35" s="48">
        <v>163501</v>
      </c>
      <c r="B35" s="37" t="s">
        <v>60</v>
      </c>
      <c r="C35" s="39">
        <v>11365182</v>
      </c>
      <c r="D35" s="39">
        <v>6948629</v>
      </c>
      <c r="E35" s="39">
        <v>0</v>
      </c>
      <c r="F35" s="38">
        <v>18313811</v>
      </c>
      <c r="G35" s="39">
        <v>0</v>
      </c>
      <c r="H35" s="40">
        <v>18313811</v>
      </c>
      <c r="I35" s="398"/>
      <c r="J35" s="360"/>
    </row>
    <row r="36" spans="1:10" ht="15.75" x14ac:dyDescent="0.25">
      <c r="A36" s="48">
        <v>163503</v>
      </c>
      <c r="B36" s="37" t="s">
        <v>57</v>
      </c>
      <c r="C36" s="39">
        <v>392706561</v>
      </c>
      <c r="D36" s="39">
        <v>55275056</v>
      </c>
      <c r="E36" s="39">
        <v>20243176</v>
      </c>
      <c r="F36" s="38">
        <v>427738441</v>
      </c>
      <c r="G36" s="39">
        <v>0</v>
      </c>
      <c r="H36" s="40">
        <v>427738441</v>
      </c>
      <c r="I36" s="398"/>
      <c r="J36" s="360"/>
    </row>
    <row r="37" spans="1:10" ht="15.75" x14ac:dyDescent="0.25">
      <c r="A37" s="48">
        <v>163504</v>
      </c>
      <c r="B37" s="37" t="s">
        <v>47</v>
      </c>
      <c r="C37" s="39">
        <v>165698609</v>
      </c>
      <c r="D37" s="39">
        <v>22387053</v>
      </c>
      <c r="E37" s="39">
        <v>21895868</v>
      </c>
      <c r="F37" s="38">
        <v>166189794</v>
      </c>
      <c r="G37" s="39">
        <v>0</v>
      </c>
      <c r="H37" s="40">
        <v>166189794</v>
      </c>
      <c r="I37" s="398"/>
      <c r="J37" s="360"/>
    </row>
    <row r="38" spans="1:10" ht="15.75" x14ac:dyDescent="0.25">
      <c r="A38" s="48">
        <v>163511</v>
      </c>
      <c r="B38" s="37" t="s">
        <v>61</v>
      </c>
      <c r="C38" s="39">
        <v>229482369</v>
      </c>
      <c r="D38" s="39">
        <v>84080223</v>
      </c>
      <c r="E38" s="39">
        <v>4961424</v>
      </c>
      <c r="F38" s="38">
        <v>308601168</v>
      </c>
      <c r="G38" s="39">
        <v>0</v>
      </c>
      <c r="H38" s="40">
        <v>308601168</v>
      </c>
      <c r="I38" s="398"/>
      <c r="J38" s="360"/>
    </row>
    <row r="39" spans="1:10" ht="15.75" x14ac:dyDescent="0.25">
      <c r="A39" s="33" t="s">
        <v>62</v>
      </c>
      <c r="B39" s="41" t="s">
        <v>63</v>
      </c>
      <c r="C39" s="35">
        <v>93960983296</v>
      </c>
      <c r="D39" s="35">
        <v>0</v>
      </c>
      <c r="E39" s="35">
        <v>11113382225</v>
      </c>
      <c r="F39" s="35">
        <v>82847601071</v>
      </c>
      <c r="G39" s="35">
        <v>0</v>
      </c>
      <c r="H39" s="35">
        <v>82847601071</v>
      </c>
      <c r="I39" s="398"/>
      <c r="J39" s="360"/>
    </row>
    <row r="40" spans="1:10" ht="15.75" x14ac:dyDescent="0.25">
      <c r="A40" s="48">
        <v>164001</v>
      </c>
      <c r="B40" s="37" t="s">
        <v>64</v>
      </c>
      <c r="C40" s="39">
        <v>77162919096</v>
      </c>
      <c r="D40" s="39">
        <v>0</v>
      </c>
      <c r="E40" s="39">
        <v>11113382225</v>
      </c>
      <c r="F40" s="38">
        <v>66049536871</v>
      </c>
      <c r="G40" s="39">
        <v>0</v>
      </c>
      <c r="H40" s="40">
        <v>66049536871</v>
      </c>
      <c r="I40" s="398"/>
      <c r="J40" s="360"/>
    </row>
    <row r="41" spans="1:10" ht="15.75" x14ac:dyDescent="0.25">
      <c r="A41" s="48" t="s">
        <v>65</v>
      </c>
      <c r="B41" s="37" t="s">
        <v>66</v>
      </c>
      <c r="C41" s="39">
        <v>16798064200</v>
      </c>
      <c r="D41" s="39">
        <v>0</v>
      </c>
      <c r="E41" s="39">
        <v>0</v>
      </c>
      <c r="F41" s="38">
        <v>16798064200</v>
      </c>
      <c r="G41" s="39">
        <v>0</v>
      </c>
      <c r="H41" s="40">
        <v>16798064200</v>
      </c>
      <c r="I41" s="398"/>
      <c r="J41" s="360"/>
    </row>
    <row r="42" spans="1:10" ht="15.75" x14ac:dyDescent="0.25">
      <c r="A42" s="33" t="s">
        <v>67</v>
      </c>
      <c r="B42" s="41" t="s">
        <v>68</v>
      </c>
      <c r="C42" s="35">
        <v>2844109054</v>
      </c>
      <c r="D42" s="35">
        <v>13654871</v>
      </c>
      <c r="E42" s="35">
        <v>6948629</v>
      </c>
      <c r="F42" s="35">
        <v>2850815296</v>
      </c>
      <c r="G42" s="35">
        <v>0</v>
      </c>
      <c r="H42" s="35">
        <v>2850815296</v>
      </c>
      <c r="I42" s="398"/>
      <c r="J42" s="360"/>
    </row>
    <row r="43" spans="1:10" ht="15.75" x14ac:dyDescent="0.25">
      <c r="A43" s="48">
        <v>165504</v>
      </c>
      <c r="B43" s="37" t="s">
        <v>69</v>
      </c>
      <c r="C43" s="39">
        <v>1736897688</v>
      </c>
      <c r="D43" s="39">
        <v>0</v>
      </c>
      <c r="E43" s="39">
        <v>0</v>
      </c>
      <c r="F43" s="38">
        <v>1736897688</v>
      </c>
      <c r="G43" s="39">
        <v>0</v>
      </c>
      <c r="H43" s="40">
        <v>1736897688</v>
      </c>
      <c r="I43" s="398"/>
      <c r="J43" s="360"/>
    </row>
    <row r="44" spans="1:10" ht="15.75" x14ac:dyDescent="0.25">
      <c r="A44" s="48">
        <v>165505</v>
      </c>
      <c r="B44" s="37" t="s">
        <v>70</v>
      </c>
      <c r="C44" s="39">
        <v>130756288</v>
      </c>
      <c r="D44" s="39">
        <v>13654871</v>
      </c>
      <c r="E44" s="39">
        <v>0</v>
      </c>
      <c r="F44" s="38">
        <v>144411159</v>
      </c>
      <c r="G44" s="39">
        <v>0</v>
      </c>
      <c r="H44" s="40">
        <v>144411159</v>
      </c>
      <c r="I44" s="398"/>
      <c r="J44" s="360"/>
    </row>
    <row r="45" spans="1:10" ht="15.75" x14ac:dyDescent="0.25">
      <c r="A45" s="48">
        <v>165506</v>
      </c>
      <c r="B45" s="37" t="s">
        <v>71</v>
      </c>
      <c r="C45" s="39">
        <v>852185060</v>
      </c>
      <c r="D45" s="39">
        <v>0</v>
      </c>
      <c r="E45" s="39">
        <v>6948629</v>
      </c>
      <c r="F45" s="38">
        <v>845236431</v>
      </c>
      <c r="G45" s="39">
        <v>0</v>
      </c>
      <c r="H45" s="40">
        <v>845236431</v>
      </c>
      <c r="I45" s="398"/>
      <c r="J45" s="360"/>
    </row>
    <row r="46" spans="1:10" ht="15.75" x14ac:dyDescent="0.25">
      <c r="A46" s="48">
        <v>165511</v>
      </c>
      <c r="B46" s="37" t="s">
        <v>72</v>
      </c>
      <c r="C46" s="39">
        <v>124270018</v>
      </c>
      <c r="D46" s="39">
        <v>0</v>
      </c>
      <c r="E46" s="39">
        <v>0</v>
      </c>
      <c r="F46" s="38">
        <v>124270018</v>
      </c>
      <c r="G46" s="39">
        <v>0</v>
      </c>
      <c r="H46" s="40">
        <v>124270018</v>
      </c>
      <c r="I46" s="398"/>
      <c r="J46" s="360"/>
    </row>
    <row r="47" spans="1:10" ht="15.75" x14ac:dyDescent="0.25">
      <c r="A47" s="33" t="s">
        <v>73</v>
      </c>
      <c r="B47" s="41" t="s">
        <v>74</v>
      </c>
      <c r="C47" s="35">
        <v>43003917377</v>
      </c>
      <c r="D47" s="35">
        <v>685163766</v>
      </c>
      <c r="E47" s="35">
        <v>360614800</v>
      </c>
      <c r="F47" s="35">
        <v>43328466343</v>
      </c>
      <c r="G47" s="35">
        <v>0</v>
      </c>
      <c r="H47" s="35">
        <v>43328466343</v>
      </c>
      <c r="I47" s="398"/>
      <c r="J47" s="360"/>
    </row>
    <row r="48" spans="1:10" ht="15.75" x14ac:dyDescent="0.25">
      <c r="A48" s="48">
        <v>166501</v>
      </c>
      <c r="B48" s="37" t="s">
        <v>75</v>
      </c>
      <c r="C48" s="39">
        <v>41979324614</v>
      </c>
      <c r="D48" s="39">
        <v>679493297</v>
      </c>
      <c r="E48" s="39">
        <v>353036288</v>
      </c>
      <c r="F48" s="38">
        <v>42305781623</v>
      </c>
      <c r="G48" s="38"/>
      <c r="H48" s="40">
        <v>42305781623</v>
      </c>
      <c r="I48" s="398"/>
      <c r="J48" s="360"/>
    </row>
    <row r="49" spans="1:10" ht="15.75" x14ac:dyDescent="0.25">
      <c r="A49" s="48">
        <v>166502</v>
      </c>
      <c r="B49" s="37" t="s">
        <v>76</v>
      </c>
      <c r="C49" s="39">
        <v>946715783</v>
      </c>
      <c r="D49" s="39">
        <v>5670469</v>
      </c>
      <c r="E49" s="39">
        <v>7578512</v>
      </c>
      <c r="F49" s="38">
        <v>944807740</v>
      </c>
      <c r="G49" s="38"/>
      <c r="H49" s="40">
        <v>944807740</v>
      </c>
      <c r="I49" s="398"/>
      <c r="J49" s="360"/>
    </row>
    <row r="50" spans="1:10" ht="15.75" x14ac:dyDescent="0.25">
      <c r="A50" s="48" t="s">
        <v>77</v>
      </c>
      <c r="B50" s="37" t="s">
        <v>78</v>
      </c>
      <c r="C50" s="39">
        <v>77876980</v>
      </c>
      <c r="D50" s="39">
        <v>0</v>
      </c>
      <c r="E50" s="39">
        <v>0</v>
      </c>
      <c r="F50" s="38">
        <v>77876980</v>
      </c>
      <c r="G50" s="38"/>
      <c r="H50" s="40">
        <v>77876980</v>
      </c>
      <c r="I50" s="398"/>
      <c r="J50" s="360"/>
    </row>
    <row r="51" spans="1:10" ht="15.75" x14ac:dyDescent="0.25">
      <c r="A51" s="33" t="s">
        <v>79</v>
      </c>
      <c r="B51" s="41" t="s">
        <v>80</v>
      </c>
      <c r="C51" s="35">
        <v>28509924462</v>
      </c>
      <c r="D51" s="35">
        <v>141269549</v>
      </c>
      <c r="E51" s="35">
        <v>155894798</v>
      </c>
      <c r="F51" s="35">
        <v>28495299213</v>
      </c>
      <c r="G51" s="35">
        <v>0</v>
      </c>
      <c r="H51" s="35">
        <v>28495299213</v>
      </c>
      <c r="I51" s="398"/>
      <c r="J51" s="360"/>
    </row>
    <row r="52" spans="1:10" ht="15.75" x14ac:dyDescent="0.25">
      <c r="A52" s="48">
        <v>167001</v>
      </c>
      <c r="B52" s="37" t="s">
        <v>81</v>
      </c>
      <c r="C52" s="39">
        <v>4035649839</v>
      </c>
      <c r="D52" s="39">
        <v>31024239</v>
      </c>
      <c r="E52" s="39">
        <v>28474353</v>
      </c>
      <c r="F52" s="38">
        <v>4038199725</v>
      </c>
      <c r="G52" s="38"/>
      <c r="H52" s="40">
        <v>4038199725</v>
      </c>
      <c r="I52" s="398"/>
      <c r="J52" s="360"/>
    </row>
    <row r="53" spans="1:10" ht="15.75" x14ac:dyDescent="0.25">
      <c r="A53" s="48">
        <v>167002</v>
      </c>
      <c r="B53" s="37" t="s">
        <v>82</v>
      </c>
      <c r="C53" s="39">
        <v>24474274623</v>
      </c>
      <c r="D53" s="39">
        <v>110245310</v>
      </c>
      <c r="E53" s="39">
        <v>127420445</v>
      </c>
      <c r="F53" s="38">
        <v>24457099488</v>
      </c>
      <c r="G53" s="38"/>
      <c r="H53" s="40">
        <v>24457099488</v>
      </c>
      <c r="I53" s="398"/>
      <c r="J53" s="360"/>
    </row>
    <row r="54" spans="1:10" ht="15.75" x14ac:dyDescent="0.25">
      <c r="A54" s="33" t="s">
        <v>83</v>
      </c>
      <c r="B54" s="41" t="s">
        <v>84</v>
      </c>
      <c r="C54" s="35">
        <v>7461064916</v>
      </c>
      <c r="D54" s="35">
        <v>386407207</v>
      </c>
      <c r="E54" s="35">
        <v>108656985</v>
      </c>
      <c r="F54" s="35">
        <v>7738815138</v>
      </c>
      <c r="G54" s="35">
        <v>0</v>
      </c>
      <c r="H54" s="35">
        <v>7738815138</v>
      </c>
      <c r="I54" s="398"/>
      <c r="J54" s="360"/>
    </row>
    <row r="55" spans="1:10" ht="15.75" x14ac:dyDescent="0.25">
      <c r="A55" s="48">
        <v>168002</v>
      </c>
      <c r="B55" s="37" t="s">
        <v>85</v>
      </c>
      <c r="C55" s="39">
        <v>7461064916</v>
      </c>
      <c r="D55" s="39">
        <v>386407207</v>
      </c>
      <c r="E55" s="39">
        <v>108656985</v>
      </c>
      <c r="F55" s="38">
        <v>7738815138</v>
      </c>
      <c r="G55" s="38"/>
      <c r="H55" s="40">
        <v>7738815138</v>
      </c>
      <c r="I55" s="398"/>
      <c r="J55" s="360"/>
    </row>
    <row r="56" spans="1:10" ht="15.75" x14ac:dyDescent="0.25">
      <c r="A56" s="33" t="s">
        <v>86</v>
      </c>
      <c r="B56" s="41" t="s">
        <v>87</v>
      </c>
      <c r="C56" s="35">
        <v>-54554381376</v>
      </c>
      <c r="D56" s="35">
        <v>1491834101</v>
      </c>
      <c r="E56" s="35">
        <v>3083167097</v>
      </c>
      <c r="F56" s="35">
        <v>-56145714372</v>
      </c>
      <c r="G56" s="35">
        <v>0</v>
      </c>
      <c r="H56" s="35">
        <v>-56145714372</v>
      </c>
      <c r="I56" s="398"/>
      <c r="J56" s="360"/>
    </row>
    <row r="57" spans="1:10" ht="15.75" x14ac:dyDescent="0.25">
      <c r="A57" s="48" t="s">
        <v>88</v>
      </c>
      <c r="B57" s="37" t="s">
        <v>89</v>
      </c>
      <c r="C57" s="39">
        <v>-4560958951</v>
      </c>
      <c r="D57" s="39">
        <v>1097243503</v>
      </c>
      <c r="E57" s="39">
        <v>206943025</v>
      </c>
      <c r="F57" s="38">
        <v>-3670658473</v>
      </c>
      <c r="G57" s="39"/>
      <c r="H57" s="40">
        <v>-3670658473</v>
      </c>
      <c r="I57" s="398"/>
      <c r="J57" s="360"/>
    </row>
    <row r="58" spans="1:10" ht="15.75" x14ac:dyDescent="0.25">
      <c r="A58" s="48">
        <v>168504</v>
      </c>
      <c r="B58" s="37" t="s">
        <v>60</v>
      </c>
      <c r="C58" s="39">
        <v>-1432710304</v>
      </c>
      <c r="D58" s="39">
        <v>5023950</v>
      </c>
      <c r="E58" s="39">
        <v>74373776</v>
      </c>
      <c r="F58" s="38">
        <v>-1502060130</v>
      </c>
      <c r="G58" s="38"/>
      <c r="H58" s="40">
        <v>-1502060130</v>
      </c>
      <c r="I58" s="398"/>
      <c r="J58" s="360"/>
    </row>
    <row r="59" spans="1:10" ht="15.75" x14ac:dyDescent="0.25">
      <c r="A59" s="48">
        <v>168506</v>
      </c>
      <c r="B59" s="37" t="s">
        <v>57</v>
      </c>
      <c r="C59" s="39">
        <v>-23058557936</v>
      </c>
      <c r="D59" s="39">
        <v>172004529</v>
      </c>
      <c r="E59" s="39">
        <v>1164482481</v>
      </c>
      <c r="F59" s="38">
        <v>-24051035888</v>
      </c>
      <c r="G59" s="38"/>
      <c r="H59" s="40">
        <v>-24051035888</v>
      </c>
      <c r="I59" s="398"/>
      <c r="J59" s="360"/>
    </row>
    <row r="60" spans="1:10" ht="15.75" x14ac:dyDescent="0.25">
      <c r="A60" s="48">
        <v>168507</v>
      </c>
      <c r="B60" s="37" t="s">
        <v>47</v>
      </c>
      <c r="C60" s="39">
        <v>-19345628930</v>
      </c>
      <c r="D60" s="39">
        <v>126816097</v>
      </c>
      <c r="E60" s="39">
        <v>1319348429</v>
      </c>
      <c r="F60" s="38">
        <v>-20538161262</v>
      </c>
      <c r="G60" s="38"/>
      <c r="H60" s="40">
        <v>-20538161262</v>
      </c>
      <c r="I60" s="398"/>
      <c r="J60" s="360"/>
    </row>
    <row r="61" spans="1:10" ht="15.75" x14ac:dyDescent="0.25">
      <c r="A61" s="48">
        <v>168509</v>
      </c>
      <c r="B61" s="37" t="s">
        <v>61</v>
      </c>
      <c r="C61" s="39">
        <v>-6156525255</v>
      </c>
      <c r="D61" s="39">
        <v>90746022</v>
      </c>
      <c r="E61" s="39">
        <v>318019386</v>
      </c>
      <c r="F61" s="38">
        <v>-6383798619</v>
      </c>
      <c r="G61" s="38"/>
      <c r="H61" s="40">
        <v>-6383798619</v>
      </c>
      <c r="I61" s="398"/>
      <c r="J61" s="360"/>
    </row>
    <row r="62" spans="1:10" ht="18" x14ac:dyDescent="0.25">
      <c r="A62" s="29" t="s">
        <v>90</v>
      </c>
      <c r="B62" s="30" t="s">
        <v>91</v>
      </c>
      <c r="C62" s="31">
        <v>105432001859</v>
      </c>
      <c r="D62" s="31">
        <v>29970390553</v>
      </c>
      <c r="E62" s="31">
        <v>30829284183</v>
      </c>
      <c r="F62" s="31">
        <v>104573108229</v>
      </c>
      <c r="G62" s="31">
        <v>98092102982</v>
      </c>
      <c r="H62" s="31">
        <v>6481005247</v>
      </c>
      <c r="I62" s="398"/>
      <c r="J62" s="360"/>
    </row>
    <row r="63" spans="1:10" ht="15.75" x14ac:dyDescent="0.25">
      <c r="A63" s="33" t="s">
        <v>92</v>
      </c>
      <c r="B63" s="41" t="s">
        <v>93</v>
      </c>
      <c r="C63" s="35">
        <v>4900879009</v>
      </c>
      <c r="D63" s="35">
        <v>265305625</v>
      </c>
      <c r="E63" s="35">
        <v>1292530312</v>
      </c>
      <c r="F63" s="35">
        <v>3873654322</v>
      </c>
      <c r="G63" s="35">
        <v>0</v>
      </c>
      <c r="H63" s="35">
        <v>3873654322</v>
      </c>
      <c r="I63" s="398"/>
      <c r="J63" s="360"/>
    </row>
    <row r="64" spans="1:10" ht="15.75" x14ac:dyDescent="0.25">
      <c r="A64" s="48">
        <v>190204</v>
      </c>
      <c r="B64" s="37" t="s">
        <v>94</v>
      </c>
      <c r="C64" s="39">
        <v>4900879009</v>
      </c>
      <c r="D64" s="39">
        <v>265305625</v>
      </c>
      <c r="E64" s="39">
        <v>1292530312</v>
      </c>
      <c r="F64" s="38">
        <v>3873654322</v>
      </c>
      <c r="G64" s="38"/>
      <c r="H64" s="40">
        <v>3873654322</v>
      </c>
      <c r="I64" s="398"/>
      <c r="J64" s="360"/>
    </row>
    <row r="65" spans="1:10" ht="15.75" x14ac:dyDescent="0.25">
      <c r="A65" s="33" t="s">
        <v>95</v>
      </c>
      <c r="B65" s="41" t="s">
        <v>96</v>
      </c>
      <c r="C65" s="35">
        <v>2805622228</v>
      </c>
      <c r="D65" s="35">
        <v>2089065428</v>
      </c>
      <c r="E65" s="35">
        <v>1800592280</v>
      </c>
      <c r="F65" s="35">
        <v>3094095376</v>
      </c>
      <c r="G65" s="35">
        <v>2090525250</v>
      </c>
      <c r="H65" s="35">
        <v>1003570126</v>
      </c>
      <c r="I65" s="398"/>
      <c r="J65" s="360"/>
    </row>
    <row r="66" spans="1:10" ht="15.75" x14ac:dyDescent="0.25">
      <c r="A66" s="48">
        <v>190501</v>
      </c>
      <c r="B66" s="37" t="s">
        <v>97</v>
      </c>
      <c r="C66" s="39">
        <v>1898936056</v>
      </c>
      <c r="D66" s="39">
        <v>191811240</v>
      </c>
      <c r="E66" s="39">
        <v>516784016</v>
      </c>
      <c r="F66" s="38">
        <v>1573963280</v>
      </c>
      <c r="G66" s="39">
        <v>1573963280</v>
      </c>
      <c r="H66" s="40">
        <v>0</v>
      </c>
      <c r="I66" s="398"/>
      <c r="J66" s="360"/>
    </row>
    <row r="67" spans="1:10" ht="15.75" x14ac:dyDescent="0.25">
      <c r="A67" s="48">
        <v>190504</v>
      </c>
      <c r="B67" s="37" t="s">
        <v>98</v>
      </c>
      <c r="C67" s="39">
        <v>109094031</v>
      </c>
      <c r="D67" s="39">
        <v>1631248325</v>
      </c>
      <c r="E67" s="39">
        <v>1223780386</v>
      </c>
      <c r="F67" s="38">
        <v>516561970</v>
      </c>
      <c r="G67" s="39">
        <v>516561970</v>
      </c>
      <c r="H67" s="40">
        <v>0</v>
      </c>
      <c r="I67" s="398"/>
      <c r="J67" s="360"/>
    </row>
    <row r="68" spans="1:10" ht="15.75" x14ac:dyDescent="0.25">
      <c r="A68" s="48">
        <v>190515</v>
      </c>
      <c r="B68" s="37" t="s">
        <v>99</v>
      </c>
      <c r="C68" s="39">
        <v>797592141</v>
      </c>
      <c r="D68" s="39">
        <v>266005863</v>
      </c>
      <c r="E68" s="39">
        <v>60027878</v>
      </c>
      <c r="F68" s="38">
        <v>1003570126</v>
      </c>
      <c r="G68" s="39">
        <v>0</v>
      </c>
      <c r="H68" s="40">
        <v>1003570126</v>
      </c>
      <c r="I68" s="398"/>
      <c r="J68" s="360"/>
    </row>
    <row r="69" spans="1:10" ht="15.75" x14ac:dyDescent="0.25">
      <c r="A69" s="33" t="s">
        <v>100</v>
      </c>
      <c r="B69" s="41" t="s">
        <v>101</v>
      </c>
      <c r="C69" s="35">
        <v>24971135194</v>
      </c>
      <c r="D69" s="35">
        <v>14012975480</v>
      </c>
      <c r="E69" s="35">
        <v>845054430</v>
      </c>
      <c r="F69" s="35">
        <v>38139056244</v>
      </c>
      <c r="G69" s="35">
        <v>38139056244</v>
      </c>
      <c r="H69" s="35">
        <v>0</v>
      </c>
      <c r="I69" s="398"/>
      <c r="J69" s="360"/>
    </row>
    <row r="70" spans="1:10" ht="15.75" x14ac:dyDescent="0.25">
      <c r="A70" s="48">
        <v>190604</v>
      </c>
      <c r="B70" s="37" t="s">
        <v>102</v>
      </c>
      <c r="C70" s="39">
        <v>135309828</v>
      </c>
      <c r="D70" s="39">
        <v>0</v>
      </c>
      <c r="E70" s="39">
        <v>135309828</v>
      </c>
      <c r="F70" s="38">
        <v>0</v>
      </c>
      <c r="G70" s="39">
        <v>0</v>
      </c>
      <c r="H70" s="40">
        <v>0</v>
      </c>
      <c r="I70" s="398"/>
      <c r="J70" s="360"/>
    </row>
    <row r="71" spans="1:10" ht="15.75" x14ac:dyDescent="0.25">
      <c r="A71" s="48">
        <v>190690</v>
      </c>
      <c r="B71" s="37" t="s">
        <v>103</v>
      </c>
      <c r="C71" s="39">
        <v>24835825366</v>
      </c>
      <c r="D71" s="39">
        <v>14012975480</v>
      </c>
      <c r="E71" s="39">
        <v>709744602</v>
      </c>
      <c r="F71" s="38">
        <v>38139056244</v>
      </c>
      <c r="G71" s="39">
        <v>38139056244</v>
      </c>
      <c r="H71" s="40">
        <v>0</v>
      </c>
      <c r="I71" s="398"/>
      <c r="J71" s="360"/>
    </row>
    <row r="72" spans="1:10" ht="15.75" x14ac:dyDescent="0.25">
      <c r="A72" s="33" t="s">
        <v>104</v>
      </c>
      <c r="B72" s="41" t="s">
        <v>105</v>
      </c>
      <c r="C72" s="35">
        <v>70523654230</v>
      </c>
      <c r="D72" s="35">
        <v>13603043993</v>
      </c>
      <c r="E72" s="35">
        <v>26376523225</v>
      </c>
      <c r="F72" s="35">
        <v>57750174998</v>
      </c>
      <c r="G72" s="43">
        <v>57750174998</v>
      </c>
      <c r="H72" s="40">
        <v>0</v>
      </c>
      <c r="I72" s="398"/>
      <c r="J72" s="360"/>
    </row>
    <row r="73" spans="1:10" ht="15.75" x14ac:dyDescent="0.25">
      <c r="A73" s="48">
        <v>190801</v>
      </c>
      <c r="B73" s="37" t="s">
        <v>106</v>
      </c>
      <c r="C73" s="39">
        <v>70523654230</v>
      </c>
      <c r="D73" s="39">
        <v>13603043993</v>
      </c>
      <c r="E73" s="39">
        <v>26376523225</v>
      </c>
      <c r="F73" s="38">
        <v>57750174998</v>
      </c>
      <c r="G73" s="39">
        <v>57750174998</v>
      </c>
      <c r="H73" s="40">
        <v>0</v>
      </c>
      <c r="I73" s="398"/>
      <c r="J73" s="360"/>
    </row>
    <row r="74" spans="1:10" ht="15.75" x14ac:dyDescent="0.25">
      <c r="A74" s="33" t="s">
        <v>107</v>
      </c>
      <c r="B74" s="41" t="s">
        <v>108</v>
      </c>
      <c r="C74" s="35">
        <v>112346490</v>
      </c>
      <c r="D74" s="35">
        <v>0</v>
      </c>
      <c r="E74" s="35">
        <v>0</v>
      </c>
      <c r="F74" s="35">
        <v>112346490</v>
      </c>
      <c r="G74" s="35">
        <v>112346490</v>
      </c>
      <c r="H74" s="35">
        <v>0</v>
      </c>
      <c r="I74" s="398"/>
      <c r="J74" s="360"/>
    </row>
    <row r="75" spans="1:10" ht="15.75" x14ac:dyDescent="0.25">
      <c r="A75" s="48">
        <v>190902</v>
      </c>
      <c r="B75" s="37" t="s">
        <v>109</v>
      </c>
      <c r="C75" s="39">
        <v>112346490</v>
      </c>
      <c r="D75" s="39">
        <v>0</v>
      </c>
      <c r="E75" s="39">
        <v>0</v>
      </c>
      <c r="F75" s="38">
        <v>112346490</v>
      </c>
      <c r="G75" s="39">
        <v>112346490</v>
      </c>
      <c r="H75" s="40">
        <v>0</v>
      </c>
      <c r="I75" s="398"/>
      <c r="J75" s="360"/>
    </row>
    <row r="76" spans="1:10" ht="15.75" x14ac:dyDescent="0.25">
      <c r="A76" s="33" t="s">
        <v>110</v>
      </c>
      <c r="B76" s="41" t="s">
        <v>111</v>
      </c>
      <c r="C76" s="35">
        <v>10376077786</v>
      </c>
      <c r="D76" s="35">
        <v>0</v>
      </c>
      <c r="E76" s="35">
        <v>0</v>
      </c>
      <c r="F76" s="35">
        <v>10376077786</v>
      </c>
      <c r="G76" s="35">
        <v>0</v>
      </c>
      <c r="H76" s="35">
        <v>10376077786</v>
      </c>
      <c r="I76" s="398"/>
      <c r="J76" s="360"/>
    </row>
    <row r="77" spans="1:10" ht="15.75" x14ac:dyDescent="0.25">
      <c r="A77" s="48">
        <v>197008</v>
      </c>
      <c r="B77" s="37" t="s">
        <v>112</v>
      </c>
      <c r="C77" s="39">
        <v>10376077786</v>
      </c>
      <c r="D77" s="39">
        <v>0</v>
      </c>
      <c r="E77" s="39">
        <v>0</v>
      </c>
      <c r="F77" s="38">
        <v>10376077786</v>
      </c>
      <c r="G77" s="39">
        <v>0</v>
      </c>
      <c r="H77" s="40">
        <v>10376077786</v>
      </c>
      <c r="I77" s="398"/>
      <c r="J77" s="360"/>
    </row>
    <row r="78" spans="1:10" ht="15.75" x14ac:dyDescent="0.25">
      <c r="A78" s="33" t="s">
        <v>113</v>
      </c>
      <c r="B78" s="41" t="s">
        <v>114</v>
      </c>
      <c r="C78" s="35">
        <v>-8257713078</v>
      </c>
      <c r="D78" s="35">
        <v>27</v>
      </c>
      <c r="E78" s="35">
        <v>514583936</v>
      </c>
      <c r="F78" s="35">
        <v>-8772296987</v>
      </c>
      <c r="G78" s="35">
        <v>0</v>
      </c>
      <c r="H78" s="35">
        <v>-8772296987</v>
      </c>
      <c r="I78" s="398"/>
      <c r="J78" s="360"/>
    </row>
    <row r="79" spans="1:10" ht="15.75" x14ac:dyDescent="0.25">
      <c r="A79" s="48">
        <v>197508</v>
      </c>
      <c r="B79" s="37" t="s">
        <v>112</v>
      </c>
      <c r="C79" s="39">
        <v>-8257713078</v>
      </c>
      <c r="D79" s="39">
        <v>27</v>
      </c>
      <c r="E79" s="39">
        <v>514583936</v>
      </c>
      <c r="F79" s="38">
        <v>-8772296987</v>
      </c>
      <c r="G79" s="39">
        <v>0</v>
      </c>
      <c r="H79" s="40">
        <v>-8772296987</v>
      </c>
      <c r="I79" s="398"/>
      <c r="J79" s="360"/>
    </row>
    <row r="80" spans="1:10" ht="20.25" x14ac:dyDescent="0.3">
      <c r="A80" s="44" t="s">
        <v>115</v>
      </c>
      <c r="B80" s="45" t="s">
        <v>116</v>
      </c>
      <c r="C80" s="46">
        <v>46305224296</v>
      </c>
      <c r="D80" s="46">
        <v>381969393839</v>
      </c>
      <c r="E80" s="46">
        <v>374503236841</v>
      </c>
      <c r="F80" s="46">
        <v>38839067298</v>
      </c>
      <c r="G80" s="46">
        <v>32910845333</v>
      </c>
      <c r="H80" s="46">
        <v>5928221965</v>
      </c>
      <c r="I80" s="398"/>
      <c r="J80" s="360"/>
    </row>
    <row r="81" spans="1:10" ht="18" x14ac:dyDescent="0.25">
      <c r="A81" s="29" t="s">
        <v>117</v>
      </c>
      <c r="B81" s="30" t="s">
        <v>118</v>
      </c>
      <c r="C81" s="31">
        <v>6717709481</v>
      </c>
      <c r="D81" s="31">
        <v>310505527663</v>
      </c>
      <c r="E81" s="31">
        <v>311430846671</v>
      </c>
      <c r="F81" s="31">
        <v>7643028489</v>
      </c>
      <c r="G81" s="31">
        <v>7643028489</v>
      </c>
      <c r="H81" s="31">
        <v>0</v>
      </c>
      <c r="I81" s="398"/>
      <c r="J81" s="360"/>
    </row>
    <row r="82" spans="1:10" ht="15.75" x14ac:dyDescent="0.25">
      <c r="A82" s="33" t="s">
        <v>119</v>
      </c>
      <c r="B82" s="41" t="s">
        <v>120</v>
      </c>
      <c r="C82" s="35">
        <v>670274694</v>
      </c>
      <c r="D82" s="35">
        <v>291700040914</v>
      </c>
      <c r="E82" s="35">
        <v>291853807091</v>
      </c>
      <c r="F82" s="35">
        <v>824040871</v>
      </c>
      <c r="G82" s="35">
        <v>824040871</v>
      </c>
      <c r="H82" s="42">
        <v>0</v>
      </c>
      <c r="I82" s="398"/>
      <c r="J82" s="360"/>
    </row>
    <row r="83" spans="1:10" ht="15.75" x14ac:dyDescent="0.25">
      <c r="A83" s="48">
        <v>240101</v>
      </c>
      <c r="B83" s="37" t="s">
        <v>121</v>
      </c>
      <c r="C83" s="39">
        <v>670274694</v>
      </c>
      <c r="D83" s="39">
        <v>291525694156</v>
      </c>
      <c r="E83" s="39">
        <v>291679460333</v>
      </c>
      <c r="F83" s="38">
        <v>824040871</v>
      </c>
      <c r="G83" s="39">
        <v>824040871</v>
      </c>
      <c r="H83" s="40">
        <v>0</v>
      </c>
      <c r="I83" s="398"/>
      <c r="J83" s="360"/>
    </row>
    <row r="84" spans="1:10" ht="15.75" x14ac:dyDescent="0.25">
      <c r="A84" s="48" t="s">
        <v>122</v>
      </c>
      <c r="B84" s="37" t="s">
        <v>123</v>
      </c>
      <c r="C84" s="39">
        <v>0</v>
      </c>
      <c r="D84" s="39">
        <v>174346758</v>
      </c>
      <c r="E84" s="39">
        <v>174346758</v>
      </c>
      <c r="F84" s="38">
        <v>0</v>
      </c>
      <c r="G84" s="39">
        <v>0</v>
      </c>
      <c r="H84" s="40">
        <v>0</v>
      </c>
      <c r="I84" s="398"/>
      <c r="J84" s="360"/>
    </row>
    <row r="85" spans="1:10" ht="15.75" x14ac:dyDescent="0.25">
      <c r="A85" s="33" t="s">
        <v>125</v>
      </c>
      <c r="B85" s="41" t="s">
        <v>126</v>
      </c>
      <c r="C85" s="35">
        <v>2149677311</v>
      </c>
      <c r="D85" s="35">
        <v>2897571493</v>
      </c>
      <c r="E85" s="35">
        <v>4808519213</v>
      </c>
      <c r="F85" s="35">
        <v>4060625031</v>
      </c>
      <c r="G85" s="35">
        <v>4060625031</v>
      </c>
      <c r="H85" s="35">
        <v>0</v>
      </c>
      <c r="I85" s="398"/>
      <c r="J85" s="360"/>
    </row>
    <row r="86" spans="1:10" ht="15.75" x14ac:dyDescent="0.25">
      <c r="A86" s="48">
        <v>242401</v>
      </c>
      <c r="B86" s="37" t="s">
        <v>127</v>
      </c>
      <c r="C86" s="39">
        <v>1240696915</v>
      </c>
      <c r="D86" s="39">
        <v>14293000</v>
      </c>
      <c r="E86" s="39">
        <v>1040449060</v>
      </c>
      <c r="F86" s="38">
        <v>2266852975</v>
      </c>
      <c r="G86" s="39">
        <v>2266852975</v>
      </c>
      <c r="H86" s="40">
        <v>0</v>
      </c>
      <c r="I86" s="398"/>
      <c r="J86" s="360"/>
    </row>
    <row r="87" spans="1:10" ht="15.75" x14ac:dyDescent="0.25">
      <c r="A87" s="48">
        <v>242402</v>
      </c>
      <c r="B87" s="37" t="s">
        <v>128</v>
      </c>
      <c r="C87" s="39">
        <v>908980396</v>
      </c>
      <c r="D87" s="39">
        <v>0</v>
      </c>
      <c r="E87" s="39">
        <v>884791660</v>
      </c>
      <c r="F87" s="38">
        <v>1793772056</v>
      </c>
      <c r="G87" s="39">
        <v>1793772056</v>
      </c>
      <c r="H87" s="40">
        <v>0</v>
      </c>
      <c r="I87" s="398"/>
      <c r="J87" s="360"/>
    </row>
    <row r="88" spans="1:10" ht="15.75" x14ac:dyDescent="0.25">
      <c r="A88" s="48">
        <v>242404</v>
      </c>
      <c r="B88" s="37" t="s">
        <v>129</v>
      </c>
      <c r="C88" s="39">
        <v>0</v>
      </c>
      <c r="D88" s="39">
        <v>58192597</v>
      </c>
      <c r="E88" s="39">
        <v>58192597</v>
      </c>
      <c r="F88" s="38">
        <v>0</v>
      </c>
      <c r="G88" s="39">
        <v>0</v>
      </c>
      <c r="H88" s="40">
        <v>0</v>
      </c>
      <c r="I88" s="398"/>
      <c r="J88" s="360"/>
    </row>
    <row r="89" spans="1:10" ht="15.75" x14ac:dyDescent="0.25">
      <c r="A89" s="48">
        <v>242405</v>
      </c>
      <c r="B89" s="37" t="s">
        <v>130</v>
      </c>
      <c r="C89" s="39">
        <v>0</v>
      </c>
      <c r="D89" s="39">
        <v>2709168092</v>
      </c>
      <c r="E89" s="39">
        <v>2709168092</v>
      </c>
      <c r="F89" s="38">
        <v>0</v>
      </c>
      <c r="G89" s="39">
        <v>0</v>
      </c>
      <c r="H89" s="40">
        <v>0</v>
      </c>
      <c r="I89" s="398"/>
      <c r="J89" s="360"/>
    </row>
    <row r="90" spans="1:10" ht="15.75" x14ac:dyDescent="0.25">
      <c r="A90" s="48">
        <v>242408</v>
      </c>
      <c r="B90" s="37" t="s">
        <v>131</v>
      </c>
      <c r="C90" s="39">
        <v>0</v>
      </c>
      <c r="D90" s="39">
        <v>14679749</v>
      </c>
      <c r="E90" s="39">
        <v>14679749</v>
      </c>
      <c r="F90" s="38">
        <v>0</v>
      </c>
      <c r="G90" s="39">
        <v>0</v>
      </c>
      <c r="H90" s="40">
        <v>0</v>
      </c>
      <c r="I90" s="398"/>
      <c r="J90" s="360"/>
    </row>
    <row r="91" spans="1:10" ht="15.75" x14ac:dyDescent="0.25">
      <c r="A91" s="48">
        <v>242411</v>
      </c>
      <c r="B91" s="37" t="s">
        <v>132</v>
      </c>
      <c r="C91" s="39">
        <v>0</v>
      </c>
      <c r="D91" s="39">
        <v>45441252</v>
      </c>
      <c r="E91" s="39">
        <v>45441252</v>
      </c>
      <c r="F91" s="38">
        <v>0</v>
      </c>
      <c r="G91" s="39">
        <v>0</v>
      </c>
      <c r="H91" s="40">
        <v>0</v>
      </c>
      <c r="I91" s="398"/>
      <c r="J91" s="360"/>
    </row>
    <row r="92" spans="1:10" ht="15.75" x14ac:dyDescent="0.25">
      <c r="A92" s="48">
        <v>242413</v>
      </c>
      <c r="B92" s="37" t="s">
        <v>133</v>
      </c>
      <c r="C92" s="39">
        <v>0</v>
      </c>
      <c r="D92" s="39">
        <v>55796803</v>
      </c>
      <c r="E92" s="39">
        <v>55796803</v>
      </c>
      <c r="F92" s="38">
        <v>0</v>
      </c>
      <c r="G92" s="39">
        <v>0</v>
      </c>
      <c r="H92" s="40">
        <v>0</v>
      </c>
      <c r="I92" s="398"/>
      <c r="J92" s="360"/>
    </row>
    <row r="93" spans="1:10" ht="15.75" x14ac:dyDescent="0.25">
      <c r="A93" s="33" t="s">
        <v>134</v>
      </c>
      <c r="B93" s="41" t="s">
        <v>135</v>
      </c>
      <c r="C93" s="35">
        <v>35740167</v>
      </c>
      <c r="D93" s="35">
        <v>11158395102</v>
      </c>
      <c r="E93" s="35">
        <v>11131348250</v>
      </c>
      <c r="F93" s="35">
        <v>8693315</v>
      </c>
      <c r="G93" s="35">
        <v>8693315</v>
      </c>
      <c r="H93" s="42">
        <v>0</v>
      </c>
      <c r="I93" s="398"/>
      <c r="J93" s="360"/>
    </row>
    <row r="94" spans="1:10" ht="15.75" x14ac:dyDescent="0.25">
      <c r="A94" s="48">
        <v>243603</v>
      </c>
      <c r="B94" s="37" t="s">
        <v>136</v>
      </c>
      <c r="C94" s="39">
        <v>0</v>
      </c>
      <c r="D94" s="39">
        <v>227079491</v>
      </c>
      <c r="E94" s="39">
        <v>227079491</v>
      </c>
      <c r="F94" s="38">
        <v>0</v>
      </c>
      <c r="G94" s="39">
        <v>0</v>
      </c>
      <c r="H94" s="40">
        <v>0</v>
      </c>
      <c r="I94" s="398"/>
      <c r="J94" s="360"/>
    </row>
    <row r="95" spans="1:10" ht="15.75" x14ac:dyDescent="0.25">
      <c r="A95" s="48">
        <v>243605</v>
      </c>
      <c r="B95" s="37" t="s">
        <v>138</v>
      </c>
      <c r="C95" s="39">
        <v>13347062</v>
      </c>
      <c r="D95" s="39">
        <v>1097059846</v>
      </c>
      <c r="E95" s="39">
        <v>1083712784</v>
      </c>
      <c r="F95" s="38">
        <v>0</v>
      </c>
      <c r="G95" s="39">
        <v>0</v>
      </c>
      <c r="H95" s="40">
        <v>0</v>
      </c>
      <c r="I95" s="398"/>
      <c r="J95" s="360"/>
    </row>
    <row r="96" spans="1:10" ht="15.75" x14ac:dyDescent="0.25">
      <c r="A96" s="48">
        <v>243606</v>
      </c>
      <c r="B96" s="37" t="s">
        <v>98</v>
      </c>
      <c r="C96" s="39">
        <v>0</v>
      </c>
      <c r="D96" s="39">
        <v>116746368</v>
      </c>
      <c r="E96" s="39">
        <v>116898622</v>
      </c>
      <c r="F96" s="38">
        <v>152254</v>
      </c>
      <c r="G96" s="39">
        <v>152254</v>
      </c>
      <c r="H96" s="40">
        <v>0</v>
      </c>
      <c r="I96" s="398"/>
      <c r="J96" s="360"/>
    </row>
    <row r="97" spans="1:10" ht="15.75" x14ac:dyDescent="0.25">
      <c r="A97" s="48">
        <v>243608</v>
      </c>
      <c r="B97" s="37" t="s">
        <v>139</v>
      </c>
      <c r="C97" s="39">
        <v>0</v>
      </c>
      <c r="D97" s="39">
        <v>291715294</v>
      </c>
      <c r="E97" s="39">
        <v>291787152</v>
      </c>
      <c r="F97" s="38">
        <v>71858</v>
      </c>
      <c r="G97" s="39">
        <v>71858</v>
      </c>
      <c r="H97" s="40">
        <v>0</v>
      </c>
      <c r="I97" s="398"/>
      <c r="J97" s="360"/>
    </row>
    <row r="98" spans="1:10" ht="15.75" x14ac:dyDescent="0.25">
      <c r="A98" s="54">
        <v>243615</v>
      </c>
      <c r="B98" s="37" t="s">
        <v>140</v>
      </c>
      <c r="C98" s="39">
        <v>0</v>
      </c>
      <c r="D98" s="39">
        <v>1196195676</v>
      </c>
      <c r="E98" s="39">
        <v>1196646133</v>
      </c>
      <c r="F98" s="38">
        <v>450457</v>
      </c>
      <c r="G98" s="39">
        <v>450457</v>
      </c>
      <c r="H98" s="40">
        <v>0</v>
      </c>
      <c r="I98" s="398"/>
      <c r="J98" s="360"/>
    </row>
    <row r="99" spans="1:10" ht="15.75" x14ac:dyDescent="0.25">
      <c r="A99" s="48">
        <v>243625</v>
      </c>
      <c r="B99" s="37" t="s">
        <v>141</v>
      </c>
      <c r="C99" s="39">
        <v>0</v>
      </c>
      <c r="D99" s="39">
        <v>586303440</v>
      </c>
      <c r="E99" s="39">
        <v>586385358</v>
      </c>
      <c r="F99" s="38">
        <v>81918</v>
      </c>
      <c r="G99" s="39">
        <v>81918</v>
      </c>
      <c r="H99" s="40">
        <v>0</v>
      </c>
      <c r="I99" s="398"/>
      <c r="J99" s="360"/>
    </row>
    <row r="100" spans="1:10" ht="15.75" x14ac:dyDescent="0.25">
      <c r="A100" s="48">
        <v>243626</v>
      </c>
      <c r="B100" s="37" t="s">
        <v>142</v>
      </c>
      <c r="C100" s="39">
        <v>0</v>
      </c>
      <c r="D100" s="39">
        <v>51815070</v>
      </c>
      <c r="E100" s="39">
        <v>51815070</v>
      </c>
      <c r="F100" s="38">
        <v>0</v>
      </c>
      <c r="G100" s="39">
        <v>0</v>
      </c>
      <c r="H100" s="40">
        <v>0</v>
      </c>
      <c r="I100" s="398"/>
      <c r="J100" s="360"/>
    </row>
    <row r="101" spans="1:10" ht="15.75" x14ac:dyDescent="0.25">
      <c r="A101" s="48">
        <v>243627</v>
      </c>
      <c r="B101" s="37" t="s">
        <v>143</v>
      </c>
      <c r="C101" s="39">
        <v>4921459</v>
      </c>
      <c r="D101" s="39">
        <v>1239174838</v>
      </c>
      <c r="E101" s="39">
        <v>1234871330</v>
      </c>
      <c r="F101" s="38">
        <v>617951</v>
      </c>
      <c r="G101" s="39">
        <v>617951</v>
      </c>
      <c r="H101" s="40">
        <v>0</v>
      </c>
      <c r="I101" s="398"/>
      <c r="J101" s="360"/>
    </row>
    <row r="102" spans="1:10" ht="15.75" x14ac:dyDescent="0.25">
      <c r="A102" s="48">
        <v>243690</v>
      </c>
      <c r="B102" s="37" t="s">
        <v>144</v>
      </c>
      <c r="C102" s="39">
        <v>17471646</v>
      </c>
      <c r="D102" s="39">
        <v>6352305079</v>
      </c>
      <c r="E102" s="39">
        <v>6342152310</v>
      </c>
      <c r="F102" s="38">
        <v>7318877</v>
      </c>
      <c r="G102" s="39">
        <v>7318877</v>
      </c>
      <c r="H102" s="40">
        <v>0</v>
      </c>
      <c r="I102" s="398"/>
      <c r="J102" s="360"/>
    </row>
    <row r="103" spans="1:10" ht="15.75" x14ac:dyDescent="0.25">
      <c r="A103" s="33" t="s">
        <v>147</v>
      </c>
      <c r="B103" s="41" t="s">
        <v>148</v>
      </c>
      <c r="C103" s="35">
        <v>0</v>
      </c>
      <c r="D103" s="35">
        <v>129533415</v>
      </c>
      <c r="E103" s="35">
        <v>129533415</v>
      </c>
      <c r="F103" s="35">
        <v>0</v>
      </c>
      <c r="G103" s="35">
        <v>0</v>
      </c>
      <c r="H103" s="35">
        <v>0</v>
      </c>
      <c r="I103" s="398"/>
      <c r="J103" s="360"/>
    </row>
    <row r="104" spans="1:10" ht="15.75" x14ac:dyDescent="0.25">
      <c r="A104" s="48">
        <v>246002</v>
      </c>
      <c r="B104" s="47" t="s">
        <v>149</v>
      </c>
      <c r="C104" s="39">
        <v>0</v>
      </c>
      <c r="D104" s="39">
        <v>129533415</v>
      </c>
      <c r="E104" s="39">
        <v>129533415</v>
      </c>
      <c r="F104" s="38">
        <v>0</v>
      </c>
      <c r="G104" s="39">
        <v>0</v>
      </c>
      <c r="H104" s="40">
        <v>0</v>
      </c>
      <c r="I104" s="398"/>
      <c r="J104" s="360"/>
    </row>
    <row r="105" spans="1:10" ht="15.75" x14ac:dyDescent="0.25">
      <c r="A105" s="33" t="s">
        <v>150</v>
      </c>
      <c r="B105" s="41" t="s">
        <v>151</v>
      </c>
      <c r="C105" s="35">
        <v>3862017309</v>
      </c>
      <c r="D105" s="35">
        <v>4619986739</v>
      </c>
      <c r="E105" s="35">
        <v>3507638702</v>
      </c>
      <c r="F105" s="35">
        <v>2749669272</v>
      </c>
      <c r="G105" s="35">
        <v>2749669272</v>
      </c>
      <c r="H105" s="35">
        <v>0</v>
      </c>
      <c r="I105" s="398"/>
      <c r="J105" s="360"/>
    </row>
    <row r="106" spans="1:10" ht="15.75" x14ac:dyDescent="0.25">
      <c r="A106" s="48">
        <v>249013</v>
      </c>
      <c r="B106" s="47" t="s">
        <v>152</v>
      </c>
      <c r="C106" s="39">
        <v>0</v>
      </c>
      <c r="D106" s="39">
        <v>385540214</v>
      </c>
      <c r="E106" s="39">
        <v>386042564</v>
      </c>
      <c r="F106" s="38">
        <v>502350</v>
      </c>
      <c r="G106" s="39">
        <v>502350</v>
      </c>
      <c r="H106" s="40">
        <v>0</v>
      </c>
      <c r="I106" s="398"/>
      <c r="J106" s="360"/>
    </row>
    <row r="107" spans="1:10" ht="15.75" x14ac:dyDescent="0.25">
      <c r="A107" s="48">
        <v>249034</v>
      </c>
      <c r="B107" s="47" t="s">
        <v>153</v>
      </c>
      <c r="C107" s="39">
        <v>3100</v>
      </c>
      <c r="D107" s="39">
        <v>350982600</v>
      </c>
      <c r="E107" s="39">
        <v>350979500</v>
      </c>
      <c r="F107" s="38">
        <v>0</v>
      </c>
      <c r="G107" s="39">
        <v>0</v>
      </c>
      <c r="H107" s="40">
        <v>0</v>
      </c>
      <c r="I107" s="398"/>
      <c r="J107" s="360"/>
    </row>
    <row r="108" spans="1:10" ht="15.75" x14ac:dyDescent="0.25">
      <c r="A108" s="48">
        <v>249040</v>
      </c>
      <c r="B108" s="47" t="s">
        <v>154</v>
      </c>
      <c r="C108" s="39">
        <v>3862006909</v>
      </c>
      <c r="D108" s="39">
        <v>3059955513</v>
      </c>
      <c r="E108" s="39">
        <v>1947115526</v>
      </c>
      <c r="F108" s="38">
        <v>2749166922</v>
      </c>
      <c r="G108" s="39">
        <v>2749166922</v>
      </c>
      <c r="H108" s="40">
        <v>0</v>
      </c>
      <c r="I108" s="398"/>
      <c r="J108" s="360"/>
    </row>
    <row r="109" spans="1:10" ht="15.75" x14ac:dyDescent="0.25">
      <c r="A109" s="48">
        <v>249050</v>
      </c>
      <c r="B109" s="47" t="s">
        <v>155</v>
      </c>
      <c r="C109" s="39">
        <v>7300</v>
      </c>
      <c r="D109" s="39">
        <v>818202300</v>
      </c>
      <c r="E109" s="39">
        <v>818195000</v>
      </c>
      <c r="F109" s="38">
        <v>0</v>
      </c>
      <c r="G109" s="39">
        <v>0</v>
      </c>
      <c r="H109" s="40">
        <v>0</v>
      </c>
      <c r="I109" s="398"/>
      <c r="J109" s="360"/>
    </row>
    <row r="110" spans="1:10" ht="15.75" x14ac:dyDescent="0.25">
      <c r="A110" s="48">
        <v>249053</v>
      </c>
      <c r="B110" s="47" t="s">
        <v>137</v>
      </c>
      <c r="C110" s="39">
        <v>0</v>
      </c>
      <c r="D110" s="39">
        <v>5306112</v>
      </c>
      <c r="E110" s="39">
        <v>5306112</v>
      </c>
      <c r="F110" s="38">
        <v>0</v>
      </c>
      <c r="G110" s="39">
        <v>0</v>
      </c>
      <c r="H110" s="40">
        <v>0</v>
      </c>
      <c r="I110" s="398"/>
      <c r="J110" s="360"/>
    </row>
    <row r="111" spans="1:10" ht="18" x14ac:dyDescent="0.25">
      <c r="A111" s="29" t="s">
        <v>156</v>
      </c>
      <c r="B111" s="30" t="s">
        <v>157</v>
      </c>
      <c r="C111" s="31">
        <v>26116341306</v>
      </c>
      <c r="D111" s="31">
        <v>52553018417</v>
      </c>
      <c r="E111" s="31">
        <v>51873932606</v>
      </c>
      <c r="F111" s="31">
        <v>25437255495</v>
      </c>
      <c r="G111" s="31">
        <v>19509033530</v>
      </c>
      <c r="H111" s="31">
        <v>5928221965</v>
      </c>
      <c r="I111" s="398"/>
      <c r="J111" s="360"/>
    </row>
    <row r="112" spans="1:10" ht="15.75" x14ac:dyDescent="0.25">
      <c r="A112" s="33" t="s">
        <v>158</v>
      </c>
      <c r="B112" s="41" t="s">
        <v>159</v>
      </c>
      <c r="C112" s="35">
        <v>18946887944</v>
      </c>
      <c r="D112" s="35">
        <v>51120018523</v>
      </c>
      <c r="E112" s="35">
        <v>50441651086</v>
      </c>
      <c r="F112" s="35">
        <v>18268520507</v>
      </c>
      <c r="G112" s="35">
        <v>18268520507</v>
      </c>
      <c r="H112" s="35">
        <v>0</v>
      </c>
      <c r="I112" s="398"/>
      <c r="J112" s="360"/>
    </row>
    <row r="113" spans="1:10" ht="15.75" x14ac:dyDescent="0.25">
      <c r="A113" s="48">
        <v>251101</v>
      </c>
      <c r="B113" s="37" t="s">
        <v>160</v>
      </c>
      <c r="C113" s="39">
        <v>10581420</v>
      </c>
      <c r="D113" s="39">
        <v>21024700933</v>
      </c>
      <c r="E113" s="39">
        <v>21016099790</v>
      </c>
      <c r="F113" s="38">
        <v>1980277</v>
      </c>
      <c r="G113" s="39">
        <v>1980277</v>
      </c>
      <c r="H113" s="40">
        <v>0</v>
      </c>
      <c r="I113" s="398"/>
      <c r="J113" s="360"/>
    </row>
    <row r="114" spans="1:10" ht="15.75" x14ac:dyDescent="0.25">
      <c r="A114" s="48">
        <v>251102</v>
      </c>
      <c r="B114" s="37" t="s">
        <v>161</v>
      </c>
      <c r="C114" s="39">
        <v>2051875952</v>
      </c>
      <c r="D114" s="39">
        <v>413149086</v>
      </c>
      <c r="E114" s="39">
        <v>2435933688</v>
      </c>
      <c r="F114" s="38">
        <v>4074660554</v>
      </c>
      <c r="G114" s="39">
        <v>4074660554</v>
      </c>
      <c r="H114" s="40">
        <v>0</v>
      </c>
      <c r="I114" s="398"/>
      <c r="J114" s="360"/>
    </row>
    <row r="115" spans="1:10" ht="15.75" x14ac:dyDescent="0.25">
      <c r="A115" s="48">
        <v>251103</v>
      </c>
      <c r="B115" s="37" t="s">
        <v>162</v>
      </c>
      <c r="C115" s="39">
        <v>248093353</v>
      </c>
      <c r="D115" s="39">
        <v>3156100</v>
      </c>
      <c r="E115" s="39">
        <v>298276694</v>
      </c>
      <c r="F115" s="38">
        <v>543213947</v>
      </c>
      <c r="G115" s="39">
        <v>543213947</v>
      </c>
      <c r="H115" s="40">
        <v>0</v>
      </c>
      <c r="I115" s="398"/>
      <c r="J115" s="360"/>
    </row>
    <row r="116" spans="1:10" ht="15.75" x14ac:dyDescent="0.25">
      <c r="A116" s="48">
        <v>251104</v>
      </c>
      <c r="B116" s="37" t="s">
        <v>163</v>
      </c>
      <c r="C116" s="39">
        <v>5317653059</v>
      </c>
      <c r="D116" s="39">
        <v>3061753112</v>
      </c>
      <c r="E116" s="39">
        <v>2836246551</v>
      </c>
      <c r="F116" s="38">
        <v>5092146498</v>
      </c>
      <c r="G116" s="39">
        <v>5092146498</v>
      </c>
      <c r="H116" s="40">
        <v>0</v>
      </c>
      <c r="I116" s="398"/>
      <c r="J116" s="360"/>
    </row>
    <row r="117" spans="1:10" ht="15.75" x14ac:dyDescent="0.25">
      <c r="A117" s="48">
        <v>251105</v>
      </c>
      <c r="B117" s="37" t="s">
        <v>164</v>
      </c>
      <c r="C117" s="39">
        <v>3660948414</v>
      </c>
      <c r="D117" s="39">
        <v>2018940150</v>
      </c>
      <c r="E117" s="39">
        <v>2010272339</v>
      </c>
      <c r="F117" s="38">
        <v>3652280603</v>
      </c>
      <c r="G117" s="39">
        <v>3652280603</v>
      </c>
      <c r="H117" s="40">
        <v>0</v>
      </c>
      <c r="I117" s="398"/>
      <c r="J117" s="360"/>
    </row>
    <row r="118" spans="1:10" ht="15.75" x14ac:dyDescent="0.25">
      <c r="A118" s="48">
        <v>251106</v>
      </c>
      <c r="B118" s="37" t="s">
        <v>165</v>
      </c>
      <c r="C118" s="39">
        <v>4955035194</v>
      </c>
      <c r="D118" s="39">
        <v>17038039268</v>
      </c>
      <c r="E118" s="39">
        <v>12083004074</v>
      </c>
      <c r="F118" s="38">
        <v>0</v>
      </c>
      <c r="G118" s="39">
        <v>0</v>
      </c>
      <c r="H118" s="40">
        <v>0</v>
      </c>
      <c r="I118" s="398"/>
      <c r="J118" s="360"/>
    </row>
    <row r="119" spans="1:10" ht="15.75" x14ac:dyDescent="0.25">
      <c r="A119" s="48">
        <v>251107</v>
      </c>
      <c r="B119" s="37" t="s">
        <v>166</v>
      </c>
      <c r="C119" s="39">
        <v>2232098922</v>
      </c>
      <c r="D119" s="39">
        <v>111612732</v>
      </c>
      <c r="E119" s="39">
        <v>2311632644</v>
      </c>
      <c r="F119" s="38">
        <v>4432118834</v>
      </c>
      <c r="G119" s="39">
        <v>4432118834</v>
      </c>
      <c r="H119" s="40">
        <v>0</v>
      </c>
      <c r="I119" s="398"/>
      <c r="J119" s="360"/>
    </row>
    <row r="120" spans="1:10" ht="15.75" x14ac:dyDescent="0.25">
      <c r="A120" s="48">
        <v>251109</v>
      </c>
      <c r="B120" s="37" t="s">
        <v>167</v>
      </c>
      <c r="C120" s="39">
        <v>470592130</v>
      </c>
      <c r="D120" s="39">
        <v>177793842</v>
      </c>
      <c r="E120" s="39">
        <v>177581106</v>
      </c>
      <c r="F120" s="38">
        <v>470379394</v>
      </c>
      <c r="G120" s="39">
        <v>470379394</v>
      </c>
      <c r="H120" s="40">
        <v>0</v>
      </c>
      <c r="I120" s="398"/>
      <c r="J120" s="360"/>
    </row>
    <row r="121" spans="1:10" ht="15.75" x14ac:dyDescent="0.25">
      <c r="A121" s="48">
        <v>251111</v>
      </c>
      <c r="B121" s="37" t="s">
        <v>168</v>
      </c>
      <c r="C121" s="39">
        <v>1100</v>
      </c>
      <c r="D121" s="39">
        <v>119319900</v>
      </c>
      <c r="E121" s="39">
        <v>119318800</v>
      </c>
      <c r="F121" s="38">
        <v>0</v>
      </c>
      <c r="G121" s="39">
        <v>0</v>
      </c>
      <c r="H121" s="40">
        <v>0</v>
      </c>
      <c r="I121" s="398"/>
      <c r="J121" s="360"/>
    </row>
    <row r="122" spans="1:10" ht="15.75" x14ac:dyDescent="0.25">
      <c r="A122" s="48">
        <v>251122</v>
      </c>
      <c r="B122" s="37" t="s">
        <v>169</v>
      </c>
      <c r="C122" s="39">
        <v>0</v>
      </c>
      <c r="D122" s="39">
        <v>3546738800</v>
      </c>
      <c r="E122" s="39">
        <v>3547759000</v>
      </c>
      <c r="F122" s="38">
        <v>1020200</v>
      </c>
      <c r="G122" s="39">
        <v>1020200</v>
      </c>
      <c r="H122" s="40">
        <v>0</v>
      </c>
      <c r="I122" s="398"/>
      <c r="J122" s="360"/>
    </row>
    <row r="123" spans="1:10" ht="15.75" x14ac:dyDescent="0.25">
      <c r="A123" s="48">
        <v>251123</v>
      </c>
      <c r="B123" s="37" t="s">
        <v>170</v>
      </c>
      <c r="C123" s="39">
        <v>0</v>
      </c>
      <c r="D123" s="39">
        <v>2670129400</v>
      </c>
      <c r="E123" s="39">
        <v>2670849600</v>
      </c>
      <c r="F123" s="38">
        <v>720200</v>
      </c>
      <c r="G123" s="39">
        <v>720200</v>
      </c>
      <c r="H123" s="40">
        <v>0</v>
      </c>
      <c r="I123" s="398"/>
      <c r="J123" s="360"/>
    </row>
    <row r="124" spans="1:10" ht="15.75" x14ac:dyDescent="0.25">
      <c r="A124" s="48">
        <v>251124</v>
      </c>
      <c r="B124" s="37" t="s">
        <v>171</v>
      </c>
      <c r="C124" s="39">
        <v>8400</v>
      </c>
      <c r="D124" s="39">
        <v>934685200</v>
      </c>
      <c r="E124" s="39">
        <v>934676800</v>
      </c>
      <c r="F124" s="38">
        <v>0</v>
      </c>
      <c r="G124" s="39">
        <v>0</v>
      </c>
      <c r="H124" s="40">
        <v>0</v>
      </c>
      <c r="I124" s="398"/>
      <c r="J124" s="360"/>
    </row>
    <row r="125" spans="1:10" ht="15.75" x14ac:dyDescent="0.25">
      <c r="A125" s="33" t="s">
        <v>172</v>
      </c>
      <c r="B125" s="41" t="s">
        <v>173</v>
      </c>
      <c r="C125" s="35">
        <v>7169453362</v>
      </c>
      <c r="D125" s="35">
        <v>1432999894</v>
      </c>
      <c r="E125" s="35">
        <v>1432281520</v>
      </c>
      <c r="F125" s="35">
        <v>7168734988</v>
      </c>
      <c r="G125" s="35">
        <v>1240513023</v>
      </c>
      <c r="H125" s="42">
        <v>5928221965</v>
      </c>
      <c r="I125" s="398"/>
      <c r="J125" s="360"/>
    </row>
    <row r="126" spans="1:10" ht="15.75" x14ac:dyDescent="0.25">
      <c r="A126" s="48">
        <v>251204</v>
      </c>
      <c r="B126" s="37" t="s">
        <v>174</v>
      </c>
      <c r="C126" s="39">
        <v>0</v>
      </c>
      <c r="D126" s="39">
        <v>1292530312</v>
      </c>
      <c r="E126" s="39">
        <v>1292530312</v>
      </c>
      <c r="F126" s="38">
        <v>0</v>
      </c>
      <c r="G126" s="39"/>
      <c r="H126" s="40">
        <v>0</v>
      </c>
      <c r="I126" s="398"/>
      <c r="J126" s="360"/>
    </row>
    <row r="127" spans="1:10" ht="15.75" x14ac:dyDescent="0.25">
      <c r="A127" s="48">
        <v>251290</v>
      </c>
      <c r="B127" s="37" t="s">
        <v>175</v>
      </c>
      <c r="C127" s="39">
        <v>7169453362</v>
      </c>
      <c r="D127" s="39">
        <v>140469582</v>
      </c>
      <c r="E127" s="39">
        <v>139751208</v>
      </c>
      <c r="F127" s="38">
        <v>7168734988</v>
      </c>
      <c r="G127" s="39">
        <v>1240513023</v>
      </c>
      <c r="H127" s="40">
        <v>5928221965</v>
      </c>
      <c r="I127" s="398"/>
      <c r="J127" s="360"/>
    </row>
    <row r="128" spans="1:10" ht="18" x14ac:dyDescent="0.25">
      <c r="A128" s="29" t="s">
        <v>177</v>
      </c>
      <c r="B128" s="30" t="s">
        <v>471</v>
      </c>
      <c r="C128" s="31">
        <v>1728812496</v>
      </c>
      <c r="D128" s="31">
        <v>124717020</v>
      </c>
      <c r="E128" s="31">
        <v>1062215105</v>
      </c>
      <c r="F128" s="31">
        <v>2666310581</v>
      </c>
      <c r="G128" s="31">
        <v>2666310581</v>
      </c>
      <c r="H128" s="31">
        <v>0</v>
      </c>
      <c r="I128" s="398"/>
      <c r="J128" s="360"/>
    </row>
    <row r="129" spans="1:10" ht="15.75" x14ac:dyDescent="0.25">
      <c r="A129" s="33" t="s">
        <v>179</v>
      </c>
      <c r="B129" s="41" t="s">
        <v>180</v>
      </c>
      <c r="C129" s="35">
        <v>1728812496</v>
      </c>
      <c r="D129" s="35">
        <v>124717020</v>
      </c>
      <c r="E129" s="35">
        <v>1062215105</v>
      </c>
      <c r="F129" s="35">
        <v>2666310581</v>
      </c>
      <c r="G129" s="35">
        <v>2666310581</v>
      </c>
      <c r="H129" s="35">
        <v>0</v>
      </c>
      <c r="I129" s="398"/>
      <c r="J129" s="360"/>
    </row>
    <row r="130" spans="1:10" ht="15.75" x14ac:dyDescent="0.25">
      <c r="A130" s="48">
        <v>270103</v>
      </c>
      <c r="B130" s="37" t="s">
        <v>182</v>
      </c>
      <c r="C130" s="39">
        <v>1718446803</v>
      </c>
      <c r="D130" s="39">
        <v>124351264</v>
      </c>
      <c r="E130" s="39">
        <v>1052057500</v>
      </c>
      <c r="F130" s="38">
        <v>2646153039</v>
      </c>
      <c r="G130" s="39">
        <v>2646153039</v>
      </c>
      <c r="H130" s="40">
        <v>0</v>
      </c>
      <c r="I130" s="398"/>
      <c r="J130" s="360"/>
    </row>
    <row r="131" spans="1:10" ht="15.75" x14ac:dyDescent="0.25">
      <c r="A131" s="48">
        <v>270105</v>
      </c>
      <c r="B131" s="37" t="s">
        <v>183</v>
      </c>
      <c r="C131" s="39">
        <v>10365693</v>
      </c>
      <c r="D131" s="39">
        <v>365756</v>
      </c>
      <c r="E131" s="39">
        <v>10157605</v>
      </c>
      <c r="F131" s="38">
        <v>20157542</v>
      </c>
      <c r="G131" s="39">
        <v>20157542</v>
      </c>
      <c r="H131" s="40">
        <v>0</v>
      </c>
      <c r="I131" s="398"/>
      <c r="J131" s="360"/>
    </row>
    <row r="132" spans="1:10" ht="18" x14ac:dyDescent="0.25">
      <c r="A132" s="29" t="s">
        <v>185</v>
      </c>
      <c r="B132" s="30" t="s">
        <v>186</v>
      </c>
      <c r="C132" s="31">
        <v>11742361013</v>
      </c>
      <c r="D132" s="31">
        <v>18786130739</v>
      </c>
      <c r="E132" s="31">
        <v>10136242459</v>
      </c>
      <c r="F132" s="31">
        <v>3092472733</v>
      </c>
      <c r="G132" s="31">
        <v>3092472733</v>
      </c>
      <c r="H132" s="31">
        <v>0</v>
      </c>
      <c r="I132" s="398"/>
      <c r="J132" s="360"/>
    </row>
    <row r="133" spans="1:10" ht="15.75" x14ac:dyDescent="0.25">
      <c r="A133" s="33" t="s">
        <v>187</v>
      </c>
      <c r="B133" s="41" t="s">
        <v>188</v>
      </c>
      <c r="C133" s="35">
        <v>11742361013</v>
      </c>
      <c r="D133" s="35">
        <v>18786130739</v>
      </c>
      <c r="E133" s="35">
        <v>10136242459</v>
      </c>
      <c r="F133" s="35">
        <v>3092472733</v>
      </c>
      <c r="G133" s="35">
        <v>3092472733</v>
      </c>
      <c r="H133" s="35">
        <v>0</v>
      </c>
      <c r="I133" s="398"/>
      <c r="J133" s="360"/>
    </row>
    <row r="134" spans="1:10" ht="15.75" x14ac:dyDescent="0.25">
      <c r="A134" s="48">
        <v>290201</v>
      </c>
      <c r="B134" s="37" t="s">
        <v>106</v>
      </c>
      <c r="C134" s="39">
        <v>11742361013</v>
      </c>
      <c r="D134" s="39">
        <v>18786130739</v>
      </c>
      <c r="E134" s="39">
        <v>10136242459</v>
      </c>
      <c r="F134" s="38">
        <v>3092472733</v>
      </c>
      <c r="G134" s="39">
        <v>3092472733</v>
      </c>
      <c r="H134" s="40">
        <v>0</v>
      </c>
      <c r="I134" s="398"/>
      <c r="J134" s="360"/>
    </row>
    <row r="135" spans="1:10" ht="20.25" x14ac:dyDescent="0.3">
      <c r="A135" s="44" t="s">
        <v>189</v>
      </c>
      <c r="B135" s="45" t="s">
        <v>190</v>
      </c>
      <c r="C135" s="46">
        <v>194656844960</v>
      </c>
      <c r="D135" s="46">
        <v>2740156</v>
      </c>
      <c r="E135" s="46">
        <v>1054052635</v>
      </c>
      <c r="F135" s="46">
        <v>195708157439</v>
      </c>
      <c r="G135" s="46">
        <v>0</v>
      </c>
      <c r="H135" s="46">
        <v>195708157439</v>
      </c>
      <c r="I135" s="398"/>
      <c r="J135" s="360"/>
    </row>
    <row r="136" spans="1:10" ht="18" x14ac:dyDescent="0.25">
      <c r="A136" s="29" t="s">
        <v>191</v>
      </c>
      <c r="B136" s="30" t="s">
        <v>474</v>
      </c>
      <c r="C136" s="31">
        <v>194656844960</v>
      </c>
      <c r="D136" s="31">
        <v>2740156</v>
      </c>
      <c r="E136" s="31">
        <v>1054052635</v>
      </c>
      <c r="F136" s="31">
        <v>195708157439</v>
      </c>
      <c r="G136" s="31">
        <v>0</v>
      </c>
      <c r="H136" s="31">
        <v>195708157439</v>
      </c>
      <c r="I136" s="398"/>
      <c r="J136" s="360"/>
    </row>
    <row r="137" spans="1:10" ht="15.75" x14ac:dyDescent="0.25">
      <c r="A137" s="33" t="s">
        <v>193</v>
      </c>
      <c r="B137" s="41" t="s">
        <v>194</v>
      </c>
      <c r="C137" s="35">
        <v>22612118715</v>
      </c>
      <c r="D137" s="35">
        <v>0</v>
      </c>
      <c r="E137" s="35">
        <v>0</v>
      </c>
      <c r="F137" s="35">
        <v>22612118715</v>
      </c>
      <c r="G137" s="35">
        <v>0</v>
      </c>
      <c r="H137" s="35">
        <v>22612118715</v>
      </c>
      <c r="I137" s="398"/>
      <c r="J137" s="360"/>
    </row>
    <row r="138" spans="1:10" ht="15.75" x14ac:dyDescent="0.25">
      <c r="A138" s="48">
        <v>310506</v>
      </c>
      <c r="B138" s="37" t="s">
        <v>195</v>
      </c>
      <c r="C138" s="39">
        <v>22612118715</v>
      </c>
      <c r="D138" s="39">
        <v>0</v>
      </c>
      <c r="E138" s="39">
        <v>0</v>
      </c>
      <c r="F138" s="38">
        <v>22612118715</v>
      </c>
      <c r="G138" s="38">
        <v>0</v>
      </c>
      <c r="H138" s="40">
        <v>22612118715</v>
      </c>
      <c r="I138" s="398"/>
      <c r="J138" s="360"/>
    </row>
    <row r="139" spans="1:10" ht="15.75" x14ac:dyDescent="0.25">
      <c r="A139" s="33" t="s">
        <v>196</v>
      </c>
      <c r="B139" s="41" t="s">
        <v>197</v>
      </c>
      <c r="C139" s="35">
        <v>172044726245</v>
      </c>
      <c r="D139" s="35">
        <v>2740156</v>
      </c>
      <c r="E139" s="35">
        <v>1054052635</v>
      </c>
      <c r="F139" s="35">
        <v>173096038724</v>
      </c>
      <c r="G139" s="35"/>
      <c r="H139" s="35">
        <v>173096038724</v>
      </c>
      <c r="I139" s="398"/>
      <c r="J139" s="360"/>
    </row>
    <row r="140" spans="1:10" ht="15.75" x14ac:dyDescent="0.25">
      <c r="A140" s="48">
        <v>310901</v>
      </c>
      <c r="B140" s="37" t="s">
        <v>198</v>
      </c>
      <c r="C140" s="39">
        <v>172044726245</v>
      </c>
      <c r="D140" s="39">
        <v>2740156</v>
      </c>
      <c r="E140" s="39">
        <v>1054052635</v>
      </c>
      <c r="F140" s="38">
        <v>173096038724</v>
      </c>
      <c r="G140" s="38"/>
      <c r="H140" s="40">
        <v>173096038724</v>
      </c>
      <c r="I140" s="398"/>
      <c r="J140" s="360"/>
    </row>
    <row r="141" spans="1:10" ht="20.25" x14ac:dyDescent="0.3">
      <c r="A141" s="44" t="s">
        <v>203</v>
      </c>
      <c r="B141" s="45" t="s">
        <v>204</v>
      </c>
      <c r="C141" s="46">
        <v>317625770219</v>
      </c>
      <c r="D141" s="46">
        <v>670383961</v>
      </c>
      <c r="E141" s="46">
        <v>343504906758</v>
      </c>
      <c r="F141" s="46">
        <v>660460293016</v>
      </c>
      <c r="G141" s="46">
        <v>0</v>
      </c>
      <c r="H141" s="46">
        <v>660460293016</v>
      </c>
      <c r="I141" s="398"/>
      <c r="J141" s="360"/>
    </row>
    <row r="142" spans="1:10" ht="18" x14ac:dyDescent="0.25">
      <c r="A142" s="29" t="s">
        <v>205</v>
      </c>
      <c r="B142" s="30" t="s">
        <v>206</v>
      </c>
      <c r="C142" s="31">
        <v>299976797</v>
      </c>
      <c r="D142" s="31">
        <v>0</v>
      </c>
      <c r="E142" s="31">
        <v>531717283</v>
      </c>
      <c r="F142" s="31">
        <v>831694080</v>
      </c>
      <c r="G142" s="31">
        <v>0</v>
      </c>
      <c r="H142" s="31">
        <v>831694080</v>
      </c>
      <c r="I142" s="398"/>
      <c r="J142" s="360"/>
    </row>
    <row r="143" spans="1:10" ht="15.75" x14ac:dyDescent="0.25">
      <c r="A143" s="33" t="s">
        <v>207</v>
      </c>
      <c r="B143" s="41" t="s">
        <v>208</v>
      </c>
      <c r="C143" s="43">
        <v>299976797</v>
      </c>
      <c r="D143" s="43">
        <v>0</v>
      </c>
      <c r="E143" s="43">
        <v>531717283</v>
      </c>
      <c r="F143" s="43">
        <v>831694080</v>
      </c>
      <c r="G143" s="35">
        <v>0</v>
      </c>
      <c r="H143" s="43">
        <v>831694080</v>
      </c>
      <c r="I143" s="398"/>
      <c r="J143" s="360"/>
    </row>
    <row r="144" spans="1:10" ht="15.75" x14ac:dyDescent="0.25">
      <c r="A144" s="48">
        <v>442807</v>
      </c>
      <c r="B144" s="37" t="s">
        <v>209</v>
      </c>
      <c r="C144" s="39">
        <v>299976797</v>
      </c>
      <c r="D144" s="39">
        <v>0</v>
      </c>
      <c r="E144" s="39">
        <v>192189283</v>
      </c>
      <c r="F144" s="38">
        <v>492166080</v>
      </c>
      <c r="G144" s="38"/>
      <c r="H144" s="40">
        <v>492166080</v>
      </c>
      <c r="I144" s="398"/>
      <c r="J144" s="360"/>
    </row>
    <row r="145" spans="1:10" ht="15.75" x14ac:dyDescent="0.25">
      <c r="A145" s="48">
        <v>442830</v>
      </c>
      <c r="B145" s="37" t="s">
        <v>210</v>
      </c>
      <c r="C145" s="39">
        <v>0</v>
      </c>
      <c r="D145" s="39">
        <v>0</v>
      </c>
      <c r="E145" s="39">
        <v>339528000</v>
      </c>
      <c r="F145" s="38">
        <v>339528000</v>
      </c>
      <c r="G145" s="38"/>
      <c r="H145" s="40">
        <v>339528000</v>
      </c>
      <c r="I145" s="398"/>
      <c r="J145" s="360"/>
    </row>
    <row r="146" spans="1:10" ht="18" x14ac:dyDescent="0.25">
      <c r="A146" s="29" t="s">
        <v>211</v>
      </c>
      <c r="B146" s="30" t="s">
        <v>212</v>
      </c>
      <c r="C146" s="31">
        <v>315032897766</v>
      </c>
      <c r="D146" s="31">
        <v>16877288</v>
      </c>
      <c r="E146" s="31">
        <v>342227674261</v>
      </c>
      <c r="F146" s="31">
        <v>657243694739</v>
      </c>
      <c r="G146" s="31">
        <v>0</v>
      </c>
      <c r="H146" s="31">
        <v>657243694739</v>
      </c>
      <c r="I146" s="398"/>
      <c r="J146" s="360"/>
    </row>
    <row r="147" spans="1:10" ht="15.75" x14ac:dyDescent="0.25">
      <c r="A147" s="33" t="s">
        <v>213</v>
      </c>
      <c r="B147" s="41" t="s">
        <v>214</v>
      </c>
      <c r="C147" s="43">
        <v>315032897766</v>
      </c>
      <c r="D147" s="43">
        <v>16877288</v>
      </c>
      <c r="E147" s="43">
        <v>342226716241</v>
      </c>
      <c r="F147" s="43">
        <v>657242736719</v>
      </c>
      <c r="G147" s="43">
        <v>0</v>
      </c>
      <c r="H147" s="43">
        <v>657242736719</v>
      </c>
      <c r="I147" s="398"/>
      <c r="J147" s="360"/>
    </row>
    <row r="148" spans="1:10" ht="15.75" x14ac:dyDescent="0.25">
      <c r="A148" s="48">
        <v>470508</v>
      </c>
      <c r="B148" s="37" t="s">
        <v>215</v>
      </c>
      <c r="C148" s="39">
        <v>5289435942</v>
      </c>
      <c r="D148" s="39">
        <v>0</v>
      </c>
      <c r="E148" s="39">
        <v>6016804184</v>
      </c>
      <c r="F148" s="38">
        <v>11306240126</v>
      </c>
      <c r="G148" s="38"/>
      <c r="H148" s="40">
        <v>11306240126</v>
      </c>
      <c r="I148" s="398"/>
      <c r="J148" s="360"/>
    </row>
    <row r="149" spans="1:10" ht="15.75" x14ac:dyDescent="0.25">
      <c r="A149" s="48">
        <v>470510</v>
      </c>
      <c r="B149" s="37" t="s">
        <v>216</v>
      </c>
      <c r="C149" s="39">
        <v>309743461824</v>
      </c>
      <c r="D149" s="39">
        <v>16877288</v>
      </c>
      <c r="E149" s="39">
        <v>336209912057</v>
      </c>
      <c r="F149" s="38">
        <v>645936496593</v>
      </c>
      <c r="G149" s="38"/>
      <c r="H149" s="40">
        <v>645936496593</v>
      </c>
      <c r="I149" s="398"/>
      <c r="J149" s="360"/>
    </row>
    <row r="150" spans="1:10" ht="15.75" x14ac:dyDescent="0.25">
      <c r="A150" s="33" t="s">
        <v>217</v>
      </c>
      <c r="B150" s="41" t="s">
        <v>218</v>
      </c>
      <c r="C150" s="43">
        <v>0</v>
      </c>
      <c r="D150" s="43">
        <v>0</v>
      </c>
      <c r="E150" s="43">
        <v>958020</v>
      </c>
      <c r="F150" s="43">
        <v>958020</v>
      </c>
      <c r="G150" s="43">
        <v>0</v>
      </c>
      <c r="H150" s="43">
        <v>958020</v>
      </c>
      <c r="I150" s="398"/>
      <c r="J150" s="360"/>
    </row>
    <row r="151" spans="1:10" ht="15.75" x14ac:dyDescent="0.25">
      <c r="A151" s="48">
        <v>472081</v>
      </c>
      <c r="B151" s="37" t="s">
        <v>219</v>
      </c>
      <c r="C151" s="39">
        <v>0</v>
      </c>
      <c r="D151" s="39">
        <v>0</v>
      </c>
      <c r="E151" s="39">
        <v>958020</v>
      </c>
      <c r="F151" s="38">
        <v>958020</v>
      </c>
      <c r="G151" s="38"/>
      <c r="H151" s="40">
        <v>958020</v>
      </c>
      <c r="I151" s="398"/>
      <c r="J151" s="360"/>
    </row>
    <row r="152" spans="1:10" ht="18" x14ac:dyDescent="0.25">
      <c r="A152" s="29" t="s">
        <v>221</v>
      </c>
      <c r="B152" s="30" t="s">
        <v>222</v>
      </c>
      <c r="C152" s="31">
        <v>2292895656</v>
      </c>
      <c r="D152" s="31">
        <v>653506673</v>
      </c>
      <c r="E152" s="31">
        <v>745515214</v>
      </c>
      <c r="F152" s="31">
        <v>2384904197</v>
      </c>
      <c r="G152" s="31">
        <v>0</v>
      </c>
      <c r="H152" s="31">
        <v>2384904197</v>
      </c>
      <c r="I152" s="398"/>
      <c r="J152" s="360"/>
    </row>
    <row r="153" spans="1:10" ht="15.75" x14ac:dyDescent="0.25">
      <c r="A153" s="33">
        <v>480200</v>
      </c>
      <c r="B153" s="41" t="s">
        <v>223</v>
      </c>
      <c r="C153" s="35">
        <v>19083986</v>
      </c>
      <c r="D153" s="35">
        <v>0</v>
      </c>
      <c r="E153" s="35">
        <v>24671591</v>
      </c>
      <c r="F153" s="35">
        <v>43755577</v>
      </c>
      <c r="G153" s="35">
        <v>0</v>
      </c>
      <c r="H153" s="35">
        <v>43755577</v>
      </c>
      <c r="I153" s="398"/>
      <c r="J153" s="360"/>
    </row>
    <row r="154" spans="1:10" ht="15.75" x14ac:dyDescent="0.25">
      <c r="A154" s="48">
        <v>480233</v>
      </c>
      <c r="B154" s="37" t="s">
        <v>35</v>
      </c>
      <c r="C154" s="39">
        <v>19083986</v>
      </c>
      <c r="D154" s="39">
        <v>0</v>
      </c>
      <c r="E154" s="39">
        <v>24671591</v>
      </c>
      <c r="F154" s="38">
        <v>43755577</v>
      </c>
      <c r="G154" s="38"/>
      <c r="H154" s="40">
        <v>43755577</v>
      </c>
      <c r="I154" s="398"/>
      <c r="J154" s="360"/>
    </row>
    <row r="155" spans="1:10" ht="15.75" x14ac:dyDescent="0.25">
      <c r="A155" s="33" t="s">
        <v>224</v>
      </c>
      <c r="B155" s="41" t="s">
        <v>475</v>
      </c>
      <c r="C155" s="35">
        <v>2273811670</v>
      </c>
      <c r="D155" s="35">
        <v>653506673</v>
      </c>
      <c r="E155" s="35">
        <v>720843623</v>
      </c>
      <c r="F155" s="35">
        <v>2341148620</v>
      </c>
      <c r="G155" s="35">
        <v>0</v>
      </c>
      <c r="H155" s="35">
        <v>2341148620</v>
      </c>
      <c r="I155" s="398"/>
      <c r="J155" s="360"/>
    </row>
    <row r="156" spans="1:10" ht="15.75" x14ac:dyDescent="0.25">
      <c r="A156" s="48">
        <v>480826</v>
      </c>
      <c r="B156" s="37" t="s">
        <v>226</v>
      </c>
      <c r="C156" s="39">
        <v>2015038960</v>
      </c>
      <c r="D156" s="39">
        <v>653174406</v>
      </c>
      <c r="E156" s="39">
        <v>343369644</v>
      </c>
      <c r="F156" s="38">
        <v>1705234198</v>
      </c>
      <c r="G156" s="38"/>
      <c r="H156" s="40">
        <v>1705234198</v>
      </c>
      <c r="I156" s="398"/>
      <c r="J156" s="360"/>
    </row>
    <row r="157" spans="1:10" ht="15.75" x14ac:dyDescent="0.25">
      <c r="A157" s="48">
        <v>480828</v>
      </c>
      <c r="B157" s="37" t="s">
        <v>30</v>
      </c>
      <c r="C157" s="39">
        <v>258772710</v>
      </c>
      <c r="D157" s="39">
        <v>332267</v>
      </c>
      <c r="E157" s="39">
        <v>373384307</v>
      </c>
      <c r="F157" s="38">
        <v>631824750</v>
      </c>
      <c r="G157" s="38"/>
      <c r="H157" s="40">
        <v>631824750</v>
      </c>
      <c r="I157" s="398"/>
      <c r="J157" s="360"/>
    </row>
    <row r="158" spans="1:10" ht="15.75" x14ac:dyDescent="0.25">
      <c r="A158" s="48" t="s">
        <v>227</v>
      </c>
      <c r="B158" s="37" t="s">
        <v>228</v>
      </c>
      <c r="C158" s="39">
        <v>0</v>
      </c>
      <c r="D158" s="39">
        <v>0</v>
      </c>
      <c r="E158" s="39">
        <v>4089672</v>
      </c>
      <c r="F158" s="38">
        <v>4089672</v>
      </c>
      <c r="G158" s="38"/>
      <c r="H158" s="40">
        <v>4089672</v>
      </c>
      <c r="I158" s="398"/>
      <c r="J158" s="360"/>
    </row>
    <row r="159" spans="1:10" ht="20.25" x14ac:dyDescent="0.3">
      <c r="A159" s="44" t="s">
        <v>229</v>
      </c>
      <c r="B159" s="45" t="s">
        <v>230</v>
      </c>
      <c r="C159" s="46">
        <v>280508568661</v>
      </c>
      <c r="D159" s="46">
        <v>364358780832</v>
      </c>
      <c r="E159" s="46">
        <v>19830988811</v>
      </c>
      <c r="F159" s="46">
        <v>625036360682</v>
      </c>
      <c r="G159" s="46">
        <v>0</v>
      </c>
      <c r="H159" s="46">
        <v>625036360682</v>
      </c>
      <c r="I159" s="398"/>
      <c r="J159" s="360"/>
    </row>
    <row r="160" spans="1:10" ht="18" x14ac:dyDescent="0.25">
      <c r="A160" s="29" t="s">
        <v>231</v>
      </c>
      <c r="B160" s="30" t="s">
        <v>232</v>
      </c>
      <c r="C160" s="31">
        <v>11398702649</v>
      </c>
      <c r="D160" s="31">
        <v>10885403910</v>
      </c>
      <c r="E160" s="31">
        <v>803299323</v>
      </c>
      <c r="F160" s="31">
        <v>21480807236</v>
      </c>
      <c r="G160" s="31">
        <v>0</v>
      </c>
      <c r="H160" s="31">
        <v>21480807236</v>
      </c>
      <c r="I160" s="398"/>
      <c r="J160" s="360"/>
    </row>
    <row r="161" spans="1:10" ht="15.75" x14ac:dyDescent="0.25">
      <c r="A161" s="33" t="s">
        <v>233</v>
      </c>
      <c r="B161" s="41" t="s">
        <v>234</v>
      </c>
      <c r="C161" s="35">
        <v>1061903744</v>
      </c>
      <c r="D161" s="35">
        <v>1095138783</v>
      </c>
      <c r="E161" s="35">
        <v>0</v>
      </c>
      <c r="F161" s="35">
        <v>2157042527</v>
      </c>
      <c r="G161" s="35">
        <v>0</v>
      </c>
      <c r="H161" s="35">
        <v>2157042527</v>
      </c>
      <c r="I161" s="398"/>
      <c r="J161" s="360"/>
    </row>
    <row r="162" spans="1:10" ht="15.75" x14ac:dyDescent="0.25">
      <c r="A162" s="48">
        <v>510101</v>
      </c>
      <c r="B162" s="37" t="s">
        <v>235</v>
      </c>
      <c r="C162" s="39">
        <v>677033709</v>
      </c>
      <c r="D162" s="39">
        <v>759361874</v>
      </c>
      <c r="E162" s="39">
        <v>0</v>
      </c>
      <c r="F162" s="38">
        <v>1436395583</v>
      </c>
      <c r="G162" s="38"/>
      <c r="H162" s="40">
        <v>1436395583</v>
      </c>
      <c r="I162" s="398"/>
      <c r="J162" s="360"/>
    </row>
    <row r="163" spans="1:10" ht="15.75" x14ac:dyDescent="0.25">
      <c r="A163" s="48">
        <v>510103</v>
      </c>
      <c r="B163" s="37" t="s">
        <v>236</v>
      </c>
      <c r="C163" s="39">
        <v>11017061</v>
      </c>
      <c r="D163" s="39">
        <v>13678578</v>
      </c>
      <c r="E163" s="39">
        <v>0</v>
      </c>
      <c r="F163" s="38">
        <v>24695639</v>
      </c>
      <c r="G163" s="38"/>
      <c r="H163" s="40">
        <v>24695639</v>
      </c>
      <c r="I163" s="398"/>
      <c r="J163" s="360"/>
    </row>
    <row r="164" spans="1:10" ht="15.75" x14ac:dyDescent="0.25">
      <c r="A164" s="48">
        <v>510105</v>
      </c>
      <c r="B164" s="37" t="s">
        <v>237</v>
      </c>
      <c r="C164" s="39">
        <v>73328700</v>
      </c>
      <c r="D164" s="39">
        <v>90103282</v>
      </c>
      <c r="E164" s="39">
        <v>0</v>
      </c>
      <c r="F164" s="38">
        <v>163431982</v>
      </c>
      <c r="G164" s="38"/>
      <c r="H164" s="40">
        <v>163431982</v>
      </c>
      <c r="I164" s="398"/>
      <c r="J164" s="360"/>
    </row>
    <row r="165" spans="1:10" ht="15.75" x14ac:dyDescent="0.25">
      <c r="A165" s="48">
        <v>510110</v>
      </c>
      <c r="B165" s="37" t="s">
        <v>238</v>
      </c>
      <c r="C165" s="39">
        <v>189188935</v>
      </c>
      <c r="D165" s="39">
        <v>214301793</v>
      </c>
      <c r="E165" s="39">
        <v>0</v>
      </c>
      <c r="F165" s="38">
        <v>403490728</v>
      </c>
      <c r="G165" s="38"/>
      <c r="H165" s="40">
        <v>403490728</v>
      </c>
      <c r="I165" s="398"/>
      <c r="J165" s="360"/>
    </row>
    <row r="166" spans="1:10" ht="15.75" x14ac:dyDescent="0.25">
      <c r="A166" s="48">
        <v>510119</v>
      </c>
      <c r="B166" s="37" t="s">
        <v>167</v>
      </c>
      <c r="C166" s="39">
        <v>110046535</v>
      </c>
      <c r="D166" s="39">
        <v>16520896</v>
      </c>
      <c r="E166" s="39">
        <v>0</v>
      </c>
      <c r="F166" s="38">
        <v>126567431</v>
      </c>
      <c r="G166" s="38"/>
      <c r="H166" s="40">
        <v>126567431</v>
      </c>
      <c r="I166" s="398"/>
      <c r="J166" s="360"/>
    </row>
    <row r="167" spans="1:10" ht="15.75" x14ac:dyDescent="0.25">
      <c r="A167" s="48">
        <v>510123</v>
      </c>
      <c r="B167" s="37" t="s">
        <v>239</v>
      </c>
      <c r="C167" s="39">
        <v>816298</v>
      </c>
      <c r="D167" s="39">
        <v>703032</v>
      </c>
      <c r="E167" s="39">
        <v>0</v>
      </c>
      <c r="F167" s="38">
        <v>1519330</v>
      </c>
      <c r="G167" s="38"/>
      <c r="H167" s="40">
        <v>1519330</v>
      </c>
      <c r="I167" s="398"/>
      <c r="J167" s="360"/>
    </row>
    <row r="168" spans="1:10" ht="15.75" x14ac:dyDescent="0.25">
      <c r="A168" s="48">
        <v>510160</v>
      </c>
      <c r="B168" s="37" t="s">
        <v>240</v>
      </c>
      <c r="C168" s="39">
        <v>472506</v>
      </c>
      <c r="D168" s="39">
        <v>469328</v>
      </c>
      <c r="E168" s="39">
        <v>0</v>
      </c>
      <c r="F168" s="38">
        <v>941834</v>
      </c>
      <c r="G168" s="38"/>
      <c r="H168" s="40">
        <v>941834</v>
      </c>
      <c r="I168" s="398"/>
      <c r="J168" s="360"/>
    </row>
    <row r="169" spans="1:10" ht="15.75" x14ac:dyDescent="0.25">
      <c r="A169" s="33" t="s">
        <v>241</v>
      </c>
      <c r="B169" s="41" t="s">
        <v>242</v>
      </c>
      <c r="C169" s="35">
        <v>3545797</v>
      </c>
      <c r="D169" s="35">
        <v>1197849</v>
      </c>
      <c r="E169" s="35">
        <v>0</v>
      </c>
      <c r="F169" s="35">
        <v>4743646</v>
      </c>
      <c r="G169" s="35">
        <v>0</v>
      </c>
      <c r="H169" s="35">
        <v>4743646</v>
      </c>
      <c r="I169" s="398"/>
      <c r="J169" s="360"/>
    </row>
    <row r="170" spans="1:10" ht="15.75" x14ac:dyDescent="0.25">
      <c r="A170" s="48">
        <v>510201</v>
      </c>
      <c r="B170" s="37" t="s">
        <v>243</v>
      </c>
      <c r="C170" s="39">
        <v>3545797</v>
      </c>
      <c r="D170" s="39">
        <v>1197849</v>
      </c>
      <c r="E170" s="39">
        <v>0</v>
      </c>
      <c r="F170" s="38">
        <v>4743646</v>
      </c>
      <c r="G170" s="38"/>
      <c r="H170" s="40">
        <v>4743646</v>
      </c>
      <c r="I170" s="398"/>
      <c r="J170" s="360"/>
    </row>
    <row r="171" spans="1:10" ht="15.75" x14ac:dyDescent="0.25">
      <c r="A171" s="33" t="s">
        <v>244</v>
      </c>
      <c r="B171" s="41" t="s">
        <v>245</v>
      </c>
      <c r="C171" s="35">
        <v>252847600</v>
      </c>
      <c r="D171" s="35">
        <v>398323800</v>
      </c>
      <c r="E171" s="35">
        <v>0</v>
      </c>
      <c r="F171" s="35">
        <v>651171400</v>
      </c>
      <c r="G171" s="35">
        <v>0</v>
      </c>
      <c r="H171" s="35">
        <v>651171400</v>
      </c>
      <c r="I171" s="398"/>
      <c r="J171" s="360"/>
    </row>
    <row r="172" spans="1:10" ht="15.75" x14ac:dyDescent="0.25">
      <c r="A172" s="48">
        <v>510302</v>
      </c>
      <c r="B172" s="37" t="s">
        <v>171</v>
      </c>
      <c r="C172" s="39">
        <v>26049200</v>
      </c>
      <c r="D172" s="39">
        <v>48668300</v>
      </c>
      <c r="E172" s="39">
        <v>0</v>
      </c>
      <c r="F172" s="38">
        <v>74717500</v>
      </c>
      <c r="G172" s="38"/>
      <c r="H172" s="40">
        <v>74717500</v>
      </c>
      <c r="I172" s="398"/>
      <c r="J172" s="360"/>
    </row>
    <row r="173" spans="1:10" ht="15.75" x14ac:dyDescent="0.25">
      <c r="A173" s="48">
        <v>510303</v>
      </c>
      <c r="B173" s="37" t="s">
        <v>246</v>
      </c>
      <c r="C173" s="39">
        <v>95203600</v>
      </c>
      <c r="D173" s="39">
        <v>146312000</v>
      </c>
      <c r="E173" s="39">
        <v>0</v>
      </c>
      <c r="F173" s="38">
        <v>241515600</v>
      </c>
      <c r="G173" s="38"/>
      <c r="H173" s="40">
        <v>241515600</v>
      </c>
      <c r="I173" s="398"/>
      <c r="J173" s="360"/>
    </row>
    <row r="174" spans="1:10" ht="15.75" x14ac:dyDescent="0.25">
      <c r="A174" s="48">
        <v>510305</v>
      </c>
      <c r="B174" s="37" t="s">
        <v>247</v>
      </c>
      <c r="C174" s="39">
        <v>4251800</v>
      </c>
      <c r="D174" s="39">
        <v>7242100</v>
      </c>
      <c r="E174" s="39">
        <v>0</v>
      </c>
      <c r="F174" s="38">
        <v>11493900</v>
      </c>
      <c r="G174" s="38"/>
      <c r="H174" s="40">
        <v>11493900</v>
      </c>
      <c r="I174" s="398"/>
      <c r="J174" s="360"/>
    </row>
    <row r="175" spans="1:10" ht="15.75" x14ac:dyDescent="0.25">
      <c r="A175" s="48">
        <v>510306</v>
      </c>
      <c r="B175" s="37" t="s">
        <v>248</v>
      </c>
      <c r="C175" s="39">
        <v>8833700</v>
      </c>
      <c r="D175" s="39">
        <v>12560000</v>
      </c>
      <c r="E175" s="39">
        <v>0</v>
      </c>
      <c r="F175" s="38">
        <v>21393700</v>
      </c>
      <c r="G175" s="38"/>
      <c r="H175" s="40">
        <v>21393700</v>
      </c>
      <c r="I175" s="398"/>
      <c r="J175" s="360"/>
    </row>
    <row r="176" spans="1:10" ht="15.75" x14ac:dyDescent="0.25">
      <c r="A176" s="48">
        <v>510307</v>
      </c>
      <c r="B176" s="37" t="s">
        <v>249</v>
      </c>
      <c r="C176" s="39">
        <v>118509300</v>
      </c>
      <c r="D176" s="39">
        <v>183541400</v>
      </c>
      <c r="E176" s="39">
        <v>0</v>
      </c>
      <c r="F176" s="38">
        <v>302050700</v>
      </c>
      <c r="G176" s="38"/>
      <c r="H176" s="40">
        <v>302050700</v>
      </c>
      <c r="I176" s="398"/>
      <c r="J176" s="360"/>
    </row>
    <row r="177" spans="1:10" ht="15.75" x14ac:dyDescent="0.25">
      <c r="A177" s="33" t="s">
        <v>250</v>
      </c>
      <c r="B177" s="41" t="s">
        <v>251</v>
      </c>
      <c r="C177" s="35">
        <v>32580900</v>
      </c>
      <c r="D177" s="35">
        <v>60862900</v>
      </c>
      <c r="E177" s="35">
        <v>0</v>
      </c>
      <c r="F177" s="35">
        <v>93443800</v>
      </c>
      <c r="G177" s="35">
        <v>0</v>
      </c>
      <c r="H177" s="35">
        <v>93443800</v>
      </c>
      <c r="I177" s="398"/>
      <c r="J177" s="360"/>
    </row>
    <row r="178" spans="1:10" ht="15.75" x14ac:dyDescent="0.25">
      <c r="A178" s="48">
        <v>510401</v>
      </c>
      <c r="B178" s="37" t="s">
        <v>252</v>
      </c>
      <c r="C178" s="39">
        <v>19538700</v>
      </c>
      <c r="D178" s="39">
        <v>36503000</v>
      </c>
      <c r="E178" s="39">
        <v>0</v>
      </c>
      <c r="F178" s="38">
        <v>56041700</v>
      </c>
      <c r="G178" s="38"/>
      <c r="H178" s="40">
        <v>56041700</v>
      </c>
      <c r="I178" s="398"/>
      <c r="J178" s="360"/>
    </row>
    <row r="179" spans="1:10" ht="15.75" x14ac:dyDescent="0.25">
      <c r="A179" s="48">
        <v>510402</v>
      </c>
      <c r="B179" s="37" t="s">
        <v>253</v>
      </c>
      <c r="C179" s="39">
        <v>3262300</v>
      </c>
      <c r="D179" s="39">
        <v>6092400</v>
      </c>
      <c r="E179" s="39">
        <v>0</v>
      </c>
      <c r="F179" s="38">
        <v>9354700</v>
      </c>
      <c r="G179" s="38"/>
      <c r="H179" s="40">
        <v>9354700</v>
      </c>
      <c r="I179" s="398"/>
      <c r="J179" s="360"/>
    </row>
    <row r="180" spans="1:10" ht="15.75" x14ac:dyDescent="0.25">
      <c r="A180" s="48">
        <v>510403</v>
      </c>
      <c r="B180" s="37" t="s">
        <v>254</v>
      </c>
      <c r="C180" s="39">
        <v>3262300</v>
      </c>
      <c r="D180" s="39">
        <v>6092400</v>
      </c>
      <c r="E180" s="39">
        <v>0</v>
      </c>
      <c r="F180" s="38">
        <v>9354700</v>
      </c>
      <c r="G180" s="38"/>
      <c r="H180" s="40">
        <v>9354700</v>
      </c>
      <c r="I180" s="398"/>
      <c r="J180" s="360"/>
    </row>
    <row r="181" spans="1:10" ht="15.75" x14ac:dyDescent="0.25">
      <c r="A181" s="48">
        <v>510404</v>
      </c>
      <c r="B181" s="37" t="s">
        <v>255</v>
      </c>
      <c r="C181" s="39">
        <v>6517600</v>
      </c>
      <c r="D181" s="39">
        <v>12175100</v>
      </c>
      <c r="E181" s="39">
        <v>0</v>
      </c>
      <c r="F181" s="38">
        <v>18692700</v>
      </c>
      <c r="G181" s="38"/>
      <c r="H181" s="40">
        <v>18692700</v>
      </c>
      <c r="I181" s="398"/>
      <c r="J181" s="360"/>
    </row>
    <row r="182" spans="1:10" ht="15.75" x14ac:dyDescent="0.25">
      <c r="A182" s="33" t="s">
        <v>256</v>
      </c>
      <c r="B182" s="41" t="s">
        <v>257</v>
      </c>
      <c r="C182" s="35">
        <v>1537734643</v>
      </c>
      <c r="D182" s="35">
        <v>1956325097</v>
      </c>
      <c r="E182" s="35">
        <v>0</v>
      </c>
      <c r="F182" s="35">
        <v>3494059740</v>
      </c>
      <c r="G182" s="35">
        <v>0</v>
      </c>
      <c r="H182" s="35">
        <v>3494059740</v>
      </c>
      <c r="I182" s="398"/>
      <c r="J182" s="360"/>
    </row>
    <row r="183" spans="1:10" ht="15.75" x14ac:dyDescent="0.25">
      <c r="A183" s="48">
        <v>510701</v>
      </c>
      <c r="B183" s="37" t="s">
        <v>163</v>
      </c>
      <c r="C183" s="39">
        <v>79287781</v>
      </c>
      <c r="D183" s="39">
        <v>74044244</v>
      </c>
      <c r="E183" s="39">
        <v>0</v>
      </c>
      <c r="F183" s="38">
        <v>153332025</v>
      </c>
      <c r="G183" s="38"/>
      <c r="H183" s="40">
        <v>153332025</v>
      </c>
      <c r="I183" s="398"/>
      <c r="J183" s="360"/>
    </row>
    <row r="184" spans="1:10" ht="15.75" x14ac:dyDescent="0.25">
      <c r="A184" s="48">
        <v>510702</v>
      </c>
      <c r="B184" s="37" t="s">
        <v>161</v>
      </c>
      <c r="C184" s="39">
        <v>105109872</v>
      </c>
      <c r="D184" s="39">
        <v>105567918</v>
      </c>
      <c r="E184" s="39">
        <v>0</v>
      </c>
      <c r="F184" s="38">
        <v>210677790</v>
      </c>
      <c r="G184" s="38"/>
      <c r="H184" s="40">
        <v>210677790</v>
      </c>
      <c r="I184" s="398"/>
      <c r="J184" s="360"/>
    </row>
    <row r="185" spans="1:10" ht="15.75" x14ac:dyDescent="0.25">
      <c r="A185" s="48">
        <v>510703</v>
      </c>
      <c r="B185" s="37" t="s">
        <v>258</v>
      </c>
      <c r="C185" s="39">
        <v>12647811</v>
      </c>
      <c r="D185" s="39">
        <v>59144058</v>
      </c>
      <c r="E185" s="39">
        <v>0</v>
      </c>
      <c r="F185" s="38">
        <v>71791869</v>
      </c>
      <c r="G185" s="38"/>
      <c r="H185" s="40">
        <v>71791869</v>
      </c>
      <c r="I185" s="398"/>
      <c r="J185" s="360"/>
    </row>
    <row r="186" spans="1:10" ht="15.75" x14ac:dyDescent="0.25">
      <c r="A186" s="48">
        <v>510704</v>
      </c>
      <c r="B186" s="37" t="s">
        <v>164</v>
      </c>
      <c r="C186" s="39">
        <v>56881058</v>
      </c>
      <c r="D186" s="39">
        <v>56550471</v>
      </c>
      <c r="E186" s="39">
        <v>0</v>
      </c>
      <c r="F186" s="38">
        <v>113431529</v>
      </c>
      <c r="G186" s="38"/>
      <c r="H186" s="40">
        <v>113431529</v>
      </c>
      <c r="I186" s="398"/>
      <c r="J186" s="360"/>
    </row>
    <row r="187" spans="1:10" ht="15.75" x14ac:dyDescent="0.25">
      <c r="A187" s="48">
        <v>510705</v>
      </c>
      <c r="B187" s="37" t="s">
        <v>166</v>
      </c>
      <c r="C187" s="39">
        <v>127401888</v>
      </c>
      <c r="D187" s="39">
        <v>127475492</v>
      </c>
      <c r="E187" s="39">
        <v>0</v>
      </c>
      <c r="F187" s="38">
        <v>254877380</v>
      </c>
      <c r="G187" s="38"/>
      <c r="H187" s="40">
        <v>254877380</v>
      </c>
      <c r="I187" s="398"/>
      <c r="J187" s="360"/>
    </row>
    <row r="188" spans="1:10" ht="15.75" x14ac:dyDescent="0.25">
      <c r="A188" s="48">
        <v>510706</v>
      </c>
      <c r="B188" s="37" t="s">
        <v>165</v>
      </c>
      <c r="C188" s="39">
        <v>283548036</v>
      </c>
      <c r="D188" s="39">
        <v>205939119</v>
      </c>
      <c r="E188" s="39">
        <v>0</v>
      </c>
      <c r="F188" s="38">
        <v>489487155</v>
      </c>
      <c r="G188" s="38"/>
      <c r="H188" s="40">
        <v>489487155</v>
      </c>
      <c r="I188" s="398"/>
      <c r="J188" s="360"/>
    </row>
    <row r="189" spans="1:10" ht="15.75" x14ac:dyDescent="0.25">
      <c r="A189" s="48">
        <v>510707</v>
      </c>
      <c r="B189" s="37" t="s">
        <v>259</v>
      </c>
      <c r="C189" s="39">
        <v>4781167</v>
      </c>
      <c r="D189" s="39">
        <v>4696534</v>
      </c>
      <c r="E189" s="39">
        <v>0</v>
      </c>
      <c r="F189" s="38">
        <v>9477701</v>
      </c>
      <c r="G189" s="38"/>
      <c r="H189" s="40">
        <v>9477701</v>
      </c>
      <c r="I189" s="398"/>
      <c r="J189" s="360"/>
    </row>
    <row r="190" spans="1:10" ht="15.75" x14ac:dyDescent="0.25">
      <c r="A190" s="48" t="s">
        <v>260</v>
      </c>
      <c r="B190" s="37" t="s">
        <v>261</v>
      </c>
      <c r="C190" s="39">
        <v>840239947</v>
      </c>
      <c r="D190" s="39">
        <v>1292530312</v>
      </c>
      <c r="E190" s="39">
        <v>0</v>
      </c>
      <c r="F190" s="38">
        <v>2132770259</v>
      </c>
      <c r="G190" s="38"/>
      <c r="H190" s="40">
        <v>2132770259</v>
      </c>
      <c r="I190" s="398"/>
      <c r="J190" s="360"/>
    </row>
    <row r="191" spans="1:10" ht="15.75" x14ac:dyDescent="0.25">
      <c r="A191" s="48">
        <v>510790</v>
      </c>
      <c r="B191" s="37" t="s">
        <v>262</v>
      </c>
      <c r="C191" s="39">
        <v>27837083</v>
      </c>
      <c r="D191" s="39">
        <v>30376949</v>
      </c>
      <c r="E191" s="39">
        <v>0</v>
      </c>
      <c r="F191" s="38">
        <v>58214032</v>
      </c>
      <c r="G191" s="38"/>
      <c r="H191" s="40">
        <v>58214032</v>
      </c>
      <c r="I191" s="398"/>
      <c r="J191" s="360"/>
    </row>
    <row r="192" spans="1:10" ht="15.75" x14ac:dyDescent="0.25">
      <c r="A192" s="33" t="s">
        <v>263</v>
      </c>
      <c r="B192" s="41" t="s">
        <v>264</v>
      </c>
      <c r="C192" s="35">
        <v>118493316</v>
      </c>
      <c r="D192" s="35">
        <v>88959840</v>
      </c>
      <c r="E192" s="35">
        <v>0</v>
      </c>
      <c r="F192" s="35">
        <v>207453156</v>
      </c>
      <c r="G192" s="35">
        <v>0</v>
      </c>
      <c r="H192" s="35">
        <v>207453156</v>
      </c>
      <c r="I192" s="398"/>
      <c r="J192" s="360"/>
    </row>
    <row r="193" spans="1:10" ht="15.75" x14ac:dyDescent="0.25">
      <c r="A193" s="48">
        <v>510803</v>
      </c>
      <c r="B193" s="37" t="s">
        <v>265</v>
      </c>
      <c r="C193" s="39">
        <v>118493316</v>
      </c>
      <c r="D193" s="39">
        <v>88959840</v>
      </c>
      <c r="E193" s="39">
        <v>0</v>
      </c>
      <c r="F193" s="38">
        <v>207453156</v>
      </c>
      <c r="G193" s="38"/>
      <c r="H193" s="40">
        <v>207453156</v>
      </c>
      <c r="I193" s="398"/>
      <c r="J193" s="360"/>
    </row>
    <row r="194" spans="1:10" ht="15.75" x14ac:dyDescent="0.25">
      <c r="A194" s="33" t="s">
        <v>266</v>
      </c>
      <c r="B194" s="41" t="s">
        <v>267</v>
      </c>
      <c r="C194" s="35">
        <v>8382505828</v>
      </c>
      <c r="D194" s="35">
        <v>7284334641</v>
      </c>
      <c r="E194" s="35">
        <v>803299323</v>
      </c>
      <c r="F194" s="35">
        <v>14863541146</v>
      </c>
      <c r="G194" s="35">
        <v>0</v>
      </c>
      <c r="H194" s="35">
        <v>14863541146</v>
      </c>
      <c r="I194" s="398"/>
      <c r="J194" s="360"/>
    </row>
    <row r="195" spans="1:10" ht="15.75" x14ac:dyDescent="0.25">
      <c r="A195" s="48">
        <v>511114</v>
      </c>
      <c r="B195" s="37" t="s">
        <v>268</v>
      </c>
      <c r="C195" s="39">
        <v>3248675985</v>
      </c>
      <c r="D195" s="39">
        <v>2177858779</v>
      </c>
      <c r="E195" s="39">
        <v>802616014</v>
      </c>
      <c r="F195" s="38">
        <v>4623918750</v>
      </c>
      <c r="G195" s="38"/>
      <c r="H195" s="40">
        <v>4623918750</v>
      </c>
      <c r="I195" s="398"/>
      <c r="J195" s="360"/>
    </row>
    <row r="196" spans="1:10" ht="15.75" x14ac:dyDescent="0.25">
      <c r="A196" s="48">
        <v>511117</v>
      </c>
      <c r="B196" s="37" t="s">
        <v>269</v>
      </c>
      <c r="C196" s="39">
        <v>2960677704</v>
      </c>
      <c r="D196" s="39">
        <v>3227903766</v>
      </c>
      <c r="E196" s="39">
        <v>683309</v>
      </c>
      <c r="F196" s="38">
        <v>6187898161</v>
      </c>
      <c r="G196" s="38"/>
      <c r="H196" s="40">
        <v>6187898161</v>
      </c>
      <c r="I196" s="398"/>
      <c r="J196" s="360"/>
    </row>
    <row r="197" spans="1:10" ht="15.75" x14ac:dyDescent="0.25">
      <c r="A197" s="48">
        <v>511118</v>
      </c>
      <c r="B197" s="37" t="s">
        <v>270</v>
      </c>
      <c r="C197" s="39">
        <v>1200034368</v>
      </c>
      <c r="D197" s="39">
        <v>1223780386</v>
      </c>
      <c r="E197" s="39">
        <v>0</v>
      </c>
      <c r="F197" s="38">
        <v>2423814754</v>
      </c>
      <c r="G197" s="38"/>
      <c r="H197" s="40">
        <v>2423814754</v>
      </c>
      <c r="I197" s="398"/>
      <c r="J197" s="360"/>
    </row>
    <row r="198" spans="1:10" ht="15.75" x14ac:dyDescent="0.25">
      <c r="A198" s="48">
        <v>511125</v>
      </c>
      <c r="B198" s="37" t="s">
        <v>271</v>
      </c>
      <c r="C198" s="39">
        <v>675081384</v>
      </c>
      <c r="D198" s="39">
        <v>516784016</v>
      </c>
      <c r="E198" s="39">
        <v>0</v>
      </c>
      <c r="F198" s="38">
        <v>1191865400</v>
      </c>
      <c r="G198" s="38"/>
      <c r="H198" s="40">
        <v>1191865400</v>
      </c>
      <c r="I198" s="398"/>
      <c r="J198" s="360"/>
    </row>
    <row r="199" spans="1:10" ht="15.75" x14ac:dyDescent="0.25">
      <c r="A199" s="48">
        <v>511140</v>
      </c>
      <c r="B199" s="37" t="s">
        <v>272</v>
      </c>
      <c r="C199" s="39">
        <v>78100000</v>
      </c>
      <c r="D199" s="39">
        <v>0</v>
      </c>
      <c r="E199" s="39">
        <v>0</v>
      </c>
      <c r="F199" s="38">
        <v>78100000</v>
      </c>
      <c r="G199" s="38"/>
      <c r="H199" s="40">
        <v>78100000</v>
      </c>
      <c r="I199" s="398"/>
      <c r="J199" s="360"/>
    </row>
    <row r="200" spans="1:10" ht="15.75" x14ac:dyDescent="0.25">
      <c r="A200" s="48" t="s">
        <v>273</v>
      </c>
      <c r="B200" s="37" t="s">
        <v>137</v>
      </c>
      <c r="C200" s="39">
        <v>2378452</v>
      </c>
      <c r="D200" s="39">
        <v>6453909</v>
      </c>
      <c r="E200" s="39">
        <v>0</v>
      </c>
      <c r="F200" s="38">
        <v>8832361</v>
      </c>
      <c r="G200" s="38"/>
      <c r="H200" s="40">
        <v>8832361</v>
      </c>
      <c r="I200" s="398"/>
      <c r="J200" s="360"/>
    </row>
    <row r="201" spans="1:10" ht="15.75" x14ac:dyDescent="0.25">
      <c r="A201" s="48">
        <v>511190</v>
      </c>
      <c r="B201" s="37" t="s">
        <v>274</v>
      </c>
      <c r="C201" s="39">
        <v>217557935</v>
      </c>
      <c r="D201" s="39">
        <v>131553785</v>
      </c>
      <c r="E201" s="39">
        <v>0</v>
      </c>
      <c r="F201" s="38">
        <v>349111720</v>
      </c>
      <c r="G201" s="38"/>
      <c r="H201" s="40">
        <v>349111720</v>
      </c>
      <c r="I201" s="398"/>
      <c r="J201" s="360"/>
    </row>
    <row r="202" spans="1:10" ht="15.75" x14ac:dyDescent="0.25">
      <c r="A202" s="33" t="s">
        <v>275</v>
      </c>
      <c r="B202" s="41" t="s">
        <v>276</v>
      </c>
      <c r="C202" s="35">
        <v>9090821</v>
      </c>
      <c r="D202" s="35">
        <v>261000</v>
      </c>
      <c r="E202" s="35">
        <v>0</v>
      </c>
      <c r="F202" s="35">
        <v>9351821</v>
      </c>
      <c r="G202" s="35">
        <v>0</v>
      </c>
      <c r="H202" s="35">
        <v>9351821</v>
      </c>
      <c r="I202" s="398"/>
      <c r="J202" s="360"/>
    </row>
    <row r="203" spans="1:10" ht="15.75" x14ac:dyDescent="0.25">
      <c r="A203" s="33">
        <v>512010</v>
      </c>
      <c r="B203" s="37" t="s">
        <v>146</v>
      </c>
      <c r="C203" s="39">
        <v>9090821</v>
      </c>
      <c r="D203" s="39">
        <v>261000</v>
      </c>
      <c r="E203" s="39">
        <v>0</v>
      </c>
      <c r="F203" s="38">
        <v>9351821</v>
      </c>
      <c r="G203" s="38"/>
      <c r="H203" s="40">
        <v>9351821</v>
      </c>
      <c r="I203" s="398"/>
      <c r="J203" s="360"/>
    </row>
    <row r="204" spans="1:10" ht="18" x14ac:dyDescent="0.25">
      <c r="A204" s="29" t="s">
        <v>277</v>
      </c>
      <c r="B204" s="30" t="s">
        <v>278</v>
      </c>
      <c r="C204" s="31">
        <v>3598370900</v>
      </c>
      <c r="D204" s="31">
        <v>4488495555</v>
      </c>
      <c r="E204" s="31">
        <v>61183206</v>
      </c>
      <c r="F204" s="31">
        <v>8025683249</v>
      </c>
      <c r="G204" s="31">
        <v>0</v>
      </c>
      <c r="H204" s="31">
        <v>8025683249</v>
      </c>
      <c r="I204" s="398"/>
      <c r="J204" s="360"/>
    </row>
    <row r="205" spans="1:10" ht="15.75" x14ac:dyDescent="0.25">
      <c r="A205" s="33" t="s">
        <v>281</v>
      </c>
      <c r="B205" s="41" t="s">
        <v>282</v>
      </c>
      <c r="C205" s="35">
        <v>2818879736</v>
      </c>
      <c r="D205" s="35">
        <v>2914518616</v>
      </c>
      <c r="E205" s="35">
        <v>3036487</v>
      </c>
      <c r="F205" s="35">
        <v>5730361865</v>
      </c>
      <c r="G205" s="35">
        <v>0</v>
      </c>
      <c r="H205" s="35">
        <v>5730361865</v>
      </c>
      <c r="I205" s="398"/>
      <c r="J205" s="360"/>
    </row>
    <row r="206" spans="1:10" ht="15.75" x14ac:dyDescent="0.25">
      <c r="A206" s="48" t="s">
        <v>283</v>
      </c>
      <c r="B206" s="37" t="s">
        <v>56</v>
      </c>
      <c r="C206" s="39">
        <v>169104633</v>
      </c>
      <c r="D206" s="39">
        <v>206943025</v>
      </c>
      <c r="E206" s="39">
        <v>0</v>
      </c>
      <c r="F206" s="38">
        <v>376047658</v>
      </c>
      <c r="G206" s="38"/>
      <c r="H206" s="40">
        <v>376047658</v>
      </c>
      <c r="I206" s="398"/>
      <c r="J206" s="360"/>
    </row>
    <row r="207" spans="1:10" ht="15.75" x14ac:dyDescent="0.25">
      <c r="A207" s="48">
        <v>536004</v>
      </c>
      <c r="B207" s="37" t="s">
        <v>60</v>
      </c>
      <c r="C207" s="39">
        <v>70575603</v>
      </c>
      <c r="D207" s="39">
        <v>69350004</v>
      </c>
      <c r="E207" s="39">
        <v>178</v>
      </c>
      <c r="F207" s="38">
        <v>139925429</v>
      </c>
      <c r="G207" s="38"/>
      <c r="H207" s="40">
        <v>139925429</v>
      </c>
      <c r="I207" s="398"/>
      <c r="J207" s="360"/>
    </row>
    <row r="208" spans="1:10" ht="15.75" x14ac:dyDescent="0.25">
      <c r="A208" s="48">
        <v>536006</v>
      </c>
      <c r="B208" s="37" t="s">
        <v>57</v>
      </c>
      <c r="C208" s="39">
        <v>1087635590</v>
      </c>
      <c r="D208" s="39">
        <v>1092575468</v>
      </c>
      <c r="E208" s="39">
        <v>1415866</v>
      </c>
      <c r="F208" s="38">
        <v>2178795192</v>
      </c>
      <c r="G208" s="38"/>
      <c r="H208" s="40">
        <v>2178795192</v>
      </c>
      <c r="I208" s="398"/>
      <c r="J208" s="360"/>
    </row>
    <row r="209" spans="1:10" ht="15.75" x14ac:dyDescent="0.25">
      <c r="A209" s="48">
        <v>536007</v>
      </c>
      <c r="B209" s="37" t="s">
        <v>47</v>
      </c>
      <c r="C209" s="39">
        <v>1248778458</v>
      </c>
      <c r="D209" s="39">
        <v>1299005608</v>
      </c>
      <c r="E209" s="39">
        <v>1418046</v>
      </c>
      <c r="F209" s="38">
        <v>2546366020</v>
      </c>
      <c r="G209" s="38"/>
      <c r="H209" s="40">
        <v>2546366020</v>
      </c>
      <c r="I209" s="398"/>
      <c r="J209" s="360"/>
    </row>
    <row r="210" spans="1:10" ht="15.75" x14ac:dyDescent="0.25">
      <c r="A210" s="48">
        <v>536009</v>
      </c>
      <c r="B210" s="37" t="s">
        <v>61</v>
      </c>
      <c r="C210" s="39">
        <v>242785452</v>
      </c>
      <c r="D210" s="39">
        <v>246644511</v>
      </c>
      <c r="E210" s="39">
        <v>202397</v>
      </c>
      <c r="F210" s="38">
        <v>489227566</v>
      </c>
      <c r="G210" s="38"/>
      <c r="H210" s="40">
        <v>489227566</v>
      </c>
      <c r="I210" s="398"/>
      <c r="J210" s="360"/>
    </row>
    <row r="211" spans="1:10" ht="15.75" x14ac:dyDescent="0.25">
      <c r="A211" s="33" t="s">
        <v>284</v>
      </c>
      <c r="B211" s="41" t="s">
        <v>285</v>
      </c>
      <c r="C211" s="35">
        <v>549405711</v>
      </c>
      <c r="D211" s="35">
        <v>514583936</v>
      </c>
      <c r="E211" s="35">
        <v>27</v>
      </c>
      <c r="F211" s="35">
        <v>1063989620</v>
      </c>
      <c r="G211" s="35">
        <v>0</v>
      </c>
      <c r="H211" s="35">
        <v>1063989620</v>
      </c>
      <c r="I211" s="398"/>
      <c r="J211" s="360"/>
    </row>
    <row r="212" spans="1:10" ht="15.75" x14ac:dyDescent="0.25">
      <c r="A212" s="48">
        <v>536606</v>
      </c>
      <c r="B212" s="37" t="s">
        <v>280</v>
      </c>
      <c r="C212" s="39">
        <v>549405711</v>
      </c>
      <c r="D212" s="39">
        <v>514583936</v>
      </c>
      <c r="E212" s="39">
        <v>27</v>
      </c>
      <c r="F212" s="38">
        <v>1063989620</v>
      </c>
      <c r="G212" s="38"/>
      <c r="H212" s="40">
        <v>1063989620</v>
      </c>
      <c r="I212" s="398"/>
      <c r="J212" s="360"/>
    </row>
    <row r="213" spans="1:10" ht="15.75" x14ac:dyDescent="0.25">
      <c r="A213" s="33" t="s">
        <v>286</v>
      </c>
      <c r="B213" s="41" t="s">
        <v>287</v>
      </c>
      <c r="C213" s="35">
        <v>230085453</v>
      </c>
      <c r="D213" s="35">
        <v>1059393003</v>
      </c>
      <c r="E213" s="35">
        <v>58146692</v>
      </c>
      <c r="F213" s="35">
        <v>1231331764</v>
      </c>
      <c r="G213" s="35">
        <v>0</v>
      </c>
      <c r="H213" s="35">
        <v>1231331764</v>
      </c>
      <c r="I213" s="398"/>
      <c r="J213" s="360"/>
    </row>
    <row r="214" spans="1:10" ht="15.75" x14ac:dyDescent="0.25">
      <c r="A214" s="48">
        <v>536803</v>
      </c>
      <c r="B214" s="37" t="s">
        <v>182</v>
      </c>
      <c r="C214" s="39">
        <v>230085453</v>
      </c>
      <c r="D214" s="39">
        <v>1049235398</v>
      </c>
      <c r="E214" s="39">
        <v>58146692</v>
      </c>
      <c r="F214" s="38">
        <v>1221174159</v>
      </c>
      <c r="G214" s="38"/>
      <c r="H214" s="40">
        <v>1221174159</v>
      </c>
      <c r="I214" s="398"/>
      <c r="J214" s="360"/>
    </row>
    <row r="215" spans="1:10" ht="15.75" x14ac:dyDescent="0.25">
      <c r="A215" s="48">
        <v>536805</v>
      </c>
      <c r="B215" s="37" t="s">
        <v>183</v>
      </c>
      <c r="C215" s="39">
        <v>0</v>
      </c>
      <c r="D215" s="39">
        <v>10157605</v>
      </c>
      <c r="E215" s="39">
        <v>0</v>
      </c>
      <c r="F215" s="38">
        <v>10157605</v>
      </c>
      <c r="G215" s="38"/>
      <c r="H215" s="40">
        <v>10157605</v>
      </c>
      <c r="I215" s="398"/>
      <c r="J215" s="360"/>
    </row>
    <row r="216" spans="1:10" ht="18" x14ac:dyDescent="0.25">
      <c r="A216" s="29" t="s">
        <v>290</v>
      </c>
      <c r="B216" s="30" t="s">
        <v>291</v>
      </c>
      <c r="C216" s="31">
        <v>254193006065</v>
      </c>
      <c r="D216" s="31">
        <v>330505245731</v>
      </c>
      <c r="E216" s="31">
        <v>18906592059</v>
      </c>
      <c r="F216" s="31">
        <v>565791659737</v>
      </c>
      <c r="G216" s="31">
        <v>0</v>
      </c>
      <c r="H216" s="31">
        <v>565791659737</v>
      </c>
      <c r="I216" s="398"/>
      <c r="J216" s="360"/>
    </row>
    <row r="217" spans="1:10" ht="15.75" x14ac:dyDescent="0.25">
      <c r="A217" s="33" t="s">
        <v>292</v>
      </c>
      <c r="B217" s="41" t="s">
        <v>293</v>
      </c>
      <c r="C217" s="35">
        <v>254193006065</v>
      </c>
      <c r="D217" s="35">
        <v>330505245731</v>
      </c>
      <c r="E217" s="35">
        <v>18906592059</v>
      </c>
      <c r="F217" s="35">
        <v>565791659737</v>
      </c>
      <c r="G217" s="35">
        <v>0</v>
      </c>
      <c r="H217" s="42">
        <v>565791659737</v>
      </c>
      <c r="I217" s="398"/>
      <c r="J217" s="360"/>
    </row>
    <row r="218" spans="1:10" ht="15.75" x14ac:dyDescent="0.25">
      <c r="A218" s="48">
        <v>550701</v>
      </c>
      <c r="B218" s="37" t="s">
        <v>294</v>
      </c>
      <c r="C218" s="39">
        <v>31094205942</v>
      </c>
      <c r="D218" s="39">
        <v>29814588845</v>
      </c>
      <c r="E218" s="39">
        <v>25440334</v>
      </c>
      <c r="F218" s="38">
        <v>60883354453</v>
      </c>
      <c r="G218" s="38"/>
      <c r="H218" s="40">
        <v>60883354453</v>
      </c>
      <c r="I218" s="398"/>
      <c r="J218" s="360"/>
    </row>
    <row r="219" spans="1:10" ht="15.75" x14ac:dyDescent="0.25">
      <c r="A219" s="48">
        <v>550703</v>
      </c>
      <c r="B219" s="37" t="s">
        <v>295</v>
      </c>
      <c r="C219" s="39">
        <v>4686363300</v>
      </c>
      <c r="D219" s="39">
        <v>6874280400</v>
      </c>
      <c r="E219" s="39">
        <v>69800</v>
      </c>
      <c r="F219" s="38">
        <v>11560573900</v>
      </c>
      <c r="G219" s="38"/>
      <c r="H219" s="40">
        <v>11560573900</v>
      </c>
      <c r="I219" s="398"/>
      <c r="J219" s="360"/>
    </row>
    <row r="220" spans="1:10" ht="15.75" x14ac:dyDescent="0.25">
      <c r="A220" s="48">
        <v>550704</v>
      </c>
      <c r="B220" s="37" t="s">
        <v>296</v>
      </c>
      <c r="C220" s="39">
        <v>635548400</v>
      </c>
      <c r="D220" s="39">
        <v>1108311600</v>
      </c>
      <c r="E220" s="39">
        <v>10400</v>
      </c>
      <c r="F220" s="38">
        <v>1743849600</v>
      </c>
      <c r="G220" s="38"/>
      <c r="H220" s="40">
        <v>1743849600</v>
      </c>
      <c r="I220" s="398"/>
      <c r="J220" s="360"/>
    </row>
    <row r="221" spans="1:10" ht="15.75" x14ac:dyDescent="0.25">
      <c r="A221" s="48">
        <v>550705</v>
      </c>
      <c r="B221" s="37" t="s">
        <v>297</v>
      </c>
      <c r="C221" s="39">
        <v>217776888423</v>
      </c>
      <c r="D221" s="39">
        <v>292708064886</v>
      </c>
      <c r="E221" s="39">
        <v>18881071525</v>
      </c>
      <c r="F221" s="38">
        <v>491603881784</v>
      </c>
      <c r="G221" s="38"/>
      <c r="H221" s="40">
        <v>491603881784</v>
      </c>
      <c r="I221" s="398"/>
      <c r="J221" s="360"/>
    </row>
    <row r="222" spans="1:10" ht="18" x14ac:dyDescent="0.25">
      <c r="A222" s="29" t="s">
        <v>298</v>
      </c>
      <c r="B222" s="30" t="s">
        <v>212</v>
      </c>
      <c r="C222" s="31">
        <v>11132928012</v>
      </c>
      <c r="D222" s="31">
        <v>7228611679</v>
      </c>
      <c r="E222" s="31">
        <v>3646020</v>
      </c>
      <c r="F222" s="31">
        <v>18357893671</v>
      </c>
      <c r="G222" s="31">
        <v>0</v>
      </c>
      <c r="H222" s="31">
        <v>18357893671</v>
      </c>
      <c r="I222" s="398"/>
      <c r="J222" s="360"/>
    </row>
    <row r="223" spans="1:10" ht="15.75" x14ac:dyDescent="0.25">
      <c r="A223" s="48" t="s">
        <v>299</v>
      </c>
      <c r="B223" s="41" t="s">
        <v>300</v>
      </c>
      <c r="C223" s="35">
        <v>11132928012</v>
      </c>
      <c r="D223" s="35">
        <v>7228611679</v>
      </c>
      <c r="E223" s="35">
        <v>3646020</v>
      </c>
      <c r="F223" s="35">
        <v>18357893671</v>
      </c>
      <c r="G223" s="35">
        <v>0</v>
      </c>
      <c r="H223" s="35">
        <v>18357893671</v>
      </c>
      <c r="I223" s="398"/>
      <c r="J223" s="360"/>
    </row>
    <row r="224" spans="1:10" ht="15.75" x14ac:dyDescent="0.25">
      <c r="A224" s="48">
        <v>572080</v>
      </c>
      <c r="B224" s="37" t="s">
        <v>301</v>
      </c>
      <c r="C224" s="39">
        <v>11132928012</v>
      </c>
      <c r="D224" s="39">
        <v>7228611679</v>
      </c>
      <c r="E224" s="39">
        <v>3646020</v>
      </c>
      <c r="F224" s="38">
        <v>18357893671</v>
      </c>
      <c r="G224" s="38"/>
      <c r="H224" s="40">
        <v>18357893671</v>
      </c>
      <c r="I224" s="398"/>
      <c r="J224" s="360"/>
    </row>
    <row r="225" spans="1:10" ht="18" x14ac:dyDescent="0.25">
      <c r="A225" s="29" t="s">
        <v>302</v>
      </c>
      <c r="B225" s="30" t="s">
        <v>303</v>
      </c>
      <c r="C225" s="31">
        <v>185561035</v>
      </c>
      <c r="D225" s="31">
        <v>11251023957</v>
      </c>
      <c r="E225" s="31">
        <v>56268203</v>
      </c>
      <c r="F225" s="31">
        <v>11380316789</v>
      </c>
      <c r="G225" s="31">
        <v>0</v>
      </c>
      <c r="H225" s="31">
        <v>11380316789</v>
      </c>
      <c r="I225" s="398"/>
      <c r="J225" s="360"/>
    </row>
    <row r="226" spans="1:10" ht="15.75" x14ac:dyDescent="0.25">
      <c r="A226" s="33" t="s">
        <v>304</v>
      </c>
      <c r="B226" s="41" t="s">
        <v>305</v>
      </c>
      <c r="C226" s="35">
        <v>14309744</v>
      </c>
      <c r="D226" s="35">
        <v>5306112</v>
      </c>
      <c r="E226" s="35">
        <v>0</v>
      </c>
      <c r="F226" s="35">
        <v>19615856</v>
      </c>
      <c r="G226" s="35">
        <v>0</v>
      </c>
      <c r="H226" s="42">
        <v>19615856</v>
      </c>
      <c r="I226" s="398"/>
      <c r="J226" s="360"/>
    </row>
    <row r="227" spans="1:10" ht="15.75" x14ac:dyDescent="0.25">
      <c r="A227" s="48">
        <v>580237</v>
      </c>
      <c r="B227" s="37" t="s">
        <v>306</v>
      </c>
      <c r="C227" s="39">
        <v>14309744</v>
      </c>
      <c r="D227" s="39">
        <v>5306112</v>
      </c>
      <c r="E227" s="39">
        <v>0</v>
      </c>
      <c r="F227" s="38">
        <v>19615856</v>
      </c>
      <c r="G227" s="38"/>
      <c r="H227" s="40">
        <v>19615856</v>
      </c>
      <c r="I227" s="398"/>
      <c r="J227" s="360"/>
    </row>
    <row r="228" spans="1:10" ht="15.75" x14ac:dyDescent="0.25">
      <c r="A228" s="33" t="s">
        <v>307</v>
      </c>
      <c r="B228" s="41" t="s">
        <v>223</v>
      </c>
      <c r="C228" s="35">
        <v>61915722</v>
      </c>
      <c r="D228" s="35">
        <v>2822102</v>
      </c>
      <c r="E228" s="35">
        <v>9184580</v>
      </c>
      <c r="F228" s="35">
        <v>55553244</v>
      </c>
      <c r="G228" s="35">
        <v>0</v>
      </c>
      <c r="H228" s="35">
        <v>55553244</v>
      </c>
      <c r="I228" s="398"/>
      <c r="J228" s="360"/>
    </row>
    <row r="229" spans="1:10" ht="15.75" x14ac:dyDescent="0.25">
      <c r="A229" s="48" t="s">
        <v>308</v>
      </c>
      <c r="B229" s="37" t="s">
        <v>309</v>
      </c>
      <c r="C229" s="39">
        <v>61795722</v>
      </c>
      <c r="D229" s="39">
        <v>2822102</v>
      </c>
      <c r="E229" s="39">
        <v>9184580</v>
      </c>
      <c r="F229" s="38">
        <v>55433244</v>
      </c>
      <c r="G229" s="38"/>
      <c r="H229" s="40">
        <v>55433244</v>
      </c>
      <c r="I229" s="398"/>
      <c r="J229" s="360"/>
    </row>
    <row r="230" spans="1:10" ht="15.75" x14ac:dyDescent="0.25">
      <c r="A230" s="48" t="s">
        <v>310</v>
      </c>
      <c r="B230" s="37" t="s">
        <v>311</v>
      </c>
      <c r="C230" s="39">
        <v>120000</v>
      </c>
      <c r="D230" s="39">
        <v>0</v>
      </c>
      <c r="E230" s="39">
        <v>0</v>
      </c>
      <c r="F230" s="38">
        <v>120000</v>
      </c>
      <c r="G230" s="38"/>
      <c r="H230" s="40">
        <v>120000</v>
      </c>
      <c r="I230" s="398"/>
      <c r="J230" s="360"/>
    </row>
    <row r="231" spans="1:10" ht="15.75" x14ac:dyDescent="0.25">
      <c r="A231" s="33" t="s">
        <v>312</v>
      </c>
      <c r="B231" s="41" t="s">
        <v>313</v>
      </c>
      <c r="C231" s="35">
        <v>109335569</v>
      </c>
      <c r="D231" s="35">
        <v>11242895743</v>
      </c>
      <c r="E231" s="35">
        <v>47083623</v>
      </c>
      <c r="F231" s="35">
        <v>11305147689</v>
      </c>
      <c r="G231" s="35">
        <v>0</v>
      </c>
      <c r="H231" s="35">
        <v>11305147689</v>
      </c>
      <c r="I231" s="398"/>
      <c r="J231" s="360"/>
    </row>
    <row r="232" spans="1:10" ht="15.75" x14ac:dyDescent="0.25">
      <c r="A232" s="48">
        <v>589017</v>
      </c>
      <c r="B232" s="37" t="s">
        <v>314</v>
      </c>
      <c r="C232" s="39">
        <v>2362098</v>
      </c>
      <c r="D232" s="39">
        <v>2636358</v>
      </c>
      <c r="E232" s="39">
        <v>436862</v>
      </c>
      <c r="F232" s="38">
        <v>4561594</v>
      </c>
      <c r="G232" s="38"/>
      <c r="H232" s="40">
        <v>4561594</v>
      </c>
      <c r="I232" s="398"/>
      <c r="J232" s="360"/>
    </row>
    <row r="233" spans="1:10" ht="15.75" x14ac:dyDescent="0.25">
      <c r="A233" s="48" t="s">
        <v>315</v>
      </c>
      <c r="B233" s="37" t="s">
        <v>316</v>
      </c>
      <c r="C233" s="39">
        <v>106973471</v>
      </c>
      <c r="D233" s="39">
        <v>199843811</v>
      </c>
      <c r="E233" s="39">
        <v>46646761</v>
      </c>
      <c r="F233" s="38">
        <v>260170521</v>
      </c>
      <c r="G233" s="38"/>
      <c r="H233" s="40">
        <v>260170521</v>
      </c>
      <c r="I233" s="398"/>
      <c r="J233" s="360"/>
    </row>
    <row r="234" spans="1:10" ht="15.75" x14ac:dyDescent="0.25">
      <c r="A234" s="48" t="s">
        <v>317</v>
      </c>
      <c r="B234" s="37" t="s">
        <v>318</v>
      </c>
      <c r="C234" s="39">
        <v>0</v>
      </c>
      <c r="D234" s="39">
        <v>11040415574</v>
      </c>
      <c r="E234" s="39">
        <v>0</v>
      </c>
      <c r="F234" s="38">
        <v>11040415574</v>
      </c>
      <c r="G234" s="38"/>
      <c r="H234" s="40">
        <v>11040415574</v>
      </c>
      <c r="I234" s="398"/>
      <c r="J234" s="360"/>
    </row>
    <row r="235" spans="1:10" ht="20.25" x14ac:dyDescent="0.3">
      <c r="A235" s="44" t="s">
        <v>319</v>
      </c>
      <c r="B235" s="45" t="s">
        <v>320</v>
      </c>
      <c r="C235" s="46">
        <v>0</v>
      </c>
      <c r="D235" s="46">
        <v>1249650686</v>
      </c>
      <c r="E235" s="46">
        <v>1249650686</v>
      </c>
      <c r="F235" s="46">
        <v>0</v>
      </c>
      <c r="G235" s="46">
        <v>0</v>
      </c>
      <c r="H235" s="46">
        <v>0</v>
      </c>
      <c r="I235" s="398"/>
      <c r="J235" s="360"/>
    </row>
    <row r="236" spans="1:10" ht="18" x14ac:dyDescent="0.25">
      <c r="A236" s="29" t="s">
        <v>321</v>
      </c>
      <c r="B236" s="30" t="s">
        <v>476</v>
      </c>
      <c r="C236" s="31">
        <v>796132000</v>
      </c>
      <c r="D236" s="31">
        <v>0</v>
      </c>
      <c r="E236" s="31">
        <v>0</v>
      </c>
      <c r="F236" s="31">
        <v>796132000</v>
      </c>
      <c r="G236" s="31">
        <v>0</v>
      </c>
      <c r="H236" s="31">
        <v>796132000</v>
      </c>
      <c r="I236" s="398"/>
      <c r="J236" s="360"/>
    </row>
    <row r="237" spans="1:10" ht="15.75" x14ac:dyDescent="0.25">
      <c r="A237" s="33" t="s">
        <v>323</v>
      </c>
      <c r="B237" s="41" t="s">
        <v>324</v>
      </c>
      <c r="C237" s="35">
        <v>796132000</v>
      </c>
      <c r="D237" s="35">
        <v>0</v>
      </c>
      <c r="E237" s="35">
        <v>0</v>
      </c>
      <c r="F237" s="35">
        <v>796132000</v>
      </c>
      <c r="G237" s="35">
        <v>0</v>
      </c>
      <c r="H237" s="42">
        <v>796132000</v>
      </c>
      <c r="I237" s="398"/>
      <c r="J237" s="360"/>
    </row>
    <row r="238" spans="1:10" ht="15.75" x14ac:dyDescent="0.25">
      <c r="A238" s="48">
        <v>812004</v>
      </c>
      <c r="B238" s="37" t="s">
        <v>182</v>
      </c>
      <c r="C238" s="39">
        <v>796132000</v>
      </c>
      <c r="D238" s="39">
        <v>0</v>
      </c>
      <c r="E238" s="39">
        <v>0</v>
      </c>
      <c r="F238" s="38">
        <v>796132000</v>
      </c>
      <c r="G238" s="38">
        <v>0</v>
      </c>
      <c r="H238" s="40">
        <v>796132000</v>
      </c>
      <c r="I238" s="398"/>
      <c r="J238" s="360"/>
    </row>
    <row r="239" spans="1:10" ht="18" x14ac:dyDescent="0.25">
      <c r="A239" s="29" t="s">
        <v>325</v>
      </c>
      <c r="B239" s="30" t="s">
        <v>326</v>
      </c>
      <c r="C239" s="31">
        <v>3688658562</v>
      </c>
      <c r="D239" s="31">
        <v>1120654570</v>
      </c>
      <c r="E239" s="31">
        <v>128996116</v>
      </c>
      <c r="F239" s="31">
        <v>4680317016</v>
      </c>
      <c r="G239" s="31">
        <v>0</v>
      </c>
      <c r="H239" s="31">
        <v>4680317016</v>
      </c>
      <c r="I239" s="398"/>
      <c r="J239" s="360"/>
    </row>
    <row r="240" spans="1:10" ht="15.75" x14ac:dyDescent="0.25">
      <c r="A240" s="33" t="s">
        <v>327</v>
      </c>
      <c r="B240" s="41" t="s">
        <v>477</v>
      </c>
      <c r="C240" s="43">
        <v>2768099147</v>
      </c>
      <c r="D240" s="35">
        <v>1110797227</v>
      </c>
      <c r="E240" s="35">
        <v>121605560</v>
      </c>
      <c r="F240" s="35">
        <v>3757290814</v>
      </c>
      <c r="G240" s="35">
        <v>0</v>
      </c>
      <c r="H240" s="42">
        <v>3757290814</v>
      </c>
      <c r="I240" s="398"/>
      <c r="J240" s="360"/>
    </row>
    <row r="241" spans="1:10" ht="15.75" x14ac:dyDescent="0.25">
      <c r="A241" s="48">
        <v>831510</v>
      </c>
      <c r="B241" s="37" t="s">
        <v>202</v>
      </c>
      <c r="C241" s="39">
        <v>2768099147</v>
      </c>
      <c r="D241" s="39">
        <v>1110797227</v>
      </c>
      <c r="E241" s="39">
        <v>121605560</v>
      </c>
      <c r="F241" s="38">
        <v>3757290814</v>
      </c>
      <c r="G241" s="38"/>
      <c r="H241" s="40">
        <v>3757290814</v>
      </c>
      <c r="I241" s="398"/>
      <c r="J241" s="360"/>
    </row>
    <row r="242" spans="1:10" ht="15.75" x14ac:dyDescent="0.25">
      <c r="A242" s="33" t="s">
        <v>328</v>
      </c>
      <c r="B242" s="41" t="s">
        <v>329</v>
      </c>
      <c r="C242" s="35">
        <v>920559415</v>
      </c>
      <c r="D242" s="35">
        <v>9857343</v>
      </c>
      <c r="E242" s="35">
        <v>7390556</v>
      </c>
      <c r="F242" s="35">
        <v>923026202</v>
      </c>
      <c r="G242" s="35">
        <v>0</v>
      </c>
      <c r="H242" s="42">
        <v>923026202</v>
      </c>
      <c r="I242" s="398"/>
      <c r="J242" s="360"/>
    </row>
    <row r="243" spans="1:10" ht="15.75" x14ac:dyDescent="0.25">
      <c r="A243" s="48">
        <v>836101</v>
      </c>
      <c r="B243" s="49" t="s">
        <v>330</v>
      </c>
      <c r="C243" s="39">
        <v>920559415</v>
      </c>
      <c r="D243" s="39">
        <v>9857343</v>
      </c>
      <c r="E243" s="39">
        <v>7390556</v>
      </c>
      <c r="F243" s="38">
        <v>923026202</v>
      </c>
      <c r="G243" s="38"/>
      <c r="H243" s="40">
        <v>923026202</v>
      </c>
      <c r="I243" s="398"/>
      <c r="J243" s="360"/>
    </row>
    <row r="244" spans="1:10" ht="18" x14ac:dyDescent="0.25">
      <c r="A244" s="29" t="s">
        <v>331</v>
      </c>
      <c r="B244" s="30" t="s">
        <v>332</v>
      </c>
      <c r="C244" s="31">
        <v>-4484790562</v>
      </c>
      <c r="D244" s="31">
        <v>128996116</v>
      </c>
      <c r="E244" s="31">
        <v>1120654570</v>
      </c>
      <c r="F244" s="31">
        <v>-5476449016</v>
      </c>
      <c r="G244" s="31">
        <v>0</v>
      </c>
      <c r="H244" s="31">
        <v>-5476449016</v>
      </c>
      <c r="I244" s="398"/>
      <c r="J244" s="360"/>
    </row>
    <row r="245" spans="1:10" ht="15.75" x14ac:dyDescent="0.25">
      <c r="A245" s="33" t="s">
        <v>333</v>
      </c>
      <c r="B245" s="41" t="s">
        <v>334</v>
      </c>
      <c r="C245" s="35">
        <v>-796132000</v>
      </c>
      <c r="D245" s="35">
        <v>0</v>
      </c>
      <c r="E245" s="35">
        <v>0</v>
      </c>
      <c r="F245" s="35">
        <v>-796132000</v>
      </c>
      <c r="G245" s="35">
        <v>0</v>
      </c>
      <c r="H245" s="35">
        <v>-796132000</v>
      </c>
      <c r="I245" s="398"/>
      <c r="J245" s="360"/>
    </row>
    <row r="246" spans="1:10" ht="15.75" x14ac:dyDescent="0.25">
      <c r="A246" s="48">
        <v>890506</v>
      </c>
      <c r="B246" s="37" t="s">
        <v>335</v>
      </c>
      <c r="C246" s="39">
        <v>-796132000</v>
      </c>
      <c r="D246" s="39">
        <v>0</v>
      </c>
      <c r="E246" s="39">
        <v>0</v>
      </c>
      <c r="F246" s="39">
        <v>-796132000</v>
      </c>
      <c r="G246" s="39"/>
      <c r="H246" s="39">
        <v>-796132000</v>
      </c>
      <c r="I246" s="398"/>
      <c r="J246" s="360"/>
    </row>
    <row r="247" spans="1:10" ht="15.75" x14ac:dyDescent="0.25">
      <c r="A247" s="33" t="s">
        <v>336</v>
      </c>
      <c r="B247" s="41" t="s">
        <v>337</v>
      </c>
      <c r="C247" s="35">
        <v>-3688658562</v>
      </c>
      <c r="D247" s="35">
        <v>128996116</v>
      </c>
      <c r="E247" s="35">
        <v>1120654570</v>
      </c>
      <c r="F247" s="35">
        <v>-4680317016</v>
      </c>
      <c r="G247" s="35">
        <v>0</v>
      </c>
      <c r="H247" s="42">
        <v>-4680317016</v>
      </c>
      <c r="I247" s="398"/>
      <c r="J247" s="360"/>
    </row>
    <row r="248" spans="1:10" ht="15.75" x14ac:dyDescent="0.25">
      <c r="A248" s="48">
        <v>891506</v>
      </c>
      <c r="B248" s="37" t="s">
        <v>338</v>
      </c>
      <c r="C248" s="39">
        <v>-2768099147</v>
      </c>
      <c r="D248" s="39">
        <v>121605560</v>
      </c>
      <c r="E248" s="39">
        <v>1110797227</v>
      </c>
      <c r="F248" s="38">
        <v>-3757290814</v>
      </c>
      <c r="G248" s="38"/>
      <c r="H248" s="40">
        <v>-3757290814</v>
      </c>
      <c r="I248" s="398"/>
      <c r="J248" s="360"/>
    </row>
    <row r="249" spans="1:10" ht="15.75" x14ac:dyDescent="0.25">
      <c r="A249" s="48">
        <v>891521</v>
      </c>
      <c r="B249" s="49" t="s">
        <v>339</v>
      </c>
      <c r="C249" s="39">
        <v>-920559415</v>
      </c>
      <c r="D249" s="39">
        <v>7390556</v>
      </c>
      <c r="E249" s="39">
        <v>9857343</v>
      </c>
      <c r="F249" s="38">
        <v>-923026202</v>
      </c>
      <c r="G249" s="38"/>
      <c r="H249" s="40">
        <v>-923026202</v>
      </c>
      <c r="I249" s="398"/>
      <c r="J249" s="360"/>
    </row>
    <row r="250" spans="1:10" ht="20.25" x14ac:dyDescent="0.3">
      <c r="A250" s="44" t="s">
        <v>340</v>
      </c>
      <c r="B250" s="45" t="s">
        <v>341</v>
      </c>
      <c r="C250" s="46">
        <v>0</v>
      </c>
      <c r="D250" s="46">
        <v>6216743613</v>
      </c>
      <c r="E250" s="46">
        <v>6216743613</v>
      </c>
      <c r="F250" s="46">
        <v>0</v>
      </c>
      <c r="G250" s="46">
        <v>0</v>
      </c>
      <c r="H250" s="46">
        <v>0</v>
      </c>
      <c r="I250" s="398"/>
      <c r="J250" s="360"/>
    </row>
    <row r="251" spans="1:10" ht="18" x14ac:dyDescent="0.25">
      <c r="A251" s="29" t="s">
        <v>342</v>
      </c>
      <c r="B251" s="30" t="s">
        <v>343</v>
      </c>
      <c r="C251" s="31">
        <v>29473712318</v>
      </c>
      <c r="D251" s="31">
        <v>4613345283</v>
      </c>
      <c r="E251" s="31">
        <v>1605425030</v>
      </c>
      <c r="F251" s="31">
        <v>26465792065</v>
      </c>
      <c r="G251" s="31">
        <v>0</v>
      </c>
      <c r="H251" s="31">
        <v>26465792065</v>
      </c>
      <c r="I251" s="398"/>
      <c r="J251" s="360"/>
    </row>
    <row r="252" spans="1:10" ht="15.75" x14ac:dyDescent="0.25">
      <c r="A252" s="33" t="s">
        <v>344</v>
      </c>
      <c r="B252" s="41" t="s">
        <v>324</v>
      </c>
      <c r="C252" s="35">
        <v>7857037887</v>
      </c>
      <c r="D252" s="35">
        <v>476695087</v>
      </c>
      <c r="E252" s="35">
        <v>1603398330</v>
      </c>
      <c r="F252" s="35">
        <v>8983741130</v>
      </c>
      <c r="G252" s="35">
        <v>0</v>
      </c>
      <c r="H252" s="42">
        <v>8983741130</v>
      </c>
      <c r="I252" s="398"/>
      <c r="J252" s="360"/>
    </row>
    <row r="253" spans="1:10" ht="15.75" x14ac:dyDescent="0.25">
      <c r="A253" s="48">
        <v>912001</v>
      </c>
      <c r="B253" s="37" t="s">
        <v>181</v>
      </c>
      <c r="C253" s="39">
        <v>55375747</v>
      </c>
      <c r="D253" s="39">
        <v>0</v>
      </c>
      <c r="E253" s="39">
        <v>948235</v>
      </c>
      <c r="F253" s="38">
        <v>56323982</v>
      </c>
      <c r="G253" s="38"/>
      <c r="H253" s="40">
        <v>56323982</v>
      </c>
      <c r="I253" s="398"/>
      <c r="J253" s="360"/>
    </row>
    <row r="254" spans="1:10" ht="15.75" x14ac:dyDescent="0.25">
      <c r="A254" s="48">
        <v>912002</v>
      </c>
      <c r="B254" s="37" t="s">
        <v>183</v>
      </c>
      <c r="C254" s="39">
        <v>205270344</v>
      </c>
      <c r="D254" s="39">
        <v>22457457</v>
      </c>
      <c r="E254" s="39">
        <v>58478788</v>
      </c>
      <c r="F254" s="38">
        <v>241291675</v>
      </c>
      <c r="G254" s="38"/>
      <c r="H254" s="40">
        <v>241291675</v>
      </c>
      <c r="I254" s="398"/>
      <c r="J254" s="360"/>
    </row>
    <row r="255" spans="1:10" ht="15.75" x14ac:dyDescent="0.25">
      <c r="A255" s="48">
        <v>912004</v>
      </c>
      <c r="B255" s="37" t="s">
        <v>345</v>
      </c>
      <c r="C255" s="39">
        <v>7596391796</v>
      </c>
      <c r="D255" s="39">
        <v>454237630</v>
      </c>
      <c r="E255" s="39">
        <v>1543971307</v>
      </c>
      <c r="F255" s="38">
        <v>8686125473</v>
      </c>
      <c r="G255" s="38"/>
      <c r="H255" s="40">
        <v>8686125473</v>
      </c>
      <c r="I255" s="398"/>
      <c r="J255" s="360"/>
    </row>
    <row r="256" spans="1:10" ht="15.75" x14ac:dyDescent="0.25">
      <c r="A256" s="33" t="s">
        <v>346</v>
      </c>
      <c r="B256" s="41" t="s">
        <v>347</v>
      </c>
      <c r="C256" s="35">
        <v>21616674431</v>
      </c>
      <c r="D256" s="35">
        <v>4136650196</v>
      </c>
      <c r="E256" s="35">
        <v>2026700</v>
      </c>
      <c r="F256" s="35">
        <v>17482050935</v>
      </c>
      <c r="G256" s="35">
        <v>0</v>
      </c>
      <c r="H256" s="42">
        <v>17482050935</v>
      </c>
      <c r="I256" s="398"/>
      <c r="J256" s="360"/>
    </row>
    <row r="257" spans="1:10" ht="15.75" x14ac:dyDescent="0.25">
      <c r="A257" s="48">
        <v>919090</v>
      </c>
      <c r="B257" s="37" t="s">
        <v>348</v>
      </c>
      <c r="C257" s="39">
        <v>21616674431</v>
      </c>
      <c r="D257" s="39">
        <v>4136650196</v>
      </c>
      <c r="E257" s="39">
        <v>2026700</v>
      </c>
      <c r="F257" s="38">
        <v>17482050935</v>
      </c>
      <c r="G257" s="38"/>
      <c r="H257" s="40">
        <v>17482050935</v>
      </c>
      <c r="I257" s="398"/>
      <c r="J257" s="360"/>
    </row>
    <row r="258" spans="1:10" ht="18" x14ac:dyDescent="0.25">
      <c r="A258" s="29" t="s">
        <v>349</v>
      </c>
      <c r="B258" s="30" t="s">
        <v>350</v>
      </c>
      <c r="C258" s="31">
        <v>1414103102</v>
      </c>
      <c r="D258" s="31">
        <v>0</v>
      </c>
      <c r="E258" s="31">
        <v>0</v>
      </c>
      <c r="F258" s="31">
        <v>1414103102</v>
      </c>
      <c r="G258" s="31">
        <v>0</v>
      </c>
      <c r="H258" s="31">
        <v>1414103102</v>
      </c>
      <c r="I258" s="398"/>
      <c r="J258" s="360"/>
    </row>
    <row r="259" spans="1:10" ht="15.75" x14ac:dyDescent="0.25">
      <c r="A259" s="33" t="s">
        <v>351</v>
      </c>
      <c r="B259" s="41" t="s">
        <v>352</v>
      </c>
      <c r="C259" s="35">
        <v>1358148650</v>
      </c>
      <c r="D259" s="35">
        <v>0</v>
      </c>
      <c r="E259" s="35">
        <v>0</v>
      </c>
      <c r="F259" s="35">
        <v>1358148650</v>
      </c>
      <c r="G259" s="35">
        <v>0</v>
      </c>
      <c r="H259" s="42">
        <v>1358148650</v>
      </c>
      <c r="I259" s="398"/>
      <c r="J259" s="360"/>
    </row>
    <row r="260" spans="1:10" ht="15.75" x14ac:dyDescent="0.25">
      <c r="A260" s="48">
        <v>930617</v>
      </c>
      <c r="B260" s="37" t="s">
        <v>202</v>
      </c>
      <c r="C260" s="39">
        <v>1358148650</v>
      </c>
      <c r="D260" s="39">
        <v>0</v>
      </c>
      <c r="E260" s="39">
        <v>0</v>
      </c>
      <c r="F260" s="38">
        <v>1358148650</v>
      </c>
      <c r="G260" s="38"/>
      <c r="H260" s="40">
        <v>1358148650</v>
      </c>
      <c r="I260" s="398"/>
      <c r="J260" s="360"/>
    </row>
    <row r="261" spans="1:10" ht="15.75" x14ac:dyDescent="0.25">
      <c r="A261" s="33" t="s">
        <v>353</v>
      </c>
      <c r="B261" s="41" t="s">
        <v>354</v>
      </c>
      <c r="C261" s="35">
        <v>55954452</v>
      </c>
      <c r="D261" s="35">
        <v>0</v>
      </c>
      <c r="E261" s="35">
        <v>0</v>
      </c>
      <c r="F261" s="35">
        <v>55954452</v>
      </c>
      <c r="G261" s="35">
        <v>0</v>
      </c>
      <c r="H261" s="42">
        <v>55954452</v>
      </c>
      <c r="I261" s="398"/>
      <c r="J261" s="360"/>
    </row>
    <row r="262" spans="1:10" ht="15.75" x14ac:dyDescent="0.25">
      <c r="A262" s="48">
        <v>939090</v>
      </c>
      <c r="B262" s="37" t="s">
        <v>355</v>
      </c>
      <c r="C262" s="39">
        <v>55954452</v>
      </c>
      <c r="D262" s="39">
        <v>0</v>
      </c>
      <c r="E262" s="39">
        <v>0</v>
      </c>
      <c r="F262" s="38">
        <v>55954452</v>
      </c>
      <c r="G262" s="38"/>
      <c r="H262" s="40">
        <v>55954452</v>
      </c>
      <c r="I262" s="398"/>
      <c r="J262" s="360"/>
    </row>
    <row r="263" spans="1:10" ht="18" x14ac:dyDescent="0.25">
      <c r="A263" s="29" t="s">
        <v>356</v>
      </c>
      <c r="B263" s="30" t="s">
        <v>357</v>
      </c>
      <c r="C263" s="31">
        <v>-30887815420</v>
      </c>
      <c r="D263" s="31">
        <v>1603398330</v>
      </c>
      <c r="E263" s="31">
        <v>4611318583</v>
      </c>
      <c r="F263" s="31">
        <v>-27879895167</v>
      </c>
      <c r="G263" s="31">
        <v>0</v>
      </c>
      <c r="H263" s="31">
        <v>-27879895167</v>
      </c>
      <c r="I263" s="398"/>
      <c r="J263" s="360"/>
    </row>
    <row r="264" spans="1:10" ht="15.75" x14ac:dyDescent="0.25">
      <c r="A264" s="33" t="s">
        <v>358</v>
      </c>
      <c r="B264" s="41" t="s">
        <v>359</v>
      </c>
      <c r="C264" s="35">
        <v>-29473712318</v>
      </c>
      <c r="D264" s="35">
        <v>1603398330</v>
      </c>
      <c r="E264" s="35">
        <v>4611318583</v>
      </c>
      <c r="F264" s="35">
        <v>-26465792065</v>
      </c>
      <c r="G264" s="35">
        <v>0</v>
      </c>
      <c r="H264" s="42">
        <v>-26465792065</v>
      </c>
      <c r="I264" s="398"/>
      <c r="J264" s="360"/>
    </row>
    <row r="265" spans="1:10" ht="15.75" x14ac:dyDescent="0.25">
      <c r="A265" s="48">
        <v>990505</v>
      </c>
      <c r="B265" s="37" t="s">
        <v>360</v>
      </c>
      <c r="C265" s="39">
        <v>-7857037887</v>
      </c>
      <c r="D265" s="39">
        <v>1603398330</v>
      </c>
      <c r="E265" s="39">
        <v>476695087</v>
      </c>
      <c r="F265" s="38">
        <v>-8983741130</v>
      </c>
      <c r="G265" s="38"/>
      <c r="H265" s="40">
        <v>-8983741130</v>
      </c>
      <c r="I265" s="398"/>
      <c r="J265" s="360"/>
    </row>
    <row r="266" spans="1:10" ht="15.75" x14ac:dyDescent="0.25">
      <c r="A266" s="48" t="s">
        <v>361</v>
      </c>
      <c r="B266" s="37" t="s">
        <v>362</v>
      </c>
      <c r="C266" s="39">
        <v>-21616674431</v>
      </c>
      <c r="D266" s="39">
        <v>0</v>
      </c>
      <c r="E266" s="39">
        <v>4134623496</v>
      </c>
      <c r="F266" s="38">
        <v>-17482050935</v>
      </c>
      <c r="G266" s="38"/>
      <c r="H266" s="40">
        <v>-17482050935</v>
      </c>
      <c r="I266" s="398"/>
      <c r="J266" s="360"/>
    </row>
    <row r="267" spans="1:10" ht="15.75" x14ac:dyDescent="0.25">
      <c r="A267" s="33" t="s">
        <v>363</v>
      </c>
      <c r="B267" s="41" t="s">
        <v>364</v>
      </c>
      <c r="C267" s="35">
        <v>-1414103102</v>
      </c>
      <c r="D267" s="35">
        <v>0</v>
      </c>
      <c r="E267" s="35">
        <v>0</v>
      </c>
      <c r="F267" s="35">
        <v>-1414103102</v>
      </c>
      <c r="G267" s="35">
        <v>0</v>
      </c>
      <c r="H267" s="42">
        <v>-1414103102</v>
      </c>
      <c r="I267" s="398"/>
      <c r="J267" s="360"/>
    </row>
    <row r="268" spans="1:10" ht="15.75" x14ac:dyDescent="0.25">
      <c r="A268" s="48">
        <v>991502</v>
      </c>
      <c r="B268" s="37" t="s">
        <v>365</v>
      </c>
      <c r="C268" s="39">
        <v>-1358148650</v>
      </c>
      <c r="D268" s="39">
        <v>0</v>
      </c>
      <c r="E268" s="39">
        <v>0</v>
      </c>
      <c r="F268" s="38">
        <v>-1358148650</v>
      </c>
      <c r="G268" s="38"/>
      <c r="H268" s="40">
        <v>-1358148650</v>
      </c>
      <c r="I268" s="398"/>
      <c r="J268" s="360"/>
    </row>
    <row r="269" spans="1:10" ht="16.5" thickBot="1" x14ac:dyDescent="0.3">
      <c r="A269" s="55">
        <v>991590</v>
      </c>
      <c r="B269" s="50" t="s">
        <v>355</v>
      </c>
      <c r="C269" s="39">
        <v>-55954452</v>
      </c>
      <c r="D269" s="39">
        <v>0</v>
      </c>
      <c r="E269" s="39">
        <v>0</v>
      </c>
      <c r="F269" s="38">
        <v>-55954452</v>
      </c>
      <c r="G269" s="38"/>
      <c r="H269" s="40">
        <v>-55954452</v>
      </c>
      <c r="I269" s="398"/>
      <c r="J269" s="360"/>
    </row>
    <row r="270" spans="1:10" ht="21" thickBot="1" x14ac:dyDescent="0.35">
      <c r="A270" s="51"/>
      <c r="B270" s="56" t="s">
        <v>366</v>
      </c>
      <c r="C270" s="52">
        <v>0</v>
      </c>
      <c r="D270" s="52">
        <v>793052931496</v>
      </c>
      <c r="E270" s="52">
        <v>793052931496</v>
      </c>
      <c r="F270" s="52">
        <v>0</v>
      </c>
      <c r="G270" s="52"/>
      <c r="H270" s="52"/>
      <c r="I270" s="398"/>
      <c r="J270" s="360"/>
    </row>
    <row r="271" spans="1:10" ht="20.25" x14ac:dyDescent="0.3">
      <c r="A271" s="57"/>
      <c r="B271" s="58"/>
      <c r="C271" s="58"/>
      <c r="D271" s="59"/>
      <c r="E271" s="59">
        <v>0</v>
      </c>
      <c r="F271" s="58"/>
      <c r="G271" s="58"/>
      <c r="H271" s="60"/>
      <c r="I271" s="398"/>
      <c r="J271" s="360"/>
    </row>
    <row r="272" spans="1:10" ht="20.25" x14ac:dyDescent="0.3">
      <c r="A272" s="61"/>
      <c r="B272" s="62"/>
      <c r="C272" s="62"/>
      <c r="D272" s="63"/>
      <c r="E272" s="63"/>
      <c r="F272" s="62"/>
      <c r="G272" s="62"/>
      <c r="H272" s="64"/>
    </row>
    <row r="273" spans="1:8" ht="20.25" x14ac:dyDescent="0.3">
      <c r="A273" s="61"/>
      <c r="B273" s="62"/>
      <c r="C273" s="62"/>
      <c r="D273" s="63"/>
      <c r="E273" s="63"/>
      <c r="F273" s="62"/>
      <c r="G273" s="62"/>
      <c r="H273" s="64"/>
    </row>
    <row r="274" spans="1:8" ht="20.25" x14ac:dyDescent="0.3">
      <c r="A274" s="399" t="s">
        <v>463</v>
      </c>
      <c r="B274" s="400"/>
      <c r="C274" s="400"/>
      <c r="D274" s="400"/>
      <c r="E274" s="400"/>
      <c r="F274" s="400"/>
      <c r="G274" s="400"/>
      <c r="H274" s="64"/>
    </row>
    <row r="275" spans="1:8" ht="20.25" x14ac:dyDescent="0.3">
      <c r="A275" s="405" t="s">
        <v>367</v>
      </c>
      <c r="B275" s="406"/>
      <c r="C275" s="406"/>
      <c r="D275" s="406"/>
      <c r="E275" s="406"/>
      <c r="F275" s="406"/>
      <c r="G275" s="406"/>
      <c r="H275" s="64"/>
    </row>
    <row r="276" spans="1:8" ht="20.25" x14ac:dyDescent="0.3">
      <c r="A276" s="407" t="s">
        <v>368</v>
      </c>
      <c r="B276" s="408"/>
      <c r="C276" s="408"/>
      <c r="D276" s="408"/>
      <c r="E276" s="408"/>
      <c r="F276" s="408"/>
      <c r="G276" s="408"/>
      <c r="H276" s="64"/>
    </row>
    <row r="277" spans="1:8" ht="20.25" x14ac:dyDescent="0.3">
      <c r="A277" s="407" t="s">
        <v>369</v>
      </c>
      <c r="B277" s="408"/>
      <c r="C277" s="408"/>
      <c r="D277" s="408"/>
      <c r="E277" s="408"/>
      <c r="F277" s="408"/>
      <c r="G277" s="408"/>
      <c r="H277" s="64"/>
    </row>
    <row r="278" spans="1:8" ht="20.25" x14ac:dyDescent="0.3">
      <c r="A278" s="61"/>
      <c r="B278" s="62"/>
      <c r="C278" s="62"/>
      <c r="D278" s="63"/>
      <c r="E278" s="63"/>
      <c r="F278" s="62"/>
      <c r="G278" s="62"/>
      <c r="H278" s="64"/>
    </row>
    <row r="279" spans="1:8" ht="20.25" x14ac:dyDescent="0.3">
      <c r="A279" s="61"/>
      <c r="B279" s="62"/>
      <c r="C279" s="62"/>
      <c r="D279" s="63"/>
      <c r="E279" s="63"/>
      <c r="F279" s="62"/>
      <c r="G279" s="62"/>
      <c r="H279" s="64"/>
    </row>
    <row r="280" spans="1:8" ht="20.25" x14ac:dyDescent="0.3">
      <c r="A280" s="61"/>
      <c r="B280" s="62"/>
      <c r="C280" s="62"/>
      <c r="D280" s="63"/>
      <c r="E280" s="63"/>
      <c r="F280" s="62"/>
      <c r="G280" s="62"/>
      <c r="H280" s="64"/>
    </row>
    <row r="281" spans="1:8" ht="21" customHeight="1" x14ac:dyDescent="0.35">
      <c r="A281" s="409" t="s">
        <v>463</v>
      </c>
      <c r="B281" s="410"/>
      <c r="C281" s="410"/>
      <c r="D281" s="65"/>
      <c r="E281" s="409" t="s">
        <v>463</v>
      </c>
      <c r="F281" s="410"/>
      <c r="G281" s="410"/>
      <c r="H281" s="66"/>
    </row>
    <row r="282" spans="1:8" ht="21" x14ac:dyDescent="0.35">
      <c r="A282" s="411" t="s">
        <v>423</v>
      </c>
      <c r="B282" s="412"/>
      <c r="C282" s="412"/>
      <c r="D282" s="65"/>
      <c r="E282" s="412" t="s">
        <v>370</v>
      </c>
      <c r="F282" s="412"/>
      <c r="G282" s="412"/>
      <c r="H282" s="66"/>
    </row>
    <row r="283" spans="1:8" ht="21" x14ac:dyDescent="0.35">
      <c r="A283" s="401" t="s">
        <v>424</v>
      </c>
      <c r="B283" s="402"/>
      <c r="C283" s="402"/>
      <c r="D283" s="65"/>
      <c r="E283" s="403" t="s">
        <v>371</v>
      </c>
      <c r="F283" s="403"/>
      <c r="G283" s="403"/>
      <c r="H283" s="66"/>
    </row>
    <row r="284" spans="1:8" ht="21" x14ac:dyDescent="0.35">
      <c r="A284" s="404" t="s">
        <v>461</v>
      </c>
      <c r="B284" s="403"/>
      <c r="C284" s="403"/>
      <c r="D284" s="67"/>
      <c r="E284" s="403" t="s">
        <v>372</v>
      </c>
      <c r="F284" s="403"/>
      <c r="G284" s="403"/>
      <c r="H284" s="66"/>
    </row>
    <row r="285" spans="1:8" ht="21" thickBot="1" x14ac:dyDescent="0.35">
      <c r="A285" s="68"/>
      <c r="B285" s="69"/>
      <c r="C285" s="70"/>
      <c r="D285" s="70"/>
      <c r="E285" s="70"/>
      <c r="F285" s="70"/>
      <c r="G285" s="70"/>
      <c r="H285" s="71"/>
    </row>
    <row r="286" spans="1:8" x14ac:dyDescent="0.25">
      <c r="A286" s="28"/>
      <c r="B286" s="28"/>
      <c r="C286" s="28"/>
      <c r="D286" s="27"/>
      <c r="E286" s="27"/>
      <c r="F286" s="28"/>
      <c r="G286" s="28"/>
      <c r="H286" s="28"/>
    </row>
    <row r="292" spans="3:3" x14ac:dyDescent="0.25">
      <c r="C292" s="361"/>
    </row>
  </sheetData>
  <mergeCells count="12">
    <mergeCell ref="A274:G274"/>
    <mergeCell ref="A283:C283"/>
    <mergeCell ref="E283:G283"/>
    <mergeCell ref="A284:C284"/>
    <mergeCell ref="E284:G284"/>
    <mergeCell ref="A275:G275"/>
    <mergeCell ref="A276:G276"/>
    <mergeCell ref="A277:G277"/>
    <mergeCell ref="A281:C281"/>
    <mergeCell ref="E281:G281"/>
    <mergeCell ref="A282:C282"/>
    <mergeCell ref="E282:G282"/>
  </mergeCells>
  <pageMargins left="0.51181102362204722" right="0.31496062992125984" top="0.55118110236220474" bottom="0.55118110236220474"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selection activeCell="D22" sqref="D21:D22"/>
    </sheetView>
  </sheetViews>
  <sheetFormatPr baseColWidth="10" defaultRowHeight="15" x14ac:dyDescent="0.25"/>
  <cols>
    <col min="1" max="1" width="16.5703125" customWidth="1"/>
    <col min="2" max="2" width="27.5703125" customWidth="1"/>
    <col min="3" max="3" width="21" customWidth="1"/>
    <col min="4" max="4" width="54.7109375" customWidth="1"/>
    <col min="5" max="5" width="22.7109375" customWidth="1"/>
    <col min="6" max="6" width="24.42578125" customWidth="1"/>
    <col min="7" max="7" width="22.85546875" customWidth="1"/>
    <col min="8" max="8" width="16.140625" customWidth="1"/>
  </cols>
  <sheetData>
    <row r="1" spans="1:8" ht="15.75" x14ac:dyDescent="0.25">
      <c r="A1" s="72" t="s">
        <v>0</v>
      </c>
      <c r="B1" s="73" t="s">
        <v>1</v>
      </c>
      <c r="C1" s="74"/>
      <c r="D1" s="74"/>
      <c r="E1" s="74"/>
      <c r="F1" s="75" t="s">
        <v>373</v>
      </c>
    </row>
    <row r="2" spans="1:8" ht="15.75" x14ac:dyDescent="0.25">
      <c r="A2" s="76" t="s">
        <v>3</v>
      </c>
      <c r="B2" s="77" t="s">
        <v>4</v>
      </c>
      <c r="C2" s="78"/>
      <c r="D2" s="78"/>
      <c r="E2" s="78"/>
      <c r="F2" s="79"/>
    </row>
    <row r="3" spans="1:8" ht="15.75" x14ac:dyDescent="0.25">
      <c r="A3" s="76" t="s">
        <v>5</v>
      </c>
      <c r="B3" s="77" t="str">
        <f>+'[1]CGN-2015-001'!B3</f>
        <v>SECRETARIA DISTRITAL DE INTEGRACION SOCIAL</v>
      </c>
      <c r="C3" s="78"/>
      <c r="D3" s="78"/>
      <c r="E3" s="78"/>
      <c r="F3" s="79"/>
    </row>
    <row r="4" spans="1:8" ht="15.75" x14ac:dyDescent="0.25">
      <c r="A4" s="76" t="s">
        <v>7</v>
      </c>
      <c r="B4" s="80">
        <f>+'[1]CGN-2015-001'!B4</f>
        <v>210111001122</v>
      </c>
      <c r="C4" s="78"/>
      <c r="D4" s="78"/>
      <c r="E4" s="78"/>
      <c r="F4" s="79"/>
    </row>
    <row r="5" spans="1:8" ht="15.75" x14ac:dyDescent="0.25">
      <c r="A5" s="76" t="s">
        <v>8</v>
      </c>
      <c r="B5" s="14" t="str">
        <f>+'[1]CGN-2015-001'!B6</f>
        <v>(1 de abril al 30 de Junio de 2022)</v>
      </c>
      <c r="C5" s="78"/>
      <c r="D5" s="78"/>
      <c r="E5" s="78"/>
      <c r="F5" s="79"/>
    </row>
    <row r="6" spans="1:8" ht="15.75" x14ac:dyDescent="0.25">
      <c r="A6" s="81"/>
      <c r="B6" s="78"/>
      <c r="C6" s="78"/>
      <c r="D6" s="78"/>
      <c r="E6" s="78"/>
      <c r="F6" s="79"/>
    </row>
    <row r="7" spans="1:8" ht="15.75" x14ac:dyDescent="0.25">
      <c r="A7" s="81"/>
      <c r="B7" s="78"/>
      <c r="C7" s="78"/>
      <c r="D7" s="78"/>
      <c r="E7" s="78"/>
      <c r="F7" s="79"/>
    </row>
    <row r="8" spans="1:8" ht="16.5" thickBot="1" x14ac:dyDescent="0.3">
      <c r="A8" s="82"/>
      <c r="B8" s="83"/>
      <c r="C8" s="83"/>
      <c r="D8" s="83"/>
      <c r="E8" s="84" t="s">
        <v>374</v>
      </c>
      <c r="F8" s="85"/>
    </row>
    <row r="9" spans="1:8" ht="63.75" customHeight="1" thickBot="1" x14ac:dyDescent="0.3">
      <c r="A9" s="86" t="s">
        <v>375</v>
      </c>
      <c r="B9" s="86" t="s">
        <v>376</v>
      </c>
      <c r="C9" s="86" t="s">
        <v>377</v>
      </c>
      <c r="D9" s="86" t="s">
        <v>378</v>
      </c>
      <c r="E9" s="86" t="s">
        <v>379</v>
      </c>
      <c r="F9" s="86" t="s">
        <v>380</v>
      </c>
    </row>
    <row r="10" spans="1:8" ht="15.75" x14ac:dyDescent="0.25">
      <c r="A10" s="87">
        <v>138426</v>
      </c>
      <c r="B10" s="88" t="s">
        <v>32</v>
      </c>
      <c r="C10" s="89" t="s">
        <v>381</v>
      </c>
      <c r="D10" s="88" t="s">
        <v>382</v>
      </c>
      <c r="E10" s="288">
        <v>3623432591</v>
      </c>
      <c r="F10" s="289">
        <v>0</v>
      </c>
      <c r="G10" s="302"/>
      <c r="H10" s="302"/>
    </row>
    <row r="11" spans="1:8" ht="15.75" x14ac:dyDescent="0.25">
      <c r="A11" s="87">
        <v>190801</v>
      </c>
      <c r="B11" s="88" t="s">
        <v>106</v>
      </c>
      <c r="C11" s="89">
        <v>923272345</v>
      </c>
      <c r="D11" s="88" t="s">
        <v>383</v>
      </c>
      <c r="E11" s="288">
        <v>54009000</v>
      </c>
      <c r="F11" s="289">
        <v>0</v>
      </c>
      <c r="G11" s="302"/>
      <c r="H11" s="302"/>
    </row>
    <row r="12" spans="1:8" ht="15.75" x14ac:dyDescent="0.25">
      <c r="A12" s="87">
        <v>190801</v>
      </c>
      <c r="B12" s="88" t="s">
        <v>106</v>
      </c>
      <c r="C12" s="89">
        <v>923271650</v>
      </c>
      <c r="D12" s="88" t="s">
        <v>384</v>
      </c>
      <c r="E12" s="288">
        <v>3096195730</v>
      </c>
      <c r="F12" s="289">
        <v>0</v>
      </c>
      <c r="G12" s="302"/>
      <c r="H12" s="302"/>
    </row>
    <row r="13" spans="1:8" ht="15.75" x14ac:dyDescent="0.25">
      <c r="A13" s="87">
        <v>190801</v>
      </c>
      <c r="B13" s="88" t="s">
        <v>106</v>
      </c>
      <c r="C13" s="89">
        <v>82150000</v>
      </c>
      <c r="D13" s="88" t="s">
        <v>385</v>
      </c>
      <c r="E13" s="288">
        <v>2967385000</v>
      </c>
      <c r="F13" s="289">
        <v>0</v>
      </c>
      <c r="G13" s="302"/>
      <c r="H13" s="302"/>
    </row>
    <row r="14" spans="1:8" ht="15.75" x14ac:dyDescent="0.25">
      <c r="A14" s="87">
        <v>190801</v>
      </c>
      <c r="B14" s="88" t="s">
        <v>106</v>
      </c>
      <c r="C14" s="89">
        <v>210111001111</v>
      </c>
      <c r="D14" s="88" t="s">
        <v>386</v>
      </c>
      <c r="E14" s="288">
        <v>43785146409</v>
      </c>
      <c r="F14" s="289">
        <v>0</v>
      </c>
      <c r="G14" s="302"/>
      <c r="H14" s="302"/>
    </row>
    <row r="15" spans="1:8" ht="15.75" x14ac:dyDescent="0.25">
      <c r="A15" s="87">
        <v>190801</v>
      </c>
      <c r="B15" s="88" t="s">
        <v>106</v>
      </c>
      <c r="C15" s="89">
        <v>223011001</v>
      </c>
      <c r="D15" s="88" t="s">
        <v>387</v>
      </c>
      <c r="E15" s="288">
        <v>4367268513</v>
      </c>
      <c r="F15" s="289">
        <v>0</v>
      </c>
      <c r="G15" s="302"/>
      <c r="H15" s="302"/>
    </row>
    <row r="16" spans="1:8" ht="15.75" x14ac:dyDescent="0.25">
      <c r="A16" s="87">
        <v>290201</v>
      </c>
      <c r="B16" s="88" t="s">
        <v>106</v>
      </c>
      <c r="C16" s="89" t="s">
        <v>381</v>
      </c>
      <c r="D16" s="88" t="s">
        <v>382</v>
      </c>
      <c r="E16" s="289">
        <v>3092472733</v>
      </c>
      <c r="F16" s="289">
        <v>0</v>
      </c>
      <c r="G16" s="302"/>
      <c r="H16" s="302"/>
    </row>
    <row r="17" spans="1:8" ht="15.75" x14ac:dyDescent="0.25">
      <c r="A17" s="87">
        <v>190204</v>
      </c>
      <c r="B17" s="88" t="s">
        <v>388</v>
      </c>
      <c r="C17" s="89">
        <v>241511001</v>
      </c>
      <c r="D17" s="88" t="s">
        <v>389</v>
      </c>
      <c r="E17" s="288">
        <v>0</v>
      </c>
      <c r="F17" s="289">
        <v>3873654322</v>
      </c>
      <c r="G17" s="302"/>
      <c r="H17" s="302"/>
    </row>
    <row r="18" spans="1:8" ht="15.75" x14ac:dyDescent="0.25">
      <c r="A18" s="87">
        <v>470508</v>
      </c>
      <c r="B18" s="37" t="s">
        <v>215</v>
      </c>
      <c r="C18" s="89">
        <v>210111001111</v>
      </c>
      <c r="D18" s="88" t="s">
        <v>386</v>
      </c>
      <c r="E18" s="288">
        <v>0</v>
      </c>
      <c r="F18" s="289">
        <v>11306240126</v>
      </c>
      <c r="G18" s="302"/>
      <c r="H18" s="302"/>
    </row>
    <row r="19" spans="1:8" ht="15.75" x14ac:dyDescent="0.25">
      <c r="A19" s="87">
        <v>470510</v>
      </c>
      <c r="B19" s="37" t="s">
        <v>216</v>
      </c>
      <c r="C19" s="89">
        <v>210111001111</v>
      </c>
      <c r="D19" s="88" t="s">
        <v>386</v>
      </c>
      <c r="E19" s="288">
        <v>0</v>
      </c>
      <c r="F19" s="289">
        <v>645936496593</v>
      </c>
      <c r="G19" s="302"/>
      <c r="H19" s="302"/>
    </row>
    <row r="20" spans="1:8" ht="15.75" x14ac:dyDescent="0.25">
      <c r="A20" s="87">
        <v>472081</v>
      </c>
      <c r="B20" s="88" t="s">
        <v>219</v>
      </c>
      <c r="C20" s="89">
        <v>210111001111</v>
      </c>
      <c r="D20" s="88" t="s">
        <v>386</v>
      </c>
      <c r="E20" s="288">
        <v>0</v>
      </c>
      <c r="F20" s="289">
        <v>958020</v>
      </c>
      <c r="G20" s="302"/>
      <c r="H20" s="302"/>
    </row>
    <row r="21" spans="1:8" ht="15.75" x14ac:dyDescent="0.25">
      <c r="A21" s="87">
        <v>510401</v>
      </c>
      <c r="B21" s="88" t="s">
        <v>252</v>
      </c>
      <c r="C21" s="89" t="s">
        <v>381</v>
      </c>
      <c r="D21" s="88" t="s">
        <v>382</v>
      </c>
      <c r="E21" s="288">
        <v>0</v>
      </c>
      <c r="F21" s="289">
        <v>56041700</v>
      </c>
      <c r="G21" s="302"/>
      <c r="H21" s="302"/>
    </row>
    <row r="22" spans="1:8" ht="15.75" x14ac:dyDescent="0.25">
      <c r="A22" s="87">
        <v>510402</v>
      </c>
      <c r="B22" s="88" t="s">
        <v>253</v>
      </c>
      <c r="C22" s="89" t="s">
        <v>390</v>
      </c>
      <c r="D22" s="88" t="s">
        <v>391</v>
      </c>
      <c r="E22" s="288">
        <v>0</v>
      </c>
      <c r="F22" s="289">
        <v>9354700</v>
      </c>
      <c r="G22" s="302"/>
      <c r="H22" s="302"/>
    </row>
    <row r="23" spans="1:8" ht="15.75" x14ac:dyDescent="0.25">
      <c r="A23" s="87">
        <v>510403</v>
      </c>
      <c r="B23" s="88" t="s">
        <v>254</v>
      </c>
      <c r="C23" s="89" t="s">
        <v>392</v>
      </c>
      <c r="D23" s="88" t="s">
        <v>393</v>
      </c>
      <c r="E23" s="288">
        <v>0</v>
      </c>
      <c r="F23" s="289">
        <v>9354700</v>
      </c>
      <c r="G23" s="302"/>
      <c r="H23" s="302"/>
    </row>
    <row r="24" spans="1:8" ht="15.75" x14ac:dyDescent="0.25">
      <c r="A24" s="87">
        <v>510404</v>
      </c>
      <c r="B24" s="88" t="s">
        <v>255</v>
      </c>
      <c r="C24" s="89">
        <v>11300000</v>
      </c>
      <c r="D24" s="88" t="s">
        <v>394</v>
      </c>
      <c r="E24" s="288">
        <v>0</v>
      </c>
      <c r="F24" s="289">
        <v>18692700</v>
      </c>
      <c r="G24" s="302"/>
      <c r="H24" s="302"/>
    </row>
    <row r="25" spans="1:8" ht="15.75" x14ac:dyDescent="0.25">
      <c r="A25" s="87">
        <v>511117</v>
      </c>
      <c r="B25" s="88" t="s">
        <v>269</v>
      </c>
      <c r="C25" s="89">
        <v>234111001</v>
      </c>
      <c r="D25" s="88" t="s">
        <v>395</v>
      </c>
      <c r="E25" s="288">
        <v>0</v>
      </c>
      <c r="F25" s="289">
        <v>818052299</v>
      </c>
      <c r="G25" s="302"/>
      <c r="H25" s="302"/>
    </row>
    <row r="26" spans="1:8" ht="15.75" x14ac:dyDescent="0.25">
      <c r="A26" s="87">
        <v>511117</v>
      </c>
      <c r="B26" s="88" t="s">
        <v>269</v>
      </c>
      <c r="C26" s="89">
        <v>234011001</v>
      </c>
      <c r="D26" s="88" t="s">
        <v>396</v>
      </c>
      <c r="E26" s="288">
        <v>0</v>
      </c>
      <c r="F26" s="289">
        <v>1528504473</v>
      </c>
      <c r="G26" s="302"/>
      <c r="H26" s="302"/>
    </row>
    <row r="27" spans="1:8" ht="15.75" x14ac:dyDescent="0.25">
      <c r="A27" s="90">
        <v>572080</v>
      </c>
      <c r="B27" s="88" t="s">
        <v>301</v>
      </c>
      <c r="C27" s="89">
        <v>210111001111</v>
      </c>
      <c r="D27" s="88" t="s">
        <v>386</v>
      </c>
      <c r="E27" s="288">
        <v>0</v>
      </c>
      <c r="F27" s="289">
        <v>18357893671</v>
      </c>
      <c r="G27" s="302"/>
      <c r="H27" s="302"/>
    </row>
    <row r="28" spans="1:8" ht="15.75" x14ac:dyDescent="0.25">
      <c r="A28" s="88">
        <v>580237</v>
      </c>
      <c r="B28" s="88" t="s">
        <v>306</v>
      </c>
      <c r="C28" s="89">
        <v>241511001</v>
      </c>
      <c r="D28" s="88" t="s">
        <v>389</v>
      </c>
      <c r="E28" s="288">
        <v>0</v>
      </c>
      <c r="F28" s="289">
        <v>19615856</v>
      </c>
      <c r="G28" s="302"/>
      <c r="H28" s="302"/>
    </row>
    <row r="29" spans="1:8" ht="16.5" thickBot="1" x14ac:dyDescent="0.3">
      <c r="A29" s="88">
        <v>589090</v>
      </c>
      <c r="B29" s="88" t="s">
        <v>318</v>
      </c>
      <c r="C29" s="89">
        <v>210111001127</v>
      </c>
      <c r="D29" s="88" t="s">
        <v>397</v>
      </c>
      <c r="E29" s="288">
        <v>0</v>
      </c>
      <c r="F29" s="289">
        <v>11040415574</v>
      </c>
      <c r="G29" s="302"/>
      <c r="H29" s="302"/>
    </row>
    <row r="30" spans="1:8" ht="20.25" x14ac:dyDescent="0.3">
      <c r="A30" s="91"/>
      <c r="B30" s="92"/>
      <c r="C30" s="92"/>
      <c r="D30" s="92"/>
      <c r="E30" s="92"/>
      <c r="F30" s="93"/>
    </row>
    <row r="31" spans="1:8" x14ac:dyDescent="0.25">
      <c r="A31" s="413" t="s">
        <v>463</v>
      </c>
      <c r="B31" s="414"/>
      <c r="C31" s="414"/>
      <c r="D31" s="414"/>
      <c r="E31" s="414"/>
      <c r="F31" s="415"/>
    </row>
    <row r="32" spans="1:8" ht="20.25" x14ac:dyDescent="0.25">
      <c r="A32" s="422" t="s">
        <v>367</v>
      </c>
      <c r="B32" s="423"/>
      <c r="C32" s="423"/>
      <c r="D32" s="423"/>
      <c r="E32" s="423"/>
      <c r="F32" s="424"/>
    </row>
    <row r="33" spans="1:6" ht="20.25" x14ac:dyDescent="0.3">
      <c r="A33" s="425" t="s">
        <v>368</v>
      </c>
      <c r="B33" s="426"/>
      <c r="C33" s="426"/>
      <c r="D33" s="426"/>
      <c r="E33" s="426"/>
      <c r="F33" s="427"/>
    </row>
    <row r="34" spans="1:6" ht="20.25" x14ac:dyDescent="0.25">
      <c r="A34" s="428" t="s">
        <v>369</v>
      </c>
      <c r="B34" s="429"/>
      <c r="C34" s="429"/>
      <c r="D34" s="429"/>
      <c r="E34" s="429"/>
      <c r="F34" s="430"/>
    </row>
    <row r="35" spans="1:6" ht="20.25" x14ac:dyDescent="0.3">
      <c r="A35" s="94"/>
      <c r="B35" s="95"/>
      <c r="C35" s="95"/>
      <c r="D35" s="96"/>
      <c r="E35" s="96"/>
      <c r="F35" s="97"/>
    </row>
    <row r="36" spans="1:6" x14ac:dyDescent="0.25">
      <c r="A36" s="298" t="s">
        <v>463</v>
      </c>
      <c r="B36" s="299"/>
      <c r="C36" s="299"/>
      <c r="D36" s="437" t="s">
        <v>463</v>
      </c>
      <c r="E36" s="437"/>
      <c r="F36" s="438"/>
    </row>
    <row r="37" spans="1:6" ht="20.25" customHeight="1" x14ac:dyDescent="0.3">
      <c r="A37" s="431" t="s">
        <v>423</v>
      </c>
      <c r="B37" s="432"/>
      <c r="C37" s="432"/>
      <c r="D37" s="433" t="s">
        <v>370</v>
      </c>
      <c r="E37" s="433"/>
      <c r="F37" s="434"/>
    </row>
    <row r="38" spans="1:6" ht="23.25" x14ac:dyDescent="0.35">
      <c r="A38" s="425" t="s">
        <v>424</v>
      </c>
      <c r="B38" s="426"/>
      <c r="C38" s="426"/>
      <c r="D38" s="435" t="s">
        <v>371</v>
      </c>
      <c r="E38" s="435"/>
      <c r="F38" s="436"/>
    </row>
    <row r="39" spans="1:6" ht="20.25" x14ac:dyDescent="0.3">
      <c r="A39" s="416" t="s">
        <v>461</v>
      </c>
      <c r="B39" s="417"/>
      <c r="C39" s="417"/>
      <c r="D39" s="417" t="s">
        <v>398</v>
      </c>
      <c r="E39" s="417"/>
      <c r="F39" s="418"/>
    </row>
    <row r="40" spans="1:6" ht="20.25" x14ac:dyDescent="0.3">
      <c r="A40" s="419"/>
      <c r="B40" s="420"/>
      <c r="C40" s="420"/>
      <c r="D40" s="420"/>
      <c r="E40" s="420"/>
      <c r="F40" s="421"/>
    </row>
    <row r="41" spans="1:6" ht="21" thickBot="1" x14ac:dyDescent="0.35">
      <c r="A41" s="98"/>
      <c r="B41" s="99"/>
      <c r="C41" s="99"/>
      <c r="D41" s="99"/>
      <c r="E41" s="99"/>
      <c r="F41" s="100"/>
    </row>
  </sheetData>
  <mergeCells count="13">
    <mergeCell ref="A31:F31"/>
    <mergeCell ref="A39:C39"/>
    <mergeCell ref="D39:F39"/>
    <mergeCell ref="A40:C40"/>
    <mergeCell ref="D40:F40"/>
    <mergeCell ref="A32:F32"/>
    <mergeCell ref="A33:F33"/>
    <mergeCell ref="A34:F34"/>
    <mergeCell ref="A37:C37"/>
    <mergeCell ref="D37:F37"/>
    <mergeCell ref="A38:C38"/>
    <mergeCell ref="D38:F38"/>
    <mergeCell ref="D36:F36"/>
  </mergeCells>
  <pageMargins left="0.51181102362204722" right="0.51181102362204722" top="0.35433070866141736" bottom="0.35433070866141736"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G1" zoomScaleNormal="100" workbookViewId="0">
      <selection activeCell="M13" sqref="M13"/>
    </sheetView>
  </sheetViews>
  <sheetFormatPr baseColWidth="10" defaultRowHeight="15" x14ac:dyDescent="0.25"/>
  <cols>
    <col min="1" max="1" width="11.42578125" customWidth="1"/>
    <col min="2" max="2" width="54.85546875" customWidth="1"/>
    <col min="3" max="3" width="9.28515625" customWidth="1"/>
    <col min="4" max="4" width="32.5703125" customWidth="1"/>
    <col min="5" max="5" width="31.140625" customWidth="1"/>
    <col min="6" max="6" width="32" customWidth="1"/>
    <col min="7" max="7" width="7.140625" customWidth="1"/>
    <col min="8" max="8" width="12.140625" bestFit="1" customWidth="1"/>
    <col min="9" max="9" width="58.140625" customWidth="1"/>
    <col min="10" max="10" width="9" customWidth="1"/>
    <col min="11" max="11" width="33.42578125" customWidth="1"/>
    <col min="12" max="12" width="7.5703125" customWidth="1"/>
    <col min="13" max="13" width="31.140625" customWidth="1"/>
    <col min="14" max="14" width="4.5703125" customWidth="1"/>
  </cols>
  <sheetData>
    <row r="1" spans="1:14" ht="23.25" x14ac:dyDescent="0.35">
      <c r="A1" s="147"/>
      <c r="B1" s="148"/>
      <c r="C1" s="148"/>
      <c r="D1" s="149"/>
      <c r="E1" s="149"/>
      <c r="F1" s="149"/>
      <c r="G1" s="149"/>
      <c r="H1" s="148"/>
      <c r="I1" s="148"/>
      <c r="J1" s="148"/>
      <c r="K1" s="148"/>
      <c r="L1" s="148"/>
      <c r="M1" s="148"/>
      <c r="N1" s="148"/>
    </row>
    <row r="2" spans="1:14" ht="27.75" x14ac:dyDescent="0.4">
      <c r="A2" s="150" t="s">
        <v>6</v>
      </c>
      <c r="B2" s="138"/>
      <c r="C2" s="138"/>
      <c r="D2" s="139"/>
      <c r="E2" s="139"/>
      <c r="F2" s="139"/>
      <c r="G2" s="139"/>
      <c r="H2" s="138"/>
      <c r="I2" s="138"/>
      <c r="J2" s="138"/>
      <c r="K2" s="138"/>
      <c r="L2" s="138"/>
      <c r="M2" s="138"/>
      <c r="N2" s="138"/>
    </row>
    <row r="3" spans="1:14" ht="27.75" x14ac:dyDescent="0.4">
      <c r="A3" s="150" t="s">
        <v>399</v>
      </c>
      <c r="B3" s="138"/>
      <c r="C3" s="138"/>
      <c r="D3" s="139"/>
      <c r="E3" s="139"/>
      <c r="F3" s="139"/>
      <c r="G3" s="139"/>
      <c r="H3" s="138"/>
      <c r="I3" s="138"/>
      <c r="J3" s="138"/>
      <c r="K3" s="138"/>
      <c r="L3" s="138"/>
      <c r="M3" s="138"/>
      <c r="N3" s="138"/>
    </row>
    <row r="4" spans="1:14" ht="27.75" x14ac:dyDescent="0.4">
      <c r="A4" s="151" t="s">
        <v>400</v>
      </c>
      <c r="B4" s="140"/>
      <c r="C4" s="140"/>
      <c r="D4" s="139"/>
      <c r="E4" s="139"/>
      <c r="F4" s="139"/>
      <c r="G4" s="139"/>
      <c r="H4" s="138"/>
      <c r="I4" s="138"/>
      <c r="J4" s="138"/>
      <c r="K4" s="138"/>
      <c r="L4" s="138"/>
      <c r="M4" s="138"/>
      <c r="N4" s="138"/>
    </row>
    <row r="5" spans="1:14" ht="25.5" x14ac:dyDescent="0.35">
      <c r="A5" s="152" t="s">
        <v>401</v>
      </c>
      <c r="B5" s="141"/>
      <c r="C5" s="141"/>
      <c r="D5" s="142"/>
      <c r="E5" s="142"/>
      <c r="F5" s="142"/>
      <c r="G5" s="142"/>
      <c r="H5" s="141"/>
      <c r="I5" s="141"/>
      <c r="J5" s="141"/>
      <c r="K5" s="141"/>
      <c r="L5" s="141"/>
      <c r="M5" s="141"/>
      <c r="N5" s="141"/>
    </row>
    <row r="6" spans="1:14" ht="23.25" x14ac:dyDescent="0.35">
      <c r="A6" s="153"/>
      <c r="B6" s="143"/>
      <c r="C6" s="143"/>
      <c r="D6" s="144"/>
      <c r="E6" s="144"/>
      <c r="F6" s="144"/>
      <c r="G6" s="144"/>
      <c r="H6" s="143"/>
      <c r="I6" s="143"/>
      <c r="J6" s="143"/>
      <c r="K6" s="143"/>
      <c r="L6" s="143"/>
      <c r="M6" s="143"/>
      <c r="N6" s="143"/>
    </row>
    <row r="7" spans="1:14" ht="23.25" x14ac:dyDescent="0.35">
      <c r="A7" s="154"/>
      <c r="B7" s="116"/>
      <c r="C7" s="116"/>
      <c r="D7" s="145"/>
      <c r="E7" s="145"/>
      <c r="F7" s="145"/>
      <c r="G7" s="145"/>
      <c r="H7" s="116"/>
      <c r="I7" s="116"/>
      <c r="J7" s="116"/>
      <c r="K7" s="146"/>
      <c r="L7" s="146"/>
      <c r="M7" s="146"/>
      <c r="N7" s="146"/>
    </row>
    <row r="8" spans="1:14" ht="26.25" x14ac:dyDescent="0.4">
      <c r="A8" s="155"/>
      <c r="B8" s="108"/>
      <c r="C8" s="156" t="s">
        <v>402</v>
      </c>
      <c r="D8" s="101">
        <v>2022</v>
      </c>
      <c r="E8" s="102"/>
      <c r="F8" s="101">
        <v>2021</v>
      </c>
      <c r="G8" s="104"/>
      <c r="H8" s="105"/>
      <c r="I8" s="105"/>
      <c r="J8" s="156" t="s">
        <v>402</v>
      </c>
      <c r="K8" s="101">
        <v>2022</v>
      </c>
      <c r="L8" s="102"/>
      <c r="M8" s="101">
        <v>2021</v>
      </c>
      <c r="N8" s="103"/>
    </row>
    <row r="9" spans="1:14" ht="26.25" x14ac:dyDescent="0.4">
      <c r="A9" s="155"/>
      <c r="B9" s="108"/>
      <c r="C9" s="109"/>
      <c r="D9" s="107"/>
      <c r="E9" s="107"/>
      <c r="F9" s="106"/>
      <c r="G9" s="107"/>
      <c r="H9" s="108"/>
      <c r="I9" s="108"/>
      <c r="J9" s="109"/>
      <c r="K9" s="107"/>
      <c r="L9" s="107"/>
      <c r="M9" s="106"/>
      <c r="N9" s="107"/>
    </row>
    <row r="10" spans="1:14" ht="26.25" x14ac:dyDescent="0.4">
      <c r="A10" s="157">
        <v>1</v>
      </c>
      <c r="B10" s="110" t="s">
        <v>403</v>
      </c>
      <c r="C10" s="158">
        <v>2</v>
      </c>
      <c r="D10" s="312"/>
      <c r="E10" s="312"/>
      <c r="F10" s="313"/>
      <c r="G10" s="312"/>
      <c r="H10" s="314">
        <v>2</v>
      </c>
      <c r="I10" s="314" t="s">
        <v>404</v>
      </c>
      <c r="J10" s="315">
        <v>25</v>
      </c>
      <c r="K10" s="316"/>
      <c r="L10" s="316"/>
      <c r="M10" s="316"/>
      <c r="N10" s="316"/>
    </row>
    <row r="11" spans="1:14" ht="26.25" x14ac:dyDescent="0.4">
      <c r="A11" s="159"/>
      <c r="B11" s="110"/>
      <c r="C11" s="111"/>
      <c r="D11" s="312"/>
      <c r="E11" s="312"/>
      <c r="F11" s="313"/>
      <c r="G11" s="312"/>
      <c r="H11" s="314"/>
      <c r="I11" s="314"/>
      <c r="J11" s="315"/>
      <c r="K11" s="316"/>
      <c r="L11" s="316"/>
      <c r="M11" s="316"/>
      <c r="N11" s="316"/>
    </row>
    <row r="12" spans="1:14" ht="26.25" x14ac:dyDescent="0.4">
      <c r="A12" s="157"/>
      <c r="B12" s="110" t="s">
        <v>405</v>
      </c>
      <c r="C12" s="111"/>
      <c r="D12" s="317">
        <f>+D14+D18+D24+D28</f>
        <v>106022897142</v>
      </c>
      <c r="E12" s="318"/>
      <c r="F12" s="317">
        <v>20735715000</v>
      </c>
      <c r="G12" s="318"/>
      <c r="H12" s="314"/>
      <c r="I12" s="314" t="s">
        <v>405</v>
      </c>
      <c r="J12" s="315"/>
      <c r="K12" s="319">
        <f>+K14+K23+K27+K32</f>
        <v>32910845333</v>
      </c>
      <c r="L12" s="320"/>
      <c r="M12" s="319">
        <v>51641397342</v>
      </c>
      <c r="N12" s="320"/>
    </row>
    <row r="13" spans="1:14" ht="20.25" x14ac:dyDescent="0.3">
      <c r="A13" s="160"/>
      <c r="B13" s="161"/>
      <c r="C13" s="162"/>
      <c r="D13" s="321"/>
      <c r="E13" s="321"/>
      <c r="F13" s="322"/>
      <c r="G13" s="323"/>
      <c r="H13" s="321"/>
      <c r="I13" s="321"/>
      <c r="J13" s="324"/>
      <c r="K13" s="321"/>
      <c r="L13" s="321"/>
      <c r="M13" s="321"/>
      <c r="N13" s="321"/>
    </row>
    <row r="14" spans="1:14" ht="23.25" x14ac:dyDescent="0.35">
      <c r="A14" s="163">
        <v>11</v>
      </c>
      <c r="B14" s="113" t="s">
        <v>22</v>
      </c>
      <c r="C14" s="158">
        <v>3</v>
      </c>
      <c r="D14" s="325">
        <v>134705368</v>
      </c>
      <c r="E14" s="326"/>
      <c r="F14" s="325">
        <v>190241918</v>
      </c>
      <c r="G14" s="326"/>
      <c r="H14" s="327">
        <v>24</v>
      </c>
      <c r="I14" s="327" t="s">
        <v>118</v>
      </c>
      <c r="J14" s="328">
        <v>26</v>
      </c>
      <c r="K14" s="329">
        <v>7643028489</v>
      </c>
      <c r="L14" s="330"/>
      <c r="M14" s="329">
        <v>4841937771</v>
      </c>
      <c r="N14" s="330"/>
    </row>
    <row r="15" spans="1:14" ht="23.25" x14ac:dyDescent="0.35">
      <c r="A15" s="163"/>
      <c r="B15" s="113"/>
      <c r="C15" s="114"/>
      <c r="D15" s="326"/>
      <c r="E15" s="326"/>
      <c r="F15" s="322"/>
      <c r="G15" s="331"/>
      <c r="H15" s="332">
        <v>2401</v>
      </c>
      <c r="I15" s="332" t="s">
        <v>120</v>
      </c>
      <c r="J15" s="333">
        <v>27</v>
      </c>
      <c r="K15" s="322">
        <v>824040871</v>
      </c>
      <c r="L15" s="322"/>
      <c r="M15" s="322">
        <v>34697971</v>
      </c>
      <c r="N15" s="334"/>
    </row>
    <row r="16" spans="1:14" ht="20.25" x14ac:dyDescent="0.3">
      <c r="A16" s="165">
        <v>1105</v>
      </c>
      <c r="B16" s="115" t="s">
        <v>24</v>
      </c>
      <c r="C16" s="114" t="s">
        <v>406</v>
      </c>
      <c r="D16" s="331">
        <v>134705368</v>
      </c>
      <c r="E16" s="331"/>
      <c r="F16" s="322">
        <v>190241918</v>
      </c>
      <c r="G16" s="331"/>
      <c r="H16" s="332">
        <v>2407</v>
      </c>
      <c r="I16" s="332" t="s">
        <v>124</v>
      </c>
      <c r="J16" s="333"/>
      <c r="K16" s="322">
        <v>0</v>
      </c>
      <c r="L16" s="322"/>
      <c r="M16" s="322">
        <v>0</v>
      </c>
      <c r="N16" s="322"/>
    </row>
    <row r="17" spans="1:14" ht="20.25" x14ac:dyDescent="0.3">
      <c r="A17" s="165"/>
      <c r="B17" s="115"/>
      <c r="C17" s="114"/>
      <c r="D17" s="331"/>
      <c r="E17" s="331"/>
      <c r="F17" s="322"/>
      <c r="G17" s="331"/>
      <c r="H17" s="332">
        <v>2424</v>
      </c>
      <c r="I17" s="332" t="s">
        <v>126</v>
      </c>
      <c r="J17" s="333">
        <v>28</v>
      </c>
      <c r="K17" s="322">
        <v>4060625031</v>
      </c>
      <c r="L17" s="322"/>
      <c r="M17" s="322">
        <v>1040158158</v>
      </c>
      <c r="N17" s="322"/>
    </row>
    <row r="18" spans="1:14" ht="23.25" x14ac:dyDescent="0.35">
      <c r="A18" s="163">
        <v>13</v>
      </c>
      <c r="B18" s="113" t="s">
        <v>27</v>
      </c>
      <c r="C18" s="158">
        <v>4</v>
      </c>
      <c r="D18" s="325">
        <v>7718537437</v>
      </c>
      <c r="E18" s="326"/>
      <c r="F18" s="325">
        <v>3285686531</v>
      </c>
      <c r="G18" s="331"/>
      <c r="H18" s="332">
        <v>2436</v>
      </c>
      <c r="I18" s="332" t="s">
        <v>135</v>
      </c>
      <c r="J18" s="333" t="s">
        <v>407</v>
      </c>
      <c r="K18" s="322">
        <v>8693315</v>
      </c>
      <c r="L18" s="322"/>
      <c r="M18" s="322">
        <v>1370951</v>
      </c>
      <c r="N18" s="322"/>
    </row>
    <row r="19" spans="1:14" ht="23.25" x14ac:dyDescent="0.35">
      <c r="A19" s="163"/>
      <c r="B19" s="113"/>
      <c r="C19" s="114"/>
      <c r="D19" s="326"/>
      <c r="E19" s="326"/>
      <c r="F19" s="322"/>
      <c r="G19" s="331"/>
      <c r="H19" s="332">
        <v>2440</v>
      </c>
      <c r="I19" s="332" t="s">
        <v>145</v>
      </c>
      <c r="J19" s="333" t="s">
        <v>464</v>
      </c>
      <c r="K19" s="322">
        <v>0</v>
      </c>
      <c r="L19" s="322"/>
      <c r="M19" s="322">
        <v>0</v>
      </c>
      <c r="N19" s="322"/>
    </row>
    <row r="20" spans="1:14" ht="20.25" x14ac:dyDescent="0.3">
      <c r="A20" s="165">
        <v>1384</v>
      </c>
      <c r="B20" s="115" t="s">
        <v>29</v>
      </c>
      <c r="C20" s="114" t="s">
        <v>406</v>
      </c>
      <c r="D20" s="331">
        <v>8240619391</v>
      </c>
      <c r="E20" s="331"/>
      <c r="F20" s="331">
        <v>3910363442</v>
      </c>
      <c r="G20" s="331"/>
      <c r="H20" s="332">
        <v>2453</v>
      </c>
      <c r="I20" s="332" t="s">
        <v>188</v>
      </c>
      <c r="J20" s="333" t="s">
        <v>406</v>
      </c>
      <c r="K20" s="322">
        <v>0</v>
      </c>
      <c r="L20" s="322"/>
      <c r="M20" s="322">
        <v>0</v>
      </c>
      <c r="N20" s="322"/>
    </row>
    <row r="21" spans="1:14" ht="20.25" x14ac:dyDescent="0.3">
      <c r="A21" s="165">
        <v>1385</v>
      </c>
      <c r="B21" s="115" t="s">
        <v>38</v>
      </c>
      <c r="C21" s="114" t="s">
        <v>406</v>
      </c>
      <c r="D21" s="331">
        <v>296353883</v>
      </c>
      <c r="E21" s="331"/>
      <c r="F21" s="331">
        <v>329810524</v>
      </c>
      <c r="G21" s="331"/>
      <c r="H21" s="332">
        <v>2460</v>
      </c>
      <c r="I21" s="332" t="s">
        <v>148</v>
      </c>
      <c r="J21" s="333"/>
      <c r="K21" s="322">
        <v>0</v>
      </c>
      <c r="L21" s="322"/>
      <c r="M21" s="322">
        <v>0</v>
      </c>
      <c r="N21" s="322"/>
    </row>
    <row r="22" spans="1:14" ht="23.25" x14ac:dyDescent="0.35">
      <c r="A22" s="165">
        <v>1386</v>
      </c>
      <c r="B22" s="115" t="s">
        <v>41</v>
      </c>
      <c r="C22" s="114" t="s">
        <v>406</v>
      </c>
      <c r="D22" s="331">
        <v>-818435837</v>
      </c>
      <c r="E22" s="331"/>
      <c r="F22" s="331">
        <v>-954487435</v>
      </c>
      <c r="G22" s="326"/>
      <c r="H22" s="332">
        <v>2490</v>
      </c>
      <c r="I22" s="332" t="s">
        <v>151</v>
      </c>
      <c r="J22" s="335">
        <v>30</v>
      </c>
      <c r="K22" s="322">
        <v>2749669272</v>
      </c>
      <c r="L22" s="322"/>
      <c r="M22" s="322">
        <v>3765710691</v>
      </c>
      <c r="N22" s="322"/>
    </row>
    <row r="23" spans="1:14" ht="23.25" x14ac:dyDescent="0.35">
      <c r="A23" s="165"/>
      <c r="B23" s="115"/>
      <c r="C23" s="114"/>
      <c r="D23" s="331"/>
      <c r="E23" s="331"/>
      <c r="F23" s="322"/>
      <c r="G23" s="326"/>
      <c r="H23" s="336">
        <v>25</v>
      </c>
      <c r="I23" s="336" t="s">
        <v>157</v>
      </c>
      <c r="J23" s="333"/>
      <c r="K23" s="329">
        <v>19509033530</v>
      </c>
      <c r="L23" s="330"/>
      <c r="M23" s="329">
        <v>21252566993</v>
      </c>
      <c r="N23" s="330"/>
    </row>
    <row r="24" spans="1:14" ht="23.25" x14ac:dyDescent="0.35">
      <c r="A24" s="163">
        <v>14</v>
      </c>
      <c r="B24" s="113" t="s">
        <v>467</v>
      </c>
      <c r="C24" s="158">
        <v>5</v>
      </c>
      <c r="D24" s="365">
        <v>77551355</v>
      </c>
      <c r="E24" s="366" t="s">
        <v>468</v>
      </c>
      <c r="F24" s="325">
        <v>34617095</v>
      </c>
      <c r="G24" s="331"/>
      <c r="H24" s="332">
        <v>2511</v>
      </c>
      <c r="I24" s="332" t="s">
        <v>159</v>
      </c>
      <c r="J24" s="337" t="s">
        <v>465</v>
      </c>
      <c r="K24" s="322">
        <v>18268520507</v>
      </c>
      <c r="L24" s="322"/>
      <c r="M24" s="322">
        <v>21252566993</v>
      </c>
      <c r="N24" s="322"/>
    </row>
    <row r="25" spans="1:14" ht="23.25" x14ac:dyDescent="0.35">
      <c r="A25" s="165"/>
      <c r="B25" s="115"/>
      <c r="C25" s="117"/>
      <c r="D25" s="331"/>
      <c r="E25" s="331"/>
      <c r="F25" s="331"/>
      <c r="G25" s="331"/>
      <c r="H25" s="332">
        <v>2512</v>
      </c>
      <c r="I25" s="332" t="s">
        <v>173</v>
      </c>
      <c r="J25" s="338" t="s">
        <v>406</v>
      </c>
      <c r="K25" s="322">
        <v>1240513023</v>
      </c>
      <c r="L25" s="322"/>
      <c r="M25" s="322"/>
      <c r="N25" s="322"/>
    </row>
    <row r="26" spans="1:14" ht="20.25" x14ac:dyDescent="0.3">
      <c r="A26" s="165">
        <v>1415</v>
      </c>
      <c r="B26" s="115" t="s">
        <v>45</v>
      </c>
      <c r="C26" s="114"/>
      <c r="D26" s="331">
        <v>77551355</v>
      </c>
      <c r="E26" s="331"/>
      <c r="F26" s="331">
        <v>34617095</v>
      </c>
      <c r="G26" s="331"/>
      <c r="H26" s="332">
        <v>2513</v>
      </c>
      <c r="I26" s="332" t="s">
        <v>176</v>
      </c>
      <c r="J26" s="333" t="s">
        <v>406</v>
      </c>
      <c r="K26" s="322">
        <v>0</v>
      </c>
      <c r="L26" s="322"/>
      <c r="M26" s="322">
        <v>0</v>
      </c>
      <c r="N26" s="322"/>
    </row>
    <row r="27" spans="1:14" ht="23.25" x14ac:dyDescent="0.35">
      <c r="A27" s="165"/>
      <c r="B27" s="115"/>
      <c r="C27" s="114"/>
      <c r="D27" s="331"/>
      <c r="E27" s="331"/>
      <c r="F27" s="322"/>
      <c r="G27" s="331"/>
      <c r="H27" s="336">
        <v>27</v>
      </c>
      <c r="I27" s="336" t="s">
        <v>471</v>
      </c>
      <c r="J27" s="337" t="s">
        <v>408</v>
      </c>
      <c r="K27" s="370">
        <v>2666310581</v>
      </c>
      <c r="L27" s="371" t="s">
        <v>468</v>
      </c>
      <c r="M27" s="329">
        <v>1276397765</v>
      </c>
      <c r="N27" s="330"/>
    </row>
    <row r="28" spans="1:14" ht="23.25" x14ac:dyDescent="0.35">
      <c r="A28" s="163">
        <v>19</v>
      </c>
      <c r="B28" s="113" t="s">
        <v>91</v>
      </c>
      <c r="C28" s="164"/>
      <c r="D28" s="325">
        <v>98092102982</v>
      </c>
      <c r="E28" s="326"/>
      <c r="F28" s="325">
        <v>17225169456</v>
      </c>
      <c r="G28" s="331"/>
      <c r="H28" s="334"/>
      <c r="I28" s="334"/>
      <c r="J28" s="333"/>
      <c r="K28" s="334"/>
      <c r="L28" s="334"/>
      <c r="M28" s="334"/>
      <c r="N28" s="334"/>
    </row>
    <row r="29" spans="1:14" ht="20.25" x14ac:dyDescent="0.3">
      <c r="A29" s="160"/>
      <c r="B29" s="161"/>
      <c r="C29" s="162"/>
      <c r="D29" s="321"/>
      <c r="E29" s="321"/>
      <c r="F29" s="321"/>
      <c r="G29" s="331"/>
      <c r="H29" s="332">
        <v>2701</v>
      </c>
      <c r="I29" s="332" t="s">
        <v>180</v>
      </c>
      <c r="J29" s="328"/>
      <c r="K29" s="322">
        <v>2666310581</v>
      </c>
      <c r="L29" s="322"/>
      <c r="M29" s="322">
        <v>1276397765</v>
      </c>
      <c r="N29" s="322"/>
    </row>
    <row r="30" spans="1:14" ht="20.25" x14ac:dyDescent="0.3">
      <c r="A30" s="165">
        <v>1905</v>
      </c>
      <c r="B30" s="115" t="s">
        <v>96</v>
      </c>
      <c r="C30" s="158">
        <v>6</v>
      </c>
      <c r="D30" s="339">
        <v>2090525250</v>
      </c>
      <c r="E30" s="339"/>
      <c r="F30" s="339">
        <v>3956327790</v>
      </c>
      <c r="G30" s="331"/>
      <c r="H30" s="332">
        <v>2710</v>
      </c>
      <c r="I30" s="332" t="s">
        <v>409</v>
      </c>
      <c r="J30" s="333"/>
      <c r="K30" s="322">
        <v>0</v>
      </c>
      <c r="L30" s="322"/>
      <c r="M30" s="322">
        <v>0</v>
      </c>
      <c r="N30" s="322"/>
    </row>
    <row r="31" spans="1:14" ht="20.25" x14ac:dyDescent="0.3">
      <c r="A31" s="165">
        <v>1906</v>
      </c>
      <c r="B31" s="115" t="s">
        <v>101</v>
      </c>
      <c r="C31" s="158">
        <v>7</v>
      </c>
      <c r="D31" s="339">
        <v>38139056244</v>
      </c>
      <c r="E31" s="339"/>
      <c r="F31" s="339">
        <v>3080853171</v>
      </c>
      <c r="G31" s="331"/>
      <c r="H31" s="340"/>
      <c r="I31" s="340"/>
      <c r="J31" s="333"/>
      <c r="K31" s="340"/>
      <c r="L31" s="340"/>
      <c r="M31" s="340"/>
      <c r="N31" s="340"/>
    </row>
    <row r="32" spans="1:14" ht="23.25" x14ac:dyDescent="0.35">
      <c r="A32" s="165">
        <v>1908</v>
      </c>
      <c r="B32" s="115" t="s">
        <v>105</v>
      </c>
      <c r="C32" s="158">
        <v>8</v>
      </c>
      <c r="D32" s="339">
        <v>57750174998</v>
      </c>
      <c r="E32" s="339"/>
      <c r="F32" s="339">
        <v>10075642005</v>
      </c>
      <c r="G32" s="331"/>
      <c r="H32" s="336">
        <v>29</v>
      </c>
      <c r="I32" s="336" t="s">
        <v>186</v>
      </c>
      <c r="J32" s="333"/>
      <c r="K32" s="329">
        <v>3092472733</v>
      </c>
      <c r="L32" s="330"/>
      <c r="M32" s="329">
        <v>24270494813</v>
      </c>
      <c r="N32" s="330"/>
    </row>
    <row r="33" spans="1:14" ht="20.25" x14ac:dyDescent="0.3">
      <c r="A33" s="165">
        <v>1909</v>
      </c>
      <c r="B33" s="115" t="s">
        <v>108</v>
      </c>
      <c r="C33" s="158">
        <v>9</v>
      </c>
      <c r="D33" s="339">
        <v>112346490</v>
      </c>
      <c r="E33" s="339"/>
      <c r="F33" s="339">
        <v>112346490</v>
      </c>
      <c r="G33" s="331"/>
      <c r="H33" s="340"/>
      <c r="I33" s="340"/>
      <c r="J33" s="333"/>
      <c r="K33" s="340"/>
      <c r="L33" s="340"/>
      <c r="M33" s="340"/>
      <c r="N33" s="340"/>
    </row>
    <row r="34" spans="1:14" ht="20.25" x14ac:dyDescent="0.3">
      <c r="A34" s="166"/>
      <c r="B34" s="118"/>
      <c r="C34" s="114"/>
      <c r="D34" s="339"/>
      <c r="E34" s="339"/>
      <c r="F34" s="339"/>
      <c r="G34" s="331"/>
      <c r="H34" s="332">
        <v>2902</v>
      </c>
      <c r="I34" s="332" t="s">
        <v>188</v>
      </c>
      <c r="J34" s="335">
        <v>33</v>
      </c>
      <c r="K34" s="322">
        <v>3092472733</v>
      </c>
      <c r="L34" s="322"/>
      <c r="M34" s="322">
        <v>24270494813</v>
      </c>
      <c r="N34" s="322"/>
    </row>
    <row r="35" spans="1:14" ht="26.25" x14ac:dyDescent="0.4">
      <c r="A35" s="167"/>
      <c r="B35" s="110" t="s">
        <v>410</v>
      </c>
      <c r="C35" s="114"/>
      <c r="D35" s="317">
        <f>+D37+D49</f>
        <v>163948259929</v>
      </c>
      <c r="E35" s="318"/>
      <c r="F35" s="317">
        <v>216636535570</v>
      </c>
      <c r="G35" s="341"/>
      <c r="H35" s="342"/>
      <c r="I35" s="314" t="s">
        <v>410</v>
      </c>
      <c r="J35" s="333"/>
      <c r="K35" s="319">
        <f>+K36</f>
        <v>5928221965</v>
      </c>
      <c r="L35" s="320"/>
      <c r="M35" s="319">
        <v>12579037876</v>
      </c>
      <c r="N35" s="320"/>
    </row>
    <row r="36" spans="1:14" ht="23.25" x14ac:dyDescent="0.35">
      <c r="A36" s="160"/>
      <c r="B36" s="161"/>
      <c r="C36" s="162"/>
      <c r="D36" s="369"/>
      <c r="E36" s="321"/>
      <c r="F36" s="321"/>
      <c r="G36" s="331"/>
      <c r="H36" s="336">
        <v>25</v>
      </c>
      <c r="I36" s="336" t="s">
        <v>157</v>
      </c>
      <c r="J36" s="333"/>
      <c r="K36" s="329">
        <v>5928221965</v>
      </c>
      <c r="L36" s="330"/>
      <c r="M36" s="329">
        <v>12579037876</v>
      </c>
      <c r="N36" s="330"/>
    </row>
    <row r="37" spans="1:14" ht="26.25" x14ac:dyDescent="0.4">
      <c r="A37" s="163">
        <v>16</v>
      </c>
      <c r="B37" s="113" t="s">
        <v>49</v>
      </c>
      <c r="C37" s="114">
        <v>10</v>
      </c>
      <c r="D37" s="393">
        <f>+SUM(D39:D48)</f>
        <v>157467254682</v>
      </c>
      <c r="E37" s="394" t="s">
        <v>469</v>
      </c>
      <c r="F37" s="325">
        <v>203860370011</v>
      </c>
      <c r="G37" s="331"/>
      <c r="H37" s="332">
        <v>2511</v>
      </c>
      <c r="I37" s="332" t="s">
        <v>159</v>
      </c>
      <c r="J37" s="333" t="s">
        <v>406</v>
      </c>
      <c r="K37" s="322">
        <v>0</v>
      </c>
      <c r="L37" s="322"/>
      <c r="M37" s="322">
        <v>0</v>
      </c>
      <c r="N37" s="321"/>
    </row>
    <row r="38" spans="1:14" ht="23.25" x14ac:dyDescent="0.35">
      <c r="A38" s="163"/>
      <c r="B38" s="113"/>
      <c r="C38" s="114"/>
      <c r="D38" s="326"/>
      <c r="E38" s="326"/>
      <c r="F38" s="326"/>
      <c r="G38" s="331"/>
      <c r="H38" s="332">
        <v>2512</v>
      </c>
      <c r="I38" s="332" t="s">
        <v>173</v>
      </c>
      <c r="J38" s="333"/>
      <c r="K38" s="322">
        <v>5928221965</v>
      </c>
      <c r="L38" s="322"/>
      <c r="M38" s="322">
        <v>12579037876</v>
      </c>
      <c r="N38" s="321"/>
    </row>
    <row r="39" spans="1:14" ht="20.25" x14ac:dyDescent="0.3">
      <c r="A39" s="165">
        <v>1605</v>
      </c>
      <c r="B39" s="115" t="s">
        <v>51</v>
      </c>
      <c r="C39" s="114">
        <v>11</v>
      </c>
      <c r="D39" s="331">
        <v>38286464722</v>
      </c>
      <c r="E39" s="331"/>
      <c r="F39" s="322">
        <v>47977529862</v>
      </c>
      <c r="G39" s="331"/>
      <c r="H39" s="332"/>
      <c r="I39" s="332"/>
      <c r="J39" s="333"/>
      <c r="K39" s="322"/>
      <c r="L39" s="322"/>
      <c r="M39" s="322"/>
      <c r="N39" s="322"/>
    </row>
    <row r="40" spans="1:14" ht="23.25" x14ac:dyDescent="0.35">
      <c r="A40" s="165">
        <v>1615</v>
      </c>
      <c r="B40" s="115" t="s">
        <v>55</v>
      </c>
      <c r="C40" s="114">
        <v>12</v>
      </c>
      <c r="D40" s="331">
        <v>9144664057</v>
      </c>
      <c r="E40" s="331"/>
      <c r="F40" s="322">
        <v>76406014057</v>
      </c>
      <c r="G40" s="331"/>
      <c r="H40" s="336">
        <v>27</v>
      </c>
      <c r="I40" s="336" t="s">
        <v>178</v>
      </c>
      <c r="J40" s="333"/>
      <c r="K40" s="329">
        <v>0</v>
      </c>
      <c r="L40" s="330"/>
      <c r="M40" s="329">
        <v>0</v>
      </c>
      <c r="N40" s="330"/>
    </row>
    <row r="41" spans="1:14" ht="20.25" x14ac:dyDescent="0.3">
      <c r="A41" s="165">
        <v>1635</v>
      </c>
      <c r="B41" s="115" t="s">
        <v>59</v>
      </c>
      <c r="C41" s="114">
        <v>13</v>
      </c>
      <c r="D41" s="331">
        <v>920843214</v>
      </c>
      <c r="E41" s="331"/>
      <c r="F41" s="322">
        <v>1142663427</v>
      </c>
      <c r="G41" s="331"/>
      <c r="H41" s="340"/>
      <c r="I41" s="340"/>
      <c r="J41" s="333"/>
      <c r="K41" s="340"/>
      <c r="L41" s="340"/>
      <c r="M41" s="340"/>
      <c r="N41" s="340"/>
    </row>
    <row r="42" spans="1:14" ht="20.25" x14ac:dyDescent="0.3">
      <c r="A42" s="165">
        <v>1640</v>
      </c>
      <c r="B42" s="115" t="s">
        <v>63</v>
      </c>
      <c r="C42" s="114">
        <v>14</v>
      </c>
      <c r="D42" s="331">
        <v>82847601071</v>
      </c>
      <c r="E42" s="331"/>
      <c r="F42" s="322">
        <v>44702965511</v>
      </c>
      <c r="G42" s="331"/>
      <c r="H42" s="332">
        <v>2701</v>
      </c>
      <c r="I42" s="332" t="s">
        <v>180</v>
      </c>
      <c r="J42" s="343"/>
      <c r="K42" s="322">
        <v>0</v>
      </c>
      <c r="L42" s="322"/>
      <c r="M42" s="322">
        <v>0</v>
      </c>
      <c r="N42" s="322"/>
    </row>
    <row r="43" spans="1:14" ht="20.25" x14ac:dyDescent="0.3">
      <c r="A43" s="165">
        <v>1655</v>
      </c>
      <c r="B43" s="115" t="s">
        <v>68</v>
      </c>
      <c r="C43" s="114">
        <v>15</v>
      </c>
      <c r="D43" s="331">
        <v>2850815296</v>
      </c>
      <c r="E43" s="331"/>
      <c r="F43" s="322">
        <v>2899621195</v>
      </c>
      <c r="G43" s="331"/>
      <c r="H43" s="321"/>
      <c r="I43" s="321"/>
      <c r="J43" s="324"/>
      <c r="K43" s="321"/>
      <c r="L43" s="321"/>
      <c r="M43" s="321"/>
      <c r="N43" s="321"/>
    </row>
    <row r="44" spans="1:14" ht="20.25" x14ac:dyDescent="0.3">
      <c r="A44" s="165">
        <v>1665</v>
      </c>
      <c r="B44" s="115" t="s">
        <v>74</v>
      </c>
      <c r="C44" s="114">
        <v>16</v>
      </c>
      <c r="D44" s="331">
        <v>43328466343</v>
      </c>
      <c r="E44" s="331"/>
      <c r="F44" s="322">
        <v>43379219126</v>
      </c>
      <c r="G44" s="331"/>
      <c r="H44" s="321"/>
      <c r="I44" s="321"/>
      <c r="J44" s="324"/>
      <c r="K44" s="321"/>
      <c r="L44" s="321"/>
      <c r="M44" s="321"/>
      <c r="N44" s="321"/>
    </row>
    <row r="45" spans="1:14" ht="23.25" x14ac:dyDescent="0.35">
      <c r="A45" s="165">
        <v>1670</v>
      </c>
      <c r="B45" s="115" t="s">
        <v>80</v>
      </c>
      <c r="C45" s="114">
        <v>17</v>
      </c>
      <c r="D45" s="331">
        <v>28495299213</v>
      </c>
      <c r="E45" s="331"/>
      <c r="F45" s="322">
        <v>32374399823</v>
      </c>
      <c r="G45" s="344"/>
      <c r="H45" s="336">
        <v>29</v>
      </c>
      <c r="I45" s="336" t="s">
        <v>186</v>
      </c>
      <c r="J45" s="333"/>
      <c r="K45" s="329">
        <v>0</v>
      </c>
      <c r="L45" s="330"/>
      <c r="M45" s="329">
        <v>0</v>
      </c>
      <c r="N45" s="330"/>
    </row>
    <row r="46" spans="1:14" ht="26.25" x14ac:dyDescent="0.4">
      <c r="A46" s="165">
        <v>1680</v>
      </c>
      <c r="B46" s="115" t="s">
        <v>84</v>
      </c>
      <c r="C46" s="114">
        <v>18</v>
      </c>
      <c r="D46" s="367">
        <v>7738815138</v>
      </c>
      <c r="E46" s="368" t="s">
        <v>468</v>
      </c>
      <c r="F46" s="322">
        <v>12885899752</v>
      </c>
      <c r="G46" s="326"/>
      <c r="H46" s="332">
        <v>2902</v>
      </c>
      <c r="I46" s="332" t="s">
        <v>188</v>
      </c>
      <c r="J46" s="343"/>
      <c r="K46" s="322">
        <v>0</v>
      </c>
      <c r="L46" s="322"/>
      <c r="M46" s="322">
        <v>0</v>
      </c>
      <c r="N46" s="322"/>
    </row>
    <row r="47" spans="1:14" ht="26.25" x14ac:dyDescent="0.4">
      <c r="A47" s="165">
        <v>1685</v>
      </c>
      <c r="B47" s="115" t="s">
        <v>87</v>
      </c>
      <c r="C47" s="114">
        <v>19</v>
      </c>
      <c r="D47" s="367">
        <v>-56145714372</v>
      </c>
      <c r="E47" s="368" t="s">
        <v>468</v>
      </c>
      <c r="F47" s="322">
        <v>-57907942742</v>
      </c>
      <c r="G47" s="331"/>
      <c r="H47" s="332">
        <v>2905</v>
      </c>
      <c r="I47" s="332" t="s">
        <v>411</v>
      </c>
      <c r="J47" s="343"/>
      <c r="K47" s="322">
        <v>0</v>
      </c>
      <c r="L47" s="322"/>
      <c r="M47" s="322">
        <v>0</v>
      </c>
      <c r="N47" s="322"/>
    </row>
    <row r="48" spans="1:14" ht="27" thickBot="1" x14ac:dyDescent="0.45">
      <c r="A48" s="165"/>
      <c r="B48" s="115"/>
      <c r="C48" s="114"/>
      <c r="D48" s="367"/>
      <c r="E48" s="367"/>
      <c r="F48" s="331"/>
      <c r="G48" s="326"/>
      <c r="H48" s="342"/>
      <c r="I48" s="345" t="s">
        <v>412</v>
      </c>
      <c r="J48" s="343"/>
      <c r="K48" s="346">
        <f>+K12+K35</f>
        <v>38839067298</v>
      </c>
      <c r="L48" s="320"/>
      <c r="M48" s="346">
        <v>64220435218</v>
      </c>
      <c r="N48" s="320"/>
    </row>
    <row r="49" spans="1:14" ht="27" thickTop="1" x14ac:dyDescent="0.4">
      <c r="A49" s="163">
        <v>19</v>
      </c>
      <c r="B49" s="113" t="s">
        <v>91</v>
      </c>
      <c r="C49" s="114">
        <v>20</v>
      </c>
      <c r="D49" s="325">
        <v>6481005247</v>
      </c>
      <c r="E49" s="326"/>
      <c r="F49" s="325">
        <v>12776165559</v>
      </c>
      <c r="G49" s="331"/>
      <c r="H49" s="314">
        <v>3</v>
      </c>
      <c r="I49" s="314" t="s">
        <v>190</v>
      </c>
      <c r="J49" s="347">
        <v>34</v>
      </c>
      <c r="K49" s="348"/>
      <c r="L49" s="348"/>
      <c r="M49" s="348"/>
      <c r="N49" s="348"/>
    </row>
    <row r="50" spans="1:14" ht="23.25" x14ac:dyDescent="0.35">
      <c r="A50" s="160"/>
      <c r="B50" s="161"/>
      <c r="C50" s="162"/>
      <c r="D50" s="321"/>
      <c r="E50" s="321"/>
      <c r="F50" s="321"/>
      <c r="G50" s="331"/>
      <c r="H50" s="336">
        <v>31</v>
      </c>
      <c r="I50" s="336" t="s">
        <v>192</v>
      </c>
      <c r="J50" s="333"/>
      <c r="K50" s="325">
        <f>+SUM(K51:K53)</f>
        <v>231132089773</v>
      </c>
      <c r="L50" s="326"/>
      <c r="M50" s="325">
        <v>173151815352</v>
      </c>
      <c r="N50" s="326"/>
    </row>
    <row r="51" spans="1:14" ht="20.25" x14ac:dyDescent="0.3">
      <c r="A51" s="165">
        <v>1902</v>
      </c>
      <c r="B51" s="115" t="s">
        <v>93</v>
      </c>
      <c r="C51" s="114">
        <v>21</v>
      </c>
      <c r="D51" s="339">
        <v>3873654322</v>
      </c>
      <c r="E51" s="339"/>
      <c r="F51" s="339">
        <v>7878429377</v>
      </c>
      <c r="G51" s="331"/>
      <c r="H51" s="332" t="s">
        <v>193</v>
      </c>
      <c r="I51" s="332" t="s">
        <v>194</v>
      </c>
      <c r="J51" s="343"/>
      <c r="K51" s="396">
        <v>22612118715</v>
      </c>
      <c r="L51" s="396" t="s">
        <v>473</v>
      </c>
      <c r="M51" s="322">
        <v>22612118715</v>
      </c>
      <c r="N51" s="322"/>
    </row>
    <row r="52" spans="1:14" ht="20.25" x14ac:dyDescent="0.3">
      <c r="A52" s="165">
        <v>1905</v>
      </c>
      <c r="B52" s="115" t="s">
        <v>96</v>
      </c>
      <c r="C52" s="114">
        <v>22</v>
      </c>
      <c r="D52" s="339">
        <v>1003570126</v>
      </c>
      <c r="E52" s="339"/>
      <c r="F52" s="339">
        <v>960982168</v>
      </c>
      <c r="G52" s="331"/>
      <c r="H52" s="332" t="s">
        <v>199</v>
      </c>
      <c r="I52" s="332" t="s">
        <v>200</v>
      </c>
      <c r="J52" s="347">
        <v>35</v>
      </c>
      <c r="K52" s="397">
        <f>+PYG!D46</f>
        <v>35423932334</v>
      </c>
      <c r="L52" s="397" t="s">
        <v>472</v>
      </c>
      <c r="M52" s="349">
        <v>-4032740606</v>
      </c>
      <c r="N52" s="349"/>
    </row>
    <row r="53" spans="1:14" ht="20.25" x14ac:dyDescent="0.3">
      <c r="A53" s="165">
        <v>1906</v>
      </c>
      <c r="B53" s="115" t="s">
        <v>101</v>
      </c>
      <c r="C53" s="114" t="s">
        <v>406</v>
      </c>
      <c r="D53" s="339">
        <v>0</v>
      </c>
      <c r="E53" s="339"/>
      <c r="F53" s="339"/>
      <c r="G53" s="331"/>
      <c r="H53" s="332">
        <v>310900</v>
      </c>
      <c r="I53" s="332" t="s">
        <v>197</v>
      </c>
      <c r="J53" s="324" t="s">
        <v>406</v>
      </c>
      <c r="K53" s="396">
        <v>173096038724</v>
      </c>
      <c r="L53" s="396" t="s">
        <v>466</v>
      </c>
      <c r="M53" s="322">
        <v>154572437243</v>
      </c>
      <c r="N53" s="322"/>
    </row>
    <row r="54" spans="1:14" ht="20.25" x14ac:dyDescent="0.3">
      <c r="A54" s="165">
        <v>1970</v>
      </c>
      <c r="B54" s="115" t="s">
        <v>111</v>
      </c>
      <c r="C54" s="114">
        <v>23</v>
      </c>
      <c r="D54" s="339">
        <v>10376077786</v>
      </c>
      <c r="E54" s="339"/>
      <c r="F54" s="339">
        <v>12116342449</v>
      </c>
      <c r="G54" s="331"/>
      <c r="H54" s="332" t="s">
        <v>413</v>
      </c>
      <c r="I54" s="332" t="s">
        <v>414</v>
      </c>
      <c r="J54" s="343" t="s">
        <v>406</v>
      </c>
      <c r="K54" s="322">
        <v>0</v>
      </c>
      <c r="L54" s="322"/>
      <c r="M54" s="322">
        <v>0</v>
      </c>
      <c r="N54" s="322"/>
    </row>
    <row r="55" spans="1:14" ht="20.25" x14ac:dyDescent="0.3">
      <c r="A55" s="165">
        <v>1975</v>
      </c>
      <c r="B55" s="115" t="s">
        <v>114</v>
      </c>
      <c r="C55" s="114">
        <v>24</v>
      </c>
      <c r="D55" s="339">
        <v>-8772296987</v>
      </c>
      <c r="E55" s="339"/>
      <c r="F55" s="339">
        <v>-8179588435</v>
      </c>
      <c r="G55" s="331"/>
      <c r="H55" s="332">
        <v>314500</v>
      </c>
      <c r="I55" s="332" t="s">
        <v>201</v>
      </c>
      <c r="J55" s="343" t="s">
        <v>406</v>
      </c>
      <c r="K55" s="322">
        <v>0</v>
      </c>
      <c r="L55" s="322"/>
      <c r="M55" s="322"/>
      <c r="N55" s="322"/>
    </row>
    <row r="56" spans="1:14" ht="27" thickBot="1" x14ac:dyDescent="0.45">
      <c r="A56" s="163"/>
      <c r="B56" s="113"/>
      <c r="C56" s="114"/>
      <c r="D56" s="326"/>
      <c r="E56" s="326"/>
      <c r="F56" s="326"/>
      <c r="G56" s="331"/>
      <c r="H56" s="340"/>
      <c r="I56" s="345" t="s">
        <v>415</v>
      </c>
      <c r="J56" s="343"/>
      <c r="K56" s="346">
        <f>+K50</f>
        <v>231132089773</v>
      </c>
      <c r="L56" s="320"/>
      <c r="M56" s="346">
        <v>173151815352</v>
      </c>
      <c r="N56" s="320"/>
    </row>
    <row r="57" spans="1:14" ht="21" thickTop="1" x14ac:dyDescent="0.3">
      <c r="A57" s="168"/>
      <c r="B57" s="116"/>
      <c r="C57" s="120"/>
      <c r="D57" s="344"/>
      <c r="E57" s="344"/>
      <c r="F57" s="344"/>
      <c r="G57" s="331"/>
      <c r="H57" s="350"/>
      <c r="I57" s="350"/>
      <c r="J57" s="350"/>
      <c r="K57" s="350"/>
      <c r="L57" s="350"/>
      <c r="M57" s="350"/>
      <c r="N57" s="350"/>
    </row>
    <row r="58" spans="1:14" ht="27" thickBot="1" x14ac:dyDescent="0.45">
      <c r="A58" s="168"/>
      <c r="B58" s="119" t="s">
        <v>416</v>
      </c>
      <c r="C58" s="114"/>
      <c r="D58" s="395">
        <f>+D35+D12</f>
        <v>269971157071</v>
      </c>
      <c r="E58" s="394" t="s">
        <v>470</v>
      </c>
      <c r="F58" s="351">
        <v>237372250570</v>
      </c>
      <c r="G58" s="331"/>
      <c r="H58" s="352"/>
      <c r="I58" s="345" t="s">
        <v>417</v>
      </c>
      <c r="J58" s="343"/>
      <c r="K58" s="346">
        <f>+K56+K48</f>
        <v>269971157071</v>
      </c>
      <c r="L58" s="320"/>
      <c r="M58" s="346">
        <v>237372250570</v>
      </c>
      <c r="N58" s="320"/>
    </row>
    <row r="59" spans="1:14" ht="27" thickTop="1" x14ac:dyDescent="0.4">
      <c r="A59" s="168"/>
      <c r="B59" s="119"/>
      <c r="C59" s="114"/>
      <c r="D59" s="318"/>
      <c r="E59" s="318"/>
      <c r="F59" s="318"/>
      <c r="G59" s="331"/>
      <c r="H59" s="321"/>
      <c r="I59" s="345"/>
      <c r="J59" s="343"/>
      <c r="K59" s="353">
        <v>0</v>
      </c>
      <c r="L59" s="353"/>
      <c r="M59" s="353">
        <v>0</v>
      </c>
      <c r="N59" s="353"/>
    </row>
    <row r="60" spans="1:14" ht="26.25" x14ac:dyDescent="0.4">
      <c r="A60" s="169">
        <v>8</v>
      </c>
      <c r="B60" s="119" t="s">
        <v>320</v>
      </c>
      <c r="C60" s="114">
        <v>48</v>
      </c>
      <c r="D60" s="354">
        <v>0</v>
      </c>
      <c r="E60" s="355"/>
      <c r="F60" s="354">
        <v>0</v>
      </c>
      <c r="G60" s="331"/>
      <c r="H60" s="345">
        <v>9</v>
      </c>
      <c r="I60" s="345" t="s">
        <v>341</v>
      </c>
      <c r="J60" s="343">
        <v>49</v>
      </c>
      <c r="K60" s="354">
        <v>0</v>
      </c>
      <c r="L60" s="355"/>
      <c r="M60" s="354">
        <v>0</v>
      </c>
      <c r="N60" s="355"/>
    </row>
    <row r="61" spans="1:14" ht="23.25" x14ac:dyDescent="0.35">
      <c r="A61" s="163">
        <v>81</v>
      </c>
      <c r="B61" s="113" t="s">
        <v>322</v>
      </c>
      <c r="C61" s="114"/>
      <c r="D61" s="326">
        <v>796132000</v>
      </c>
      <c r="E61" s="326"/>
      <c r="F61" s="330">
        <v>796132000</v>
      </c>
      <c r="G61" s="326"/>
      <c r="H61" s="336">
        <v>91</v>
      </c>
      <c r="I61" s="336" t="s">
        <v>406</v>
      </c>
      <c r="J61" s="343"/>
      <c r="K61" s="330">
        <v>26465792065</v>
      </c>
      <c r="L61" s="330"/>
      <c r="M61" s="330">
        <v>25252817070</v>
      </c>
      <c r="N61" s="330"/>
    </row>
    <row r="62" spans="1:14" ht="23.25" x14ac:dyDescent="0.35">
      <c r="A62" s="163">
        <v>83</v>
      </c>
      <c r="B62" s="113" t="s">
        <v>326</v>
      </c>
      <c r="C62" s="114"/>
      <c r="D62" s="326">
        <v>4680317016</v>
      </c>
      <c r="E62" s="326"/>
      <c r="F62" s="330">
        <v>8144194756</v>
      </c>
      <c r="G62" s="326"/>
      <c r="H62" s="336">
        <v>93</v>
      </c>
      <c r="I62" s="336" t="s">
        <v>350</v>
      </c>
      <c r="J62" s="343"/>
      <c r="K62" s="330">
        <v>1414103102</v>
      </c>
      <c r="L62" s="330"/>
      <c r="M62" s="330">
        <v>1414103102</v>
      </c>
      <c r="N62" s="330"/>
    </row>
    <row r="63" spans="1:14" ht="23.25" x14ac:dyDescent="0.35">
      <c r="A63" s="170">
        <v>89</v>
      </c>
      <c r="B63" s="121" t="s">
        <v>332</v>
      </c>
      <c r="C63" s="114"/>
      <c r="D63" s="356">
        <v>-5476449016</v>
      </c>
      <c r="E63" s="356"/>
      <c r="F63" s="357">
        <v>-8940326756</v>
      </c>
      <c r="G63" s="358"/>
      <c r="H63" s="336">
        <v>99</v>
      </c>
      <c r="I63" s="359" t="s">
        <v>357</v>
      </c>
      <c r="J63" s="343"/>
      <c r="K63" s="357">
        <v>-27879895167</v>
      </c>
      <c r="L63" s="357"/>
      <c r="M63" s="357">
        <v>-26666920172</v>
      </c>
      <c r="N63" s="357"/>
    </row>
    <row r="64" spans="1:14" ht="20.25" x14ac:dyDescent="0.3">
      <c r="A64" s="160"/>
      <c r="B64" s="161"/>
      <c r="C64" s="161"/>
      <c r="D64" s="321"/>
      <c r="E64" s="321"/>
      <c r="F64" s="321"/>
      <c r="G64" s="331"/>
      <c r="H64" s="321"/>
      <c r="I64" s="321"/>
      <c r="J64" s="321"/>
      <c r="K64" s="321"/>
      <c r="L64" s="321"/>
      <c r="M64" s="321"/>
      <c r="N64" s="321"/>
    </row>
    <row r="65" spans="1:14" ht="23.25" x14ac:dyDescent="0.35">
      <c r="A65" s="160"/>
      <c r="B65" s="161"/>
      <c r="C65" s="161"/>
      <c r="D65" s="326"/>
      <c r="E65" s="321"/>
      <c r="F65" s="321"/>
      <c r="G65" s="321"/>
      <c r="H65" s="321"/>
      <c r="I65" s="321"/>
      <c r="J65" s="321"/>
      <c r="K65" s="321"/>
      <c r="L65" s="321"/>
      <c r="M65" s="321"/>
      <c r="N65" s="321"/>
    </row>
    <row r="66" spans="1:14" ht="30.75" thickBot="1" x14ac:dyDescent="0.45">
      <c r="A66" s="171"/>
      <c r="B66" s="122"/>
      <c r="C66" s="122"/>
      <c r="D66" s="122"/>
      <c r="E66" s="122"/>
      <c r="F66" s="122"/>
      <c r="G66" s="122"/>
      <c r="H66" s="123"/>
      <c r="I66" s="124"/>
      <c r="J66" s="125"/>
      <c r="K66" s="125"/>
      <c r="L66" s="125"/>
      <c r="M66" s="125"/>
      <c r="N66" s="125"/>
    </row>
    <row r="67" spans="1:14" ht="30" x14ac:dyDescent="0.4">
      <c r="A67" s="180"/>
      <c r="B67" s="181"/>
      <c r="C67" s="181"/>
      <c r="D67" s="181"/>
      <c r="E67" s="181"/>
      <c r="F67" s="181"/>
      <c r="G67" s="181"/>
      <c r="H67" s="182"/>
      <c r="I67" s="183"/>
      <c r="J67" s="184"/>
      <c r="K67" s="184"/>
      <c r="L67" s="184"/>
      <c r="M67" s="184"/>
      <c r="N67" s="184"/>
    </row>
    <row r="68" spans="1:14" ht="30" x14ac:dyDescent="0.4">
      <c r="A68" s="171"/>
      <c r="B68" s="122"/>
      <c r="C68" s="122"/>
      <c r="D68" s="122"/>
      <c r="E68" s="122"/>
      <c r="F68" s="122"/>
      <c r="G68" s="122"/>
      <c r="H68" s="123"/>
      <c r="I68" s="122"/>
      <c r="J68" s="122"/>
      <c r="K68" s="122"/>
      <c r="L68" s="122"/>
      <c r="M68" s="122"/>
      <c r="N68" s="122"/>
    </row>
    <row r="69" spans="1:14" ht="15.75" x14ac:dyDescent="0.25">
      <c r="A69" s="453" t="s">
        <v>418</v>
      </c>
      <c r="B69" s="454"/>
      <c r="C69" s="454"/>
      <c r="D69" s="454"/>
      <c r="E69" s="454"/>
      <c r="F69" s="454"/>
      <c r="G69" s="172"/>
      <c r="H69" s="172"/>
      <c r="I69" s="172" t="s">
        <v>418</v>
      </c>
      <c r="J69" s="172"/>
      <c r="K69" s="172"/>
      <c r="L69" s="161"/>
      <c r="M69" s="161"/>
      <c r="N69" s="161"/>
    </row>
    <row r="70" spans="1:14" ht="27.75" x14ac:dyDescent="0.4">
      <c r="A70" s="455" t="s">
        <v>367</v>
      </c>
      <c r="B70" s="456"/>
      <c r="C70" s="456"/>
      <c r="D70" s="456"/>
      <c r="E70" s="456"/>
      <c r="F70" s="456"/>
      <c r="G70" s="456"/>
      <c r="H70" s="456"/>
      <c r="I70" s="456" t="s">
        <v>423</v>
      </c>
      <c r="J70" s="456"/>
      <c r="K70" s="456"/>
      <c r="L70" s="126"/>
      <c r="M70" s="126"/>
      <c r="N70" s="126"/>
    </row>
    <row r="71" spans="1:14" ht="27.75" x14ac:dyDescent="0.4">
      <c r="A71" s="451" t="s">
        <v>368</v>
      </c>
      <c r="B71" s="452"/>
      <c r="C71" s="452"/>
      <c r="D71" s="452"/>
      <c r="E71" s="452"/>
      <c r="F71" s="452"/>
      <c r="G71" s="173"/>
      <c r="H71" s="173"/>
      <c r="I71" s="426" t="s">
        <v>424</v>
      </c>
      <c r="J71" s="426"/>
      <c r="K71" s="426"/>
      <c r="L71" s="174"/>
      <c r="M71" s="126"/>
      <c r="N71" s="126"/>
    </row>
    <row r="72" spans="1:14" ht="25.5" x14ac:dyDescent="0.35">
      <c r="A72" s="442" t="s">
        <v>369</v>
      </c>
      <c r="B72" s="443"/>
      <c r="C72" s="443"/>
      <c r="D72" s="443"/>
      <c r="E72" s="443"/>
      <c r="F72" s="443"/>
      <c r="G72" s="175"/>
      <c r="H72" s="175"/>
      <c r="I72" s="444" t="s">
        <v>461</v>
      </c>
      <c r="J72" s="444"/>
      <c r="K72" s="444"/>
      <c r="L72" s="127"/>
      <c r="M72" s="127"/>
      <c r="N72" s="127"/>
    </row>
    <row r="73" spans="1:14" ht="27.75" x14ac:dyDescent="0.4">
      <c r="A73" s="176"/>
      <c r="B73" s="128"/>
      <c r="C73" s="128"/>
      <c r="D73" s="129"/>
      <c r="E73" s="129"/>
      <c r="F73" s="129"/>
      <c r="G73" s="130"/>
      <c r="H73" s="129"/>
      <c r="I73" s="129"/>
      <c r="J73" s="131"/>
      <c r="K73" s="131"/>
      <c r="L73" s="131"/>
      <c r="M73" s="131"/>
      <c r="N73" s="131"/>
    </row>
    <row r="74" spans="1:14" ht="27.75" x14ac:dyDescent="0.4">
      <c r="A74" s="176"/>
      <c r="B74" s="128"/>
      <c r="C74" s="128"/>
      <c r="D74" s="131"/>
      <c r="E74" s="131"/>
      <c r="F74" s="131"/>
      <c r="G74" s="132"/>
      <c r="H74" s="131"/>
      <c r="I74" s="131"/>
      <c r="J74" s="131"/>
      <c r="K74" s="131"/>
      <c r="L74" s="131"/>
      <c r="M74" s="131"/>
      <c r="N74" s="131"/>
    </row>
    <row r="75" spans="1:14" ht="27.75" x14ac:dyDescent="0.4">
      <c r="A75" s="176"/>
      <c r="B75" s="128"/>
      <c r="C75" s="128"/>
      <c r="D75" s="131"/>
      <c r="E75" s="131"/>
      <c r="F75" s="131"/>
      <c r="G75" s="133"/>
      <c r="H75" s="131"/>
      <c r="I75" s="131"/>
      <c r="J75" s="131"/>
      <c r="K75" s="131"/>
      <c r="L75" s="131"/>
      <c r="M75" s="131"/>
      <c r="N75" s="131"/>
    </row>
    <row r="76" spans="1:14" ht="30" x14ac:dyDescent="0.4">
      <c r="A76" s="445"/>
      <c r="B76" s="446"/>
      <c r="C76" s="446"/>
      <c r="D76" s="446"/>
      <c r="E76" s="134"/>
      <c r="F76" s="134"/>
      <c r="G76" s="135"/>
      <c r="H76" s="136"/>
      <c r="I76" s="137"/>
      <c r="J76" s="137"/>
      <c r="K76" s="137"/>
      <c r="L76" s="137"/>
      <c r="M76" s="137"/>
      <c r="N76" s="137"/>
    </row>
    <row r="77" spans="1:14" ht="30" x14ac:dyDescent="0.35">
      <c r="A77" s="445"/>
      <c r="B77" s="446"/>
      <c r="C77" s="446"/>
      <c r="D77" s="446"/>
      <c r="E77" s="134"/>
      <c r="F77" s="134"/>
      <c r="G77" s="135"/>
      <c r="H77" s="129"/>
      <c r="I77" s="129"/>
      <c r="J77" s="129"/>
      <c r="K77" s="129"/>
      <c r="L77" s="129"/>
      <c r="M77" s="129"/>
      <c r="N77" s="129"/>
    </row>
    <row r="78" spans="1:14" ht="18" x14ac:dyDescent="0.25">
      <c r="A78" s="447" t="s">
        <v>418</v>
      </c>
      <c r="B78" s="448"/>
      <c r="C78" s="448"/>
      <c r="D78" s="448"/>
      <c r="E78" s="448"/>
      <c r="F78" s="448"/>
      <c r="G78" s="448"/>
      <c r="H78" s="448"/>
      <c r="I78" s="448"/>
      <c r="J78" s="448"/>
      <c r="K78" s="448"/>
      <c r="L78" s="448"/>
      <c r="M78" s="448"/>
      <c r="N78" s="448"/>
    </row>
    <row r="79" spans="1:14" ht="27.75" x14ac:dyDescent="0.4">
      <c r="A79" s="449" t="s">
        <v>370</v>
      </c>
      <c r="B79" s="450"/>
      <c r="C79" s="450"/>
      <c r="D79" s="450"/>
      <c r="E79" s="450"/>
      <c r="F79" s="450"/>
      <c r="G79" s="450"/>
      <c r="H79" s="450"/>
      <c r="I79" s="450"/>
      <c r="J79" s="450"/>
      <c r="K79" s="450"/>
      <c r="L79" s="450"/>
      <c r="M79" s="450"/>
      <c r="N79" s="450"/>
    </row>
    <row r="80" spans="1:14" ht="27.75" x14ac:dyDescent="0.4">
      <c r="A80" s="439" t="s">
        <v>371</v>
      </c>
      <c r="B80" s="435"/>
      <c r="C80" s="435"/>
      <c r="D80" s="435"/>
      <c r="E80" s="435"/>
      <c r="F80" s="435"/>
      <c r="G80" s="435"/>
      <c r="H80" s="435"/>
      <c r="I80" s="435"/>
      <c r="J80" s="435"/>
      <c r="K80" s="435"/>
      <c r="L80" s="435"/>
      <c r="M80" s="435"/>
      <c r="N80" s="177"/>
    </row>
    <row r="81" spans="1:14" ht="25.5" x14ac:dyDescent="0.35">
      <c r="A81" s="440" t="s">
        <v>419</v>
      </c>
      <c r="B81" s="441"/>
      <c r="C81" s="441"/>
      <c r="D81" s="441"/>
      <c r="E81" s="441"/>
      <c r="F81" s="441"/>
      <c r="G81" s="441"/>
      <c r="H81" s="441"/>
      <c r="I81" s="441"/>
      <c r="J81" s="441"/>
      <c r="K81" s="441"/>
      <c r="L81" s="441"/>
      <c r="M81" s="441"/>
      <c r="N81" s="441"/>
    </row>
    <row r="82" spans="1:14" x14ac:dyDescent="0.25">
      <c r="A82" s="160"/>
      <c r="B82" s="161"/>
      <c r="C82" s="161"/>
      <c r="D82" s="161"/>
      <c r="E82" s="161"/>
      <c r="F82" s="161"/>
      <c r="G82" s="161"/>
      <c r="H82" s="161"/>
      <c r="I82" s="161"/>
      <c r="J82" s="161"/>
      <c r="K82" s="161"/>
      <c r="L82" s="161"/>
      <c r="M82" s="161"/>
      <c r="N82" s="161"/>
    </row>
    <row r="83" spans="1:14" x14ac:dyDescent="0.25">
      <c r="A83" s="160"/>
      <c r="B83" s="161"/>
      <c r="C83" s="161"/>
      <c r="D83" s="161"/>
      <c r="E83" s="161"/>
      <c r="F83" s="161"/>
      <c r="G83" s="161"/>
      <c r="H83" s="161"/>
      <c r="I83" s="161"/>
      <c r="J83" s="161"/>
      <c r="K83" s="161"/>
      <c r="L83" s="161"/>
      <c r="M83" s="161"/>
      <c r="N83" s="161"/>
    </row>
    <row r="84" spans="1:14" x14ac:dyDescent="0.25">
      <c r="A84" s="160"/>
      <c r="B84" s="161"/>
      <c r="C84" s="161"/>
      <c r="D84" s="161"/>
      <c r="E84" s="161"/>
      <c r="F84" s="161"/>
      <c r="G84" s="161"/>
      <c r="H84" s="161"/>
      <c r="I84" s="161"/>
      <c r="J84" s="161"/>
      <c r="K84" s="161"/>
      <c r="L84" s="161"/>
      <c r="M84" s="161"/>
      <c r="N84" s="161"/>
    </row>
    <row r="85" spans="1:14" ht="15.75" thickBot="1" x14ac:dyDescent="0.3">
      <c r="A85" s="178"/>
      <c r="B85" s="179"/>
      <c r="C85" s="179"/>
      <c r="D85" s="179"/>
      <c r="E85" s="179"/>
      <c r="F85" s="179"/>
      <c r="G85" s="179"/>
      <c r="H85" s="179"/>
      <c r="I85" s="179"/>
      <c r="J85" s="179"/>
      <c r="K85" s="179"/>
      <c r="L85" s="179"/>
      <c r="M85" s="179"/>
      <c r="N85" s="179"/>
    </row>
  </sheetData>
  <mergeCells count="14">
    <mergeCell ref="A71:F71"/>
    <mergeCell ref="I71:K71"/>
    <mergeCell ref="A69:F69"/>
    <mergeCell ref="A70:F70"/>
    <mergeCell ref="G70:H70"/>
    <mergeCell ref="I70:K70"/>
    <mergeCell ref="A80:M80"/>
    <mergeCell ref="A81:N81"/>
    <mergeCell ref="A72:F72"/>
    <mergeCell ref="I72:K72"/>
    <mergeCell ref="A76:D76"/>
    <mergeCell ref="A77:D77"/>
    <mergeCell ref="A78:N78"/>
    <mergeCell ref="A79:N79"/>
  </mergeCells>
  <pageMargins left="0.31496062992125984" right="0.31496062992125984" top="0.35433070866141736" bottom="0.35433070866141736" header="0.31496062992125984" footer="0.31496062992125984"/>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zoomScale="70" zoomScaleNormal="70" workbookViewId="0">
      <selection activeCell="D29" sqref="D29"/>
    </sheetView>
  </sheetViews>
  <sheetFormatPr baseColWidth="10" defaultRowHeight="15" x14ac:dyDescent="0.25"/>
  <cols>
    <col min="1" max="1" width="17.140625" customWidth="1"/>
    <col min="2" max="2" width="70.7109375" customWidth="1"/>
    <col min="3" max="3" width="10.5703125" customWidth="1"/>
    <col min="4" max="4" width="38.5703125" style="392" customWidth="1"/>
    <col min="5" max="5" width="2.7109375" customWidth="1"/>
    <col min="6" max="6" width="37.85546875" customWidth="1"/>
    <col min="7" max="7" width="11.140625" customWidth="1"/>
  </cols>
  <sheetData>
    <row r="1" spans="1:11" ht="23.25" x14ac:dyDescent="0.35">
      <c r="A1" s="185"/>
      <c r="B1" s="186"/>
      <c r="C1" s="186"/>
      <c r="D1" s="373"/>
      <c r="E1" s="186"/>
      <c r="F1" s="186"/>
      <c r="G1" s="187"/>
    </row>
    <row r="2" spans="1:11" ht="27.75" x14ac:dyDescent="0.4">
      <c r="A2" s="188" t="s">
        <v>6</v>
      </c>
      <c r="B2" s="189"/>
      <c r="C2" s="189"/>
      <c r="D2" s="374"/>
      <c r="E2" s="189"/>
      <c r="F2" s="190"/>
      <c r="G2" s="191"/>
    </row>
    <row r="3" spans="1:11" ht="27.75" x14ac:dyDescent="0.4">
      <c r="A3" s="188" t="s">
        <v>420</v>
      </c>
      <c r="B3" s="189"/>
      <c r="C3" s="189"/>
      <c r="D3" s="374"/>
      <c r="E3" s="189"/>
      <c r="F3" s="190"/>
      <c r="G3" s="191"/>
    </row>
    <row r="4" spans="1:11" ht="27.75" x14ac:dyDescent="0.4">
      <c r="A4" s="192" t="s">
        <v>421</v>
      </c>
      <c r="B4" s="189"/>
      <c r="C4" s="189"/>
      <c r="D4" s="374"/>
      <c r="E4" s="189"/>
      <c r="F4" s="190"/>
      <c r="G4" s="191"/>
    </row>
    <row r="5" spans="1:11" ht="25.5" x14ac:dyDescent="0.35">
      <c r="A5" s="193" t="s">
        <v>401</v>
      </c>
      <c r="B5" s="194"/>
      <c r="C5" s="194"/>
      <c r="D5" s="375"/>
      <c r="E5" s="194"/>
      <c r="F5" s="195"/>
      <c r="G5" s="196"/>
    </row>
    <row r="6" spans="1:11" ht="23.25" x14ac:dyDescent="0.35">
      <c r="A6" s="197"/>
      <c r="B6" s="198"/>
      <c r="C6" s="198"/>
      <c r="D6" s="376"/>
      <c r="E6" s="198"/>
      <c r="F6" s="198"/>
      <c r="G6" s="199"/>
    </row>
    <row r="7" spans="1:11" ht="23.25" x14ac:dyDescent="0.35">
      <c r="A7" s="290"/>
      <c r="B7" s="291"/>
      <c r="C7" s="291"/>
      <c r="D7" s="377"/>
      <c r="E7" s="292"/>
      <c r="F7" s="293"/>
      <c r="G7" s="292"/>
    </row>
    <row r="8" spans="1:11" ht="26.25" x14ac:dyDescent="0.4">
      <c r="A8" s="200"/>
      <c r="B8" s="201"/>
      <c r="C8" s="202" t="s">
        <v>402</v>
      </c>
      <c r="D8" s="378">
        <v>2022</v>
      </c>
      <c r="E8" s="102"/>
      <c r="F8" s="203">
        <v>2021</v>
      </c>
      <c r="G8" s="102"/>
    </row>
    <row r="9" spans="1:11" ht="26.25" x14ac:dyDescent="0.4">
      <c r="A9" s="201"/>
      <c r="B9" s="201"/>
      <c r="C9" s="202"/>
      <c r="D9" s="379"/>
      <c r="E9" s="205"/>
      <c r="F9" s="204"/>
      <c r="G9" s="206"/>
    </row>
    <row r="10" spans="1:11" ht="26.25" x14ac:dyDescent="0.4">
      <c r="A10" s="201"/>
      <c r="B10" s="201"/>
      <c r="C10" s="202"/>
      <c r="D10" s="380"/>
      <c r="E10" s="205"/>
      <c r="F10" s="207"/>
      <c r="G10" s="206"/>
    </row>
    <row r="11" spans="1:11" ht="23.25" x14ac:dyDescent="0.35">
      <c r="A11" s="208"/>
      <c r="B11" s="208" t="s">
        <v>204</v>
      </c>
      <c r="C11" s="209">
        <v>36</v>
      </c>
      <c r="D11" s="372">
        <f>+D13++D19+D15</f>
        <v>660460293016</v>
      </c>
      <c r="E11" s="210"/>
      <c r="F11" s="210">
        <v>505915160417</v>
      </c>
      <c r="G11" s="206"/>
    </row>
    <row r="12" spans="1:11" ht="23.25" x14ac:dyDescent="0.35">
      <c r="A12" s="211"/>
      <c r="B12" s="211"/>
      <c r="C12" s="212"/>
      <c r="D12" s="381"/>
      <c r="E12" s="214"/>
      <c r="F12" s="213"/>
      <c r="G12" s="206"/>
    </row>
    <row r="13" spans="1:11" ht="23.25" x14ac:dyDescent="0.35">
      <c r="A13" s="211">
        <v>44</v>
      </c>
      <c r="B13" s="211" t="s">
        <v>206</v>
      </c>
      <c r="C13" s="209">
        <v>37</v>
      </c>
      <c r="D13" s="382">
        <f>+D14</f>
        <v>831694080</v>
      </c>
      <c r="E13" s="300"/>
      <c r="F13" s="300">
        <v>1056063531</v>
      </c>
      <c r="G13" s="301"/>
      <c r="H13" s="302"/>
      <c r="I13" s="303"/>
      <c r="J13" s="304"/>
      <c r="K13" s="302"/>
    </row>
    <row r="14" spans="1:11" ht="23.25" x14ac:dyDescent="0.35">
      <c r="A14" s="215">
        <v>4428</v>
      </c>
      <c r="B14" s="215" t="s">
        <v>208</v>
      </c>
      <c r="C14" s="216"/>
      <c r="D14" s="383">
        <v>831694080</v>
      </c>
      <c r="E14" s="300"/>
      <c r="F14" s="305">
        <v>1056063531</v>
      </c>
      <c r="G14" s="301"/>
      <c r="H14" s="302"/>
      <c r="I14" s="303"/>
      <c r="J14" s="302"/>
      <c r="K14" s="302"/>
    </row>
    <row r="15" spans="1:11" ht="23.25" x14ac:dyDescent="0.35">
      <c r="A15" s="211">
        <v>47</v>
      </c>
      <c r="B15" s="211" t="s">
        <v>212</v>
      </c>
      <c r="C15" s="217">
        <v>38</v>
      </c>
      <c r="D15" s="382">
        <f>+SUM(D16:D18)</f>
        <v>657243694739</v>
      </c>
      <c r="E15" s="300"/>
      <c r="F15" s="300">
        <v>500144017439</v>
      </c>
      <c r="G15" s="301"/>
      <c r="H15" s="302"/>
      <c r="I15" s="303"/>
      <c r="J15" s="302"/>
      <c r="K15" s="302"/>
    </row>
    <row r="16" spans="1:11" ht="23.25" x14ac:dyDescent="0.35">
      <c r="A16" s="215">
        <v>4705</v>
      </c>
      <c r="B16" s="215" t="s">
        <v>214</v>
      </c>
      <c r="C16" s="216"/>
      <c r="D16" s="384">
        <v>657242736719</v>
      </c>
      <c r="E16" s="301"/>
      <c r="F16" s="306">
        <v>500030779818</v>
      </c>
      <c r="G16" s="301"/>
      <c r="H16" s="302"/>
      <c r="I16" s="303"/>
      <c r="J16" s="302"/>
      <c r="K16" s="302"/>
    </row>
    <row r="17" spans="1:11" ht="23.25" x14ac:dyDescent="0.35">
      <c r="A17" s="215">
        <v>4720</v>
      </c>
      <c r="B17" s="215" t="s">
        <v>218</v>
      </c>
      <c r="C17" s="216"/>
      <c r="D17" s="384">
        <v>958020</v>
      </c>
      <c r="E17" s="301"/>
      <c r="F17" s="306">
        <v>0</v>
      </c>
      <c r="G17" s="301"/>
      <c r="H17" s="302"/>
      <c r="I17" s="303"/>
      <c r="J17" s="302"/>
      <c r="K17" s="302"/>
    </row>
    <row r="18" spans="1:11" ht="23.25" x14ac:dyDescent="0.35">
      <c r="A18" s="215">
        <v>4722</v>
      </c>
      <c r="B18" s="215" t="s">
        <v>220</v>
      </c>
      <c r="C18" s="216"/>
      <c r="D18" s="384">
        <v>0</v>
      </c>
      <c r="E18" s="301"/>
      <c r="F18" s="306">
        <v>113237621</v>
      </c>
      <c r="G18" s="301"/>
      <c r="H18" s="302"/>
      <c r="I18" s="303"/>
      <c r="J18" s="302"/>
      <c r="K18" s="302"/>
    </row>
    <row r="19" spans="1:11" ht="23.25" x14ac:dyDescent="0.35">
      <c r="A19" s="211">
        <v>48</v>
      </c>
      <c r="B19" s="211" t="s">
        <v>222</v>
      </c>
      <c r="C19" s="217">
        <v>39</v>
      </c>
      <c r="D19" s="382">
        <f>+D20+D21</f>
        <v>2384904197</v>
      </c>
      <c r="E19" s="300"/>
      <c r="F19" s="300">
        <v>4715079447</v>
      </c>
      <c r="G19" s="301"/>
      <c r="H19" s="302"/>
      <c r="I19" s="303"/>
      <c r="J19" s="302"/>
      <c r="K19" s="302"/>
    </row>
    <row r="20" spans="1:11" ht="23.25" x14ac:dyDescent="0.35">
      <c r="A20" s="215">
        <v>4802</v>
      </c>
      <c r="B20" s="215" t="s">
        <v>223</v>
      </c>
      <c r="C20" s="217">
        <v>40</v>
      </c>
      <c r="D20" s="385">
        <v>43755577</v>
      </c>
      <c r="E20" s="301"/>
      <c r="F20" s="306">
        <v>40078332</v>
      </c>
      <c r="G20" s="301"/>
      <c r="H20" s="304"/>
      <c r="I20" s="302"/>
      <c r="J20" s="302"/>
      <c r="K20" s="302"/>
    </row>
    <row r="21" spans="1:11" ht="23.25" x14ac:dyDescent="0.35">
      <c r="A21" s="215">
        <v>4808</v>
      </c>
      <c r="B21" s="215" t="s">
        <v>225</v>
      </c>
      <c r="C21" s="217">
        <v>41</v>
      </c>
      <c r="D21" s="384">
        <v>2341148620</v>
      </c>
      <c r="E21" s="301"/>
      <c r="F21" s="306">
        <v>4675001115</v>
      </c>
      <c r="G21" s="301"/>
      <c r="H21" s="304"/>
      <c r="I21" s="302"/>
      <c r="J21" s="302"/>
      <c r="K21" s="302"/>
    </row>
    <row r="22" spans="1:11" ht="23.25" x14ac:dyDescent="0.35">
      <c r="A22" s="218"/>
      <c r="B22" s="208" t="s">
        <v>230</v>
      </c>
      <c r="C22" s="209">
        <v>42</v>
      </c>
      <c r="D22" s="372">
        <f>+D23+D32+D37++D39+D41</f>
        <v>625036360682</v>
      </c>
      <c r="E22" s="307"/>
      <c r="F22" s="307">
        <v>509947901023</v>
      </c>
      <c r="G22" s="301"/>
      <c r="H22" s="302"/>
      <c r="I22" s="302"/>
      <c r="J22" s="302"/>
      <c r="K22" s="302"/>
    </row>
    <row r="23" spans="1:11" ht="23.25" x14ac:dyDescent="0.35">
      <c r="A23" s="211">
        <v>51</v>
      </c>
      <c r="B23" s="211" t="s">
        <v>232</v>
      </c>
      <c r="C23" s="217">
        <v>43</v>
      </c>
      <c r="D23" s="382">
        <f>+SUM(D24:D31)</f>
        <v>21480807236</v>
      </c>
      <c r="E23" s="300"/>
      <c r="F23" s="300">
        <v>31017907632</v>
      </c>
      <c r="G23" s="301"/>
      <c r="H23" s="303"/>
      <c r="I23" s="302"/>
      <c r="J23" s="302"/>
      <c r="K23" s="302"/>
    </row>
    <row r="24" spans="1:11" ht="23.25" x14ac:dyDescent="0.35">
      <c r="A24" s="215">
        <v>5101</v>
      </c>
      <c r="B24" s="215" t="s">
        <v>234</v>
      </c>
      <c r="C24" s="216"/>
      <c r="D24" s="383">
        <v>2157042527</v>
      </c>
      <c r="E24" s="305"/>
      <c r="F24" s="308">
        <v>2014196480</v>
      </c>
      <c r="G24" s="301"/>
      <c r="H24" s="303"/>
      <c r="I24" s="302"/>
      <c r="J24" s="302"/>
      <c r="K24" s="302"/>
    </row>
    <row r="25" spans="1:11" ht="23.25" x14ac:dyDescent="0.35">
      <c r="A25" s="215">
        <v>5102</v>
      </c>
      <c r="B25" s="215" t="s">
        <v>242</v>
      </c>
      <c r="C25" s="216"/>
      <c r="D25" s="383">
        <v>4743646</v>
      </c>
      <c r="E25" s="305"/>
      <c r="F25" s="308">
        <v>3747845</v>
      </c>
      <c r="G25" s="301"/>
      <c r="H25" s="303"/>
      <c r="I25" s="302"/>
      <c r="J25" s="302"/>
      <c r="K25" s="302"/>
    </row>
    <row r="26" spans="1:11" ht="23.25" x14ac:dyDescent="0.35">
      <c r="A26" s="215">
        <v>5103</v>
      </c>
      <c r="B26" s="215" t="s">
        <v>245</v>
      </c>
      <c r="C26" s="216"/>
      <c r="D26" s="383">
        <v>651171400</v>
      </c>
      <c r="E26" s="305"/>
      <c r="F26" s="308">
        <v>530230229</v>
      </c>
      <c r="G26" s="301"/>
      <c r="H26" s="303"/>
      <c r="I26" s="302"/>
      <c r="J26" s="302"/>
      <c r="K26" s="302"/>
    </row>
    <row r="27" spans="1:11" ht="23.25" x14ac:dyDescent="0.35">
      <c r="A27" s="215">
        <v>5104</v>
      </c>
      <c r="B27" s="215" t="s">
        <v>251</v>
      </c>
      <c r="C27" s="216"/>
      <c r="D27" s="383">
        <v>93443800</v>
      </c>
      <c r="E27" s="305"/>
      <c r="F27" s="308">
        <v>127012700</v>
      </c>
      <c r="G27" s="301"/>
      <c r="H27" s="303"/>
      <c r="I27" s="302"/>
      <c r="J27" s="302"/>
      <c r="K27" s="302"/>
    </row>
    <row r="28" spans="1:11" ht="23.25" x14ac:dyDescent="0.35">
      <c r="A28" s="215">
        <v>5107</v>
      </c>
      <c r="B28" s="215" t="s">
        <v>257</v>
      </c>
      <c r="C28" s="216"/>
      <c r="D28" s="383">
        <v>3494059740</v>
      </c>
      <c r="E28" s="305"/>
      <c r="F28" s="308">
        <v>1343789102</v>
      </c>
      <c r="G28" s="301"/>
      <c r="H28" s="303"/>
      <c r="I28" s="302"/>
      <c r="J28" s="302"/>
      <c r="K28" s="302"/>
    </row>
    <row r="29" spans="1:11" ht="23.25" x14ac:dyDescent="0.35">
      <c r="A29" s="215">
        <v>5108</v>
      </c>
      <c r="B29" s="215" t="s">
        <v>264</v>
      </c>
      <c r="C29" s="216"/>
      <c r="D29" s="383">
        <v>207453156</v>
      </c>
      <c r="E29" s="305"/>
      <c r="F29" s="308">
        <v>370562724</v>
      </c>
      <c r="G29" s="301"/>
      <c r="H29" s="303"/>
      <c r="I29" s="302"/>
      <c r="J29" s="302"/>
      <c r="K29" s="302"/>
    </row>
    <row r="30" spans="1:11" ht="23.25" x14ac:dyDescent="0.35">
      <c r="A30" s="215">
        <v>5111</v>
      </c>
      <c r="B30" s="215" t="s">
        <v>267</v>
      </c>
      <c r="C30" s="219"/>
      <c r="D30" s="383">
        <v>14863541146</v>
      </c>
      <c r="E30" s="305"/>
      <c r="F30" s="308">
        <v>26627857408</v>
      </c>
      <c r="G30" s="301"/>
      <c r="H30" s="303"/>
      <c r="I30" s="302"/>
      <c r="J30" s="302"/>
      <c r="K30" s="302"/>
    </row>
    <row r="31" spans="1:11" ht="23.25" x14ac:dyDescent="0.35">
      <c r="A31" s="215">
        <v>5120</v>
      </c>
      <c r="B31" s="215" t="s">
        <v>276</v>
      </c>
      <c r="C31" s="212"/>
      <c r="D31" s="383">
        <v>9351821</v>
      </c>
      <c r="E31" s="305"/>
      <c r="F31" s="308">
        <v>511144</v>
      </c>
      <c r="G31" s="301"/>
      <c r="H31" s="303"/>
      <c r="I31" s="302"/>
      <c r="J31" s="302"/>
      <c r="K31" s="302"/>
    </row>
    <row r="32" spans="1:11" ht="23.25" x14ac:dyDescent="0.35">
      <c r="A32" s="211">
        <v>53</v>
      </c>
      <c r="B32" s="211" t="s">
        <v>278</v>
      </c>
      <c r="C32" s="217">
        <v>44</v>
      </c>
      <c r="D32" s="382">
        <f>+SUM(D33:D36)</f>
        <v>8025683249</v>
      </c>
      <c r="E32" s="300"/>
      <c r="F32" s="300">
        <v>7494376310</v>
      </c>
      <c r="G32" s="301"/>
      <c r="H32" s="303"/>
      <c r="I32" s="302"/>
      <c r="J32" s="302"/>
      <c r="K32" s="302"/>
    </row>
    <row r="33" spans="1:11" ht="23.25" x14ac:dyDescent="0.35">
      <c r="A33" s="215">
        <v>5347</v>
      </c>
      <c r="B33" s="215" t="s">
        <v>279</v>
      </c>
      <c r="C33" s="220"/>
      <c r="D33" s="383">
        <v>0</v>
      </c>
      <c r="E33" s="305"/>
      <c r="F33" s="309">
        <v>79421612</v>
      </c>
      <c r="G33" s="301"/>
      <c r="H33" s="303"/>
      <c r="I33" s="302"/>
      <c r="J33" s="302"/>
      <c r="K33" s="302"/>
    </row>
    <row r="34" spans="1:11" ht="23.25" x14ac:dyDescent="0.35">
      <c r="A34" s="215">
        <v>5360</v>
      </c>
      <c r="B34" s="215" t="s">
        <v>282</v>
      </c>
      <c r="C34" s="212" t="s">
        <v>406</v>
      </c>
      <c r="D34" s="383">
        <v>5730361865</v>
      </c>
      <c r="E34" s="305"/>
      <c r="F34" s="308">
        <v>5442338982</v>
      </c>
      <c r="G34" s="301"/>
      <c r="H34" s="303"/>
      <c r="I34" s="302"/>
      <c r="J34" s="302"/>
      <c r="K34" s="302"/>
    </row>
    <row r="35" spans="1:11" ht="23.25" x14ac:dyDescent="0.35">
      <c r="A35" s="215">
        <v>5366</v>
      </c>
      <c r="B35" s="215" t="s">
        <v>285</v>
      </c>
      <c r="C35" s="220"/>
      <c r="D35" s="383">
        <v>1063989620</v>
      </c>
      <c r="E35" s="305"/>
      <c r="F35" s="308">
        <v>1261999917</v>
      </c>
      <c r="G35" s="301"/>
      <c r="H35" s="303"/>
      <c r="I35" s="302"/>
      <c r="J35" s="302"/>
      <c r="K35" s="302"/>
    </row>
    <row r="36" spans="1:11" ht="23.25" x14ac:dyDescent="0.35">
      <c r="A36" s="215">
        <v>5368</v>
      </c>
      <c r="B36" s="215" t="s">
        <v>287</v>
      </c>
      <c r="C36" s="216"/>
      <c r="D36" s="383">
        <v>1231331764</v>
      </c>
      <c r="E36" s="305"/>
      <c r="F36" s="308">
        <v>710615799</v>
      </c>
      <c r="G36" s="301"/>
      <c r="H36" s="303"/>
      <c r="I36" s="302"/>
      <c r="J36" s="302"/>
      <c r="K36" s="302"/>
    </row>
    <row r="37" spans="1:11" ht="23.25" x14ac:dyDescent="0.35">
      <c r="A37" s="211">
        <v>55</v>
      </c>
      <c r="B37" s="211" t="s">
        <v>291</v>
      </c>
      <c r="C37" s="217">
        <v>45</v>
      </c>
      <c r="D37" s="382">
        <f>+D38</f>
        <v>565791659737</v>
      </c>
      <c r="E37" s="300"/>
      <c r="F37" s="300">
        <v>425973344713</v>
      </c>
      <c r="G37" s="301"/>
      <c r="H37" s="303"/>
      <c r="I37" s="302"/>
      <c r="J37" s="304"/>
      <c r="K37" s="302"/>
    </row>
    <row r="38" spans="1:11" ht="23.25" x14ac:dyDescent="0.35">
      <c r="A38" s="215">
        <v>5507</v>
      </c>
      <c r="B38" s="215" t="s">
        <v>293</v>
      </c>
      <c r="C38" s="212"/>
      <c r="D38" s="383">
        <v>565791659737</v>
      </c>
      <c r="E38" s="305"/>
      <c r="F38" s="309">
        <v>425973344713</v>
      </c>
      <c r="G38" s="301"/>
      <c r="H38" s="303"/>
      <c r="I38" s="302"/>
      <c r="J38" s="302"/>
      <c r="K38" s="302"/>
    </row>
    <row r="39" spans="1:11" ht="23.25" x14ac:dyDescent="0.35">
      <c r="A39" s="211">
        <v>57</v>
      </c>
      <c r="B39" s="211" t="s">
        <v>212</v>
      </c>
      <c r="C39" s="217">
        <v>46</v>
      </c>
      <c r="D39" s="382">
        <f>+D40</f>
        <v>18357893671</v>
      </c>
      <c r="E39" s="300"/>
      <c r="F39" s="300">
        <v>34497285237</v>
      </c>
      <c r="G39" s="301"/>
      <c r="H39" s="303"/>
      <c r="I39" s="302"/>
      <c r="J39" s="302"/>
      <c r="K39" s="302"/>
    </row>
    <row r="40" spans="1:11" ht="23.25" x14ac:dyDescent="0.35">
      <c r="A40" s="215">
        <v>5720</v>
      </c>
      <c r="B40" s="215" t="s">
        <v>300</v>
      </c>
      <c r="C40" s="216"/>
      <c r="D40" s="383">
        <v>18357893671</v>
      </c>
      <c r="E40" s="305"/>
      <c r="F40" s="309">
        <v>34497285237</v>
      </c>
      <c r="G40" s="301"/>
      <c r="H40" s="303"/>
      <c r="I40" s="302"/>
      <c r="J40" s="302"/>
      <c r="K40" s="302"/>
    </row>
    <row r="41" spans="1:11" ht="23.25" x14ac:dyDescent="0.35">
      <c r="A41" s="211">
        <v>58</v>
      </c>
      <c r="B41" s="211" t="s">
        <v>303</v>
      </c>
      <c r="C41" s="217">
        <v>47</v>
      </c>
      <c r="D41" s="382">
        <f>+SUM(D42:D44)</f>
        <v>11380316789</v>
      </c>
      <c r="E41" s="300"/>
      <c r="F41" s="300">
        <v>10964987131</v>
      </c>
      <c r="G41" s="301"/>
      <c r="H41" s="303"/>
      <c r="I41" s="302"/>
      <c r="J41" s="302"/>
      <c r="K41" s="302"/>
    </row>
    <row r="42" spans="1:11" ht="23.25" x14ac:dyDescent="0.35">
      <c r="A42" s="215">
        <v>5802</v>
      </c>
      <c r="B42" s="215" t="s">
        <v>305</v>
      </c>
      <c r="C42" s="216"/>
      <c r="D42" s="383">
        <v>19615856</v>
      </c>
      <c r="E42" s="305"/>
      <c r="F42" s="309">
        <v>176447557</v>
      </c>
      <c r="G42" s="301"/>
      <c r="H42" s="303"/>
      <c r="I42" s="302"/>
      <c r="J42" s="302"/>
      <c r="K42" s="302"/>
    </row>
    <row r="43" spans="1:11" ht="23.25" x14ac:dyDescent="0.35">
      <c r="A43" s="215">
        <v>5804</v>
      </c>
      <c r="B43" s="215" t="s">
        <v>223</v>
      </c>
      <c r="C43" s="221"/>
      <c r="D43" s="383">
        <v>55553244</v>
      </c>
      <c r="E43" s="305"/>
      <c r="F43" s="309">
        <v>30200467</v>
      </c>
      <c r="G43" s="301"/>
      <c r="H43" s="302"/>
      <c r="I43" s="302"/>
      <c r="J43" s="302"/>
      <c r="K43" s="302"/>
    </row>
    <row r="44" spans="1:11" ht="23.25" x14ac:dyDescent="0.35">
      <c r="A44" s="215">
        <v>5890</v>
      </c>
      <c r="B44" s="215" t="s">
        <v>313</v>
      </c>
      <c r="C44" s="221"/>
      <c r="D44" s="386">
        <v>11305147689</v>
      </c>
      <c r="E44" s="310"/>
      <c r="F44" s="306">
        <v>10758339107</v>
      </c>
      <c r="G44" s="301"/>
      <c r="H44" s="302"/>
      <c r="I44" s="302"/>
      <c r="J44" s="302"/>
      <c r="K44" s="302"/>
    </row>
    <row r="45" spans="1:11" ht="23.25" x14ac:dyDescent="0.35">
      <c r="A45" s="215"/>
      <c r="B45" s="215"/>
      <c r="C45" s="222"/>
      <c r="D45" s="386"/>
      <c r="E45" s="310"/>
      <c r="F45" s="310"/>
      <c r="G45" s="301"/>
      <c r="H45" s="302"/>
      <c r="I45" s="302"/>
      <c r="J45" s="302"/>
      <c r="K45" s="302"/>
    </row>
    <row r="46" spans="1:11" ht="23.25" x14ac:dyDescent="0.35">
      <c r="A46" s="215"/>
      <c r="B46" s="223" t="s">
        <v>422</v>
      </c>
      <c r="C46" s="222"/>
      <c r="D46" s="387">
        <f>+D11-D22</f>
        <v>35423932334</v>
      </c>
      <c r="E46" s="311"/>
      <c r="F46" s="311">
        <v>-4032740606</v>
      </c>
      <c r="G46" s="301"/>
      <c r="H46" s="302"/>
      <c r="I46" s="302"/>
      <c r="J46" s="302"/>
      <c r="K46" s="302"/>
    </row>
    <row r="47" spans="1:11" ht="23.25" x14ac:dyDescent="0.35">
      <c r="A47" s="224"/>
      <c r="B47" s="224"/>
      <c r="C47" s="224"/>
      <c r="D47" s="388"/>
      <c r="E47" s="225"/>
      <c r="F47" s="226"/>
      <c r="G47" s="227"/>
    </row>
    <row r="48" spans="1:11" ht="27" x14ac:dyDescent="0.35">
      <c r="A48" s="112"/>
      <c r="B48" s="112"/>
      <c r="C48" s="112"/>
      <c r="D48" s="389"/>
      <c r="E48" s="228"/>
      <c r="F48" s="112"/>
      <c r="G48" s="112"/>
    </row>
    <row r="49" spans="1:7" ht="27" x14ac:dyDescent="0.35">
      <c r="A49" s="112"/>
      <c r="B49" s="112"/>
      <c r="C49" s="112"/>
      <c r="D49" s="389"/>
      <c r="E49" s="228"/>
      <c r="F49" s="112"/>
      <c r="G49" s="112"/>
    </row>
    <row r="50" spans="1:7" ht="15.75" x14ac:dyDescent="0.25">
      <c r="A50" s="458" t="s">
        <v>418</v>
      </c>
      <c r="B50" s="458"/>
      <c r="C50" s="458" t="s">
        <v>418</v>
      </c>
      <c r="D50" s="458"/>
      <c r="E50" s="458"/>
      <c r="F50" s="458"/>
      <c r="G50" s="112"/>
    </row>
    <row r="51" spans="1:7" ht="26.25" x14ac:dyDescent="0.4">
      <c r="A51" s="459" t="s">
        <v>367</v>
      </c>
      <c r="B51" s="459"/>
      <c r="C51" s="460" t="s">
        <v>423</v>
      </c>
      <c r="D51" s="460"/>
      <c r="E51" s="460"/>
      <c r="F51" s="460"/>
      <c r="G51" s="112"/>
    </row>
    <row r="52" spans="1:7" ht="25.5" x14ac:dyDescent="0.35">
      <c r="A52" s="461" t="s">
        <v>368</v>
      </c>
      <c r="B52" s="461"/>
      <c r="C52" s="462" t="s">
        <v>424</v>
      </c>
      <c r="D52" s="462"/>
      <c r="E52" s="462"/>
      <c r="F52" s="462"/>
      <c r="G52" s="112"/>
    </row>
    <row r="53" spans="1:7" ht="25.5" x14ac:dyDescent="0.35">
      <c r="A53" s="443" t="s">
        <v>369</v>
      </c>
      <c r="B53" s="443"/>
      <c r="C53" s="463" t="s">
        <v>461</v>
      </c>
      <c r="D53" s="463"/>
      <c r="E53" s="463"/>
      <c r="F53" s="463"/>
      <c r="G53" s="112"/>
    </row>
    <row r="54" spans="1:7" ht="25.5" x14ac:dyDescent="0.35">
      <c r="A54" s="229"/>
      <c r="B54" s="229"/>
      <c r="C54" s="229"/>
      <c r="D54" s="390"/>
      <c r="E54" s="229"/>
      <c r="F54" s="229"/>
      <c r="G54" s="112"/>
    </row>
    <row r="55" spans="1:7" ht="25.5" x14ac:dyDescent="0.35">
      <c r="A55" s="229"/>
      <c r="B55" s="229"/>
      <c r="C55" s="229"/>
      <c r="D55" s="390"/>
      <c r="E55" s="229"/>
      <c r="F55" s="229"/>
      <c r="G55" s="112"/>
    </row>
    <row r="56" spans="1:7" ht="15.75" x14ac:dyDescent="0.25">
      <c r="A56" s="464" t="s">
        <v>418</v>
      </c>
      <c r="B56" s="464"/>
      <c r="C56" s="464"/>
      <c r="D56" s="464"/>
      <c r="E56" s="464"/>
      <c r="F56" s="464"/>
      <c r="G56" s="112"/>
    </row>
    <row r="57" spans="1:7" ht="20.25" x14ac:dyDescent="0.3">
      <c r="A57" s="465" t="s">
        <v>370</v>
      </c>
      <c r="B57" s="465"/>
      <c r="C57" s="465"/>
      <c r="D57" s="465"/>
      <c r="E57" s="465"/>
      <c r="F57" s="465"/>
      <c r="G57" s="112"/>
    </row>
    <row r="58" spans="1:7" ht="20.25" x14ac:dyDescent="0.3">
      <c r="A58" s="466" t="s">
        <v>371</v>
      </c>
      <c r="B58" s="466"/>
      <c r="C58" s="466"/>
      <c r="D58" s="466"/>
      <c r="E58" s="466"/>
      <c r="F58" s="466"/>
      <c r="G58" s="112"/>
    </row>
    <row r="59" spans="1:7" ht="20.25" x14ac:dyDescent="0.3">
      <c r="A59" s="457" t="s">
        <v>372</v>
      </c>
      <c r="B59" s="457"/>
      <c r="C59" s="457"/>
      <c r="D59" s="457"/>
      <c r="E59" s="457"/>
      <c r="F59" s="457"/>
      <c r="G59" s="112"/>
    </row>
    <row r="60" spans="1:7" ht="27" x14ac:dyDescent="0.35">
      <c r="A60" s="112"/>
      <c r="B60" s="112"/>
      <c r="C60" s="112"/>
      <c r="D60" s="389"/>
      <c r="E60" s="228"/>
      <c r="F60" s="112"/>
      <c r="G60" s="112"/>
    </row>
    <row r="61" spans="1:7" ht="27" x14ac:dyDescent="0.35">
      <c r="A61" s="112"/>
      <c r="B61" s="112"/>
      <c r="C61" s="112"/>
      <c r="D61" s="389"/>
      <c r="E61" s="228"/>
      <c r="F61" s="112"/>
      <c r="G61" s="112"/>
    </row>
    <row r="62" spans="1:7" x14ac:dyDescent="0.25">
      <c r="A62" s="112"/>
      <c r="B62" s="112"/>
      <c r="C62" s="112"/>
      <c r="D62" s="391"/>
      <c r="E62" s="112"/>
      <c r="F62" s="112"/>
      <c r="G62" s="112"/>
    </row>
    <row r="63" spans="1:7" x14ac:dyDescent="0.25">
      <c r="A63" s="112"/>
      <c r="B63" s="112"/>
      <c r="C63" s="112"/>
      <c r="D63" s="391"/>
      <c r="E63" s="112"/>
      <c r="F63" s="112"/>
      <c r="G63" s="112"/>
    </row>
    <row r="64" spans="1:7" x14ac:dyDescent="0.25">
      <c r="A64" s="112"/>
      <c r="B64" s="112"/>
      <c r="C64" s="112"/>
      <c r="D64" s="391"/>
      <c r="E64" s="112"/>
      <c r="F64" s="112"/>
      <c r="G64" s="112"/>
    </row>
  </sheetData>
  <mergeCells count="12">
    <mergeCell ref="A59:F59"/>
    <mergeCell ref="A50:B50"/>
    <mergeCell ref="C50:F50"/>
    <mergeCell ref="A51:B51"/>
    <mergeCell ref="C51:F51"/>
    <mergeCell ref="A52:B52"/>
    <mergeCell ref="C52:F52"/>
    <mergeCell ref="A53:B53"/>
    <mergeCell ref="C53:F53"/>
    <mergeCell ref="A56:F56"/>
    <mergeCell ref="A57:F57"/>
    <mergeCell ref="A58:F58"/>
  </mergeCells>
  <pageMargins left="0.51181102362204722" right="0.51181102362204722" top="0.55118110236220474" bottom="0.55118110236220474" header="0.31496062992125984" footer="0.31496062992125984"/>
  <pageSetup scale="4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topLeftCell="A13" zoomScale="90" zoomScaleNormal="90" workbookViewId="0">
      <selection activeCell="K29" sqref="K29"/>
    </sheetView>
  </sheetViews>
  <sheetFormatPr baseColWidth="10" defaultRowHeight="15" x14ac:dyDescent="0.25"/>
  <cols>
    <col min="1" max="1" width="12.7109375" style="230" customWidth="1"/>
    <col min="2" max="2" width="34.28515625" style="230" customWidth="1"/>
    <col min="3" max="3" width="14" style="230" customWidth="1"/>
    <col min="4" max="4" width="22.7109375" style="230" customWidth="1"/>
    <col min="5" max="5" width="14.28515625" style="230" customWidth="1"/>
    <col min="6" max="9" width="11.42578125" style="230"/>
    <col min="10" max="10" width="22.7109375" style="230" customWidth="1"/>
    <col min="11" max="11" width="11.42578125" style="230"/>
    <col min="12" max="12" width="22.7109375" style="230" customWidth="1"/>
    <col min="13" max="13" width="22.5703125" style="230" customWidth="1"/>
    <col min="14" max="245" width="11.42578125" style="230"/>
    <col min="246" max="246" width="12.7109375" style="230" customWidth="1"/>
    <col min="247" max="247" width="34.28515625" style="230" customWidth="1"/>
    <col min="248" max="248" width="14" style="230" customWidth="1"/>
    <col min="249" max="249" width="22.7109375" style="230" customWidth="1"/>
    <col min="250" max="250" width="14.28515625" style="230" customWidth="1"/>
    <col min="251" max="254" width="11.42578125" style="230"/>
    <col min="255" max="255" width="22.7109375" style="230" customWidth="1"/>
    <col min="256" max="256" width="11.42578125" style="230"/>
    <col min="257" max="257" width="22.7109375" style="230" customWidth="1"/>
    <col min="258" max="258" width="22.5703125" style="230" customWidth="1"/>
    <col min="259" max="259" width="11.42578125" style="230"/>
    <col min="260" max="260" width="0" style="230" hidden="1" customWidth="1"/>
    <col min="261" max="501" width="11.42578125" style="230"/>
    <col min="502" max="502" width="12.7109375" style="230" customWidth="1"/>
    <col min="503" max="503" width="34.28515625" style="230" customWidth="1"/>
    <col min="504" max="504" width="14" style="230" customWidth="1"/>
    <col min="505" max="505" width="22.7109375" style="230" customWidth="1"/>
    <col min="506" max="506" width="14.28515625" style="230" customWidth="1"/>
    <col min="507" max="510" width="11.42578125" style="230"/>
    <col min="511" max="511" width="22.7109375" style="230" customWidth="1"/>
    <col min="512" max="512" width="11.42578125" style="230"/>
    <col min="513" max="513" width="22.7109375" style="230" customWidth="1"/>
    <col min="514" max="514" width="22.5703125" style="230" customWidth="1"/>
    <col min="515" max="515" width="11.42578125" style="230"/>
    <col min="516" max="516" width="0" style="230" hidden="1" customWidth="1"/>
    <col min="517" max="757" width="11.42578125" style="230"/>
    <col min="758" max="758" width="12.7109375" style="230" customWidth="1"/>
    <col min="759" max="759" width="34.28515625" style="230" customWidth="1"/>
    <col min="760" max="760" width="14" style="230" customWidth="1"/>
    <col min="761" max="761" width="22.7109375" style="230" customWidth="1"/>
    <col min="762" max="762" width="14.28515625" style="230" customWidth="1"/>
    <col min="763" max="766" width="11.42578125" style="230"/>
    <col min="767" max="767" width="22.7109375" style="230" customWidth="1"/>
    <col min="768" max="768" width="11.42578125" style="230"/>
    <col min="769" max="769" width="22.7109375" style="230" customWidth="1"/>
    <col min="770" max="770" width="22.5703125" style="230" customWidth="1"/>
    <col min="771" max="771" width="11.42578125" style="230"/>
    <col min="772" max="772" width="0" style="230" hidden="1" customWidth="1"/>
    <col min="773" max="1013" width="11.42578125" style="230"/>
    <col min="1014" max="1014" width="12.7109375" style="230" customWidth="1"/>
    <col min="1015" max="1015" width="34.28515625" style="230" customWidth="1"/>
    <col min="1016" max="1016" width="14" style="230" customWidth="1"/>
    <col min="1017" max="1017" width="22.7109375" style="230" customWidth="1"/>
    <col min="1018" max="1018" width="14.28515625" style="230" customWidth="1"/>
    <col min="1019" max="1022" width="11.42578125" style="230"/>
    <col min="1023" max="1023" width="22.7109375" style="230" customWidth="1"/>
    <col min="1024" max="1024" width="11.42578125" style="230"/>
    <col min="1025" max="1025" width="22.7109375" style="230" customWidth="1"/>
    <col min="1026" max="1026" width="22.5703125" style="230" customWidth="1"/>
    <col min="1027" max="1027" width="11.42578125" style="230"/>
    <col min="1028" max="1028" width="0" style="230" hidden="1" customWidth="1"/>
    <col min="1029" max="1269" width="11.42578125" style="230"/>
    <col min="1270" max="1270" width="12.7109375" style="230" customWidth="1"/>
    <col min="1271" max="1271" width="34.28515625" style="230" customWidth="1"/>
    <col min="1272" max="1272" width="14" style="230" customWidth="1"/>
    <col min="1273" max="1273" width="22.7109375" style="230" customWidth="1"/>
    <col min="1274" max="1274" width="14.28515625" style="230" customWidth="1"/>
    <col min="1275" max="1278" width="11.42578125" style="230"/>
    <col min="1279" max="1279" width="22.7109375" style="230" customWidth="1"/>
    <col min="1280" max="1280" width="11.42578125" style="230"/>
    <col min="1281" max="1281" width="22.7109375" style="230" customWidth="1"/>
    <col min="1282" max="1282" width="22.5703125" style="230" customWidth="1"/>
    <col min="1283" max="1283" width="11.42578125" style="230"/>
    <col min="1284" max="1284" width="0" style="230" hidden="1" customWidth="1"/>
    <col min="1285" max="1525" width="11.42578125" style="230"/>
    <col min="1526" max="1526" width="12.7109375" style="230" customWidth="1"/>
    <col min="1527" max="1527" width="34.28515625" style="230" customWidth="1"/>
    <col min="1528" max="1528" width="14" style="230" customWidth="1"/>
    <col min="1529" max="1529" width="22.7109375" style="230" customWidth="1"/>
    <col min="1530" max="1530" width="14.28515625" style="230" customWidth="1"/>
    <col min="1531" max="1534" width="11.42578125" style="230"/>
    <col min="1535" max="1535" width="22.7109375" style="230" customWidth="1"/>
    <col min="1536" max="1536" width="11.42578125" style="230"/>
    <col min="1537" max="1537" width="22.7109375" style="230" customWidth="1"/>
    <col min="1538" max="1538" width="22.5703125" style="230" customWidth="1"/>
    <col min="1539" max="1539" width="11.42578125" style="230"/>
    <col min="1540" max="1540" width="0" style="230" hidden="1" customWidth="1"/>
    <col min="1541" max="1781" width="11.42578125" style="230"/>
    <col min="1782" max="1782" width="12.7109375" style="230" customWidth="1"/>
    <col min="1783" max="1783" width="34.28515625" style="230" customWidth="1"/>
    <col min="1784" max="1784" width="14" style="230" customWidth="1"/>
    <col min="1785" max="1785" width="22.7109375" style="230" customWidth="1"/>
    <col min="1786" max="1786" width="14.28515625" style="230" customWidth="1"/>
    <col min="1787" max="1790" width="11.42578125" style="230"/>
    <col min="1791" max="1791" width="22.7109375" style="230" customWidth="1"/>
    <col min="1792" max="1792" width="11.42578125" style="230"/>
    <col min="1793" max="1793" width="22.7109375" style="230" customWidth="1"/>
    <col min="1794" max="1794" width="22.5703125" style="230" customWidth="1"/>
    <col min="1795" max="1795" width="11.42578125" style="230"/>
    <col min="1796" max="1796" width="0" style="230" hidden="1" customWidth="1"/>
    <col min="1797" max="2037" width="11.42578125" style="230"/>
    <col min="2038" max="2038" width="12.7109375" style="230" customWidth="1"/>
    <col min="2039" max="2039" width="34.28515625" style="230" customWidth="1"/>
    <col min="2040" max="2040" width="14" style="230" customWidth="1"/>
    <col min="2041" max="2041" width="22.7109375" style="230" customWidth="1"/>
    <col min="2042" max="2042" width="14.28515625" style="230" customWidth="1"/>
    <col min="2043" max="2046" width="11.42578125" style="230"/>
    <col min="2047" max="2047" width="22.7109375" style="230" customWidth="1"/>
    <col min="2048" max="2048" width="11.42578125" style="230"/>
    <col min="2049" max="2049" width="22.7109375" style="230" customWidth="1"/>
    <col min="2050" max="2050" width="22.5703125" style="230" customWidth="1"/>
    <col min="2051" max="2051" width="11.42578125" style="230"/>
    <col min="2052" max="2052" width="0" style="230" hidden="1" customWidth="1"/>
    <col min="2053" max="2293" width="11.42578125" style="230"/>
    <col min="2294" max="2294" width="12.7109375" style="230" customWidth="1"/>
    <col min="2295" max="2295" width="34.28515625" style="230" customWidth="1"/>
    <col min="2296" max="2296" width="14" style="230" customWidth="1"/>
    <col min="2297" max="2297" width="22.7109375" style="230" customWidth="1"/>
    <col min="2298" max="2298" width="14.28515625" style="230" customWidth="1"/>
    <col min="2299" max="2302" width="11.42578125" style="230"/>
    <col min="2303" max="2303" width="22.7109375" style="230" customWidth="1"/>
    <col min="2304" max="2304" width="11.42578125" style="230"/>
    <col min="2305" max="2305" width="22.7109375" style="230" customWidth="1"/>
    <col min="2306" max="2306" width="22.5703125" style="230" customWidth="1"/>
    <col min="2307" max="2307" width="11.42578125" style="230"/>
    <col min="2308" max="2308" width="0" style="230" hidden="1" customWidth="1"/>
    <col min="2309" max="2549" width="11.42578125" style="230"/>
    <col min="2550" max="2550" width="12.7109375" style="230" customWidth="1"/>
    <col min="2551" max="2551" width="34.28515625" style="230" customWidth="1"/>
    <col min="2552" max="2552" width="14" style="230" customWidth="1"/>
    <col min="2553" max="2553" width="22.7109375" style="230" customWidth="1"/>
    <col min="2554" max="2554" width="14.28515625" style="230" customWidth="1"/>
    <col min="2555" max="2558" width="11.42578125" style="230"/>
    <col min="2559" max="2559" width="22.7109375" style="230" customWidth="1"/>
    <col min="2560" max="2560" width="11.42578125" style="230"/>
    <col min="2561" max="2561" width="22.7109375" style="230" customWidth="1"/>
    <col min="2562" max="2562" width="22.5703125" style="230" customWidth="1"/>
    <col min="2563" max="2563" width="11.42578125" style="230"/>
    <col min="2564" max="2564" width="0" style="230" hidden="1" customWidth="1"/>
    <col min="2565" max="2805" width="11.42578125" style="230"/>
    <col min="2806" max="2806" width="12.7109375" style="230" customWidth="1"/>
    <col min="2807" max="2807" width="34.28515625" style="230" customWidth="1"/>
    <col min="2808" max="2808" width="14" style="230" customWidth="1"/>
    <col min="2809" max="2809" width="22.7109375" style="230" customWidth="1"/>
    <col min="2810" max="2810" width="14.28515625" style="230" customWidth="1"/>
    <col min="2811" max="2814" width="11.42578125" style="230"/>
    <col min="2815" max="2815" width="22.7109375" style="230" customWidth="1"/>
    <col min="2816" max="2816" width="11.42578125" style="230"/>
    <col min="2817" max="2817" width="22.7109375" style="230" customWidth="1"/>
    <col min="2818" max="2818" width="22.5703125" style="230" customWidth="1"/>
    <col min="2819" max="2819" width="11.42578125" style="230"/>
    <col min="2820" max="2820" width="0" style="230" hidden="1" customWidth="1"/>
    <col min="2821" max="3061" width="11.42578125" style="230"/>
    <col min="3062" max="3062" width="12.7109375" style="230" customWidth="1"/>
    <col min="3063" max="3063" width="34.28515625" style="230" customWidth="1"/>
    <col min="3064" max="3064" width="14" style="230" customWidth="1"/>
    <col min="3065" max="3065" width="22.7109375" style="230" customWidth="1"/>
    <col min="3066" max="3066" width="14.28515625" style="230" customWidth="1"/>
    <col min="3067" max="3070" width="11.42578125" style="230"/>
    <col min="3071" max="3071" width="22.7109375" style="230" customWidth="1"/>
    <col min="3072" max="3072" width="11.42578125" style="230"/>
    <col min="3073" max="3073" width="22.7109375" style="230" customWidth="1"/>
    <col min="3074" max="3074" width="22.5703125" style="230" customWidth="1"/>
    <col min="3075" max="3075" width="11.42578125" style="230"/>
    <col min="3076" max="3076" width="0" style="230" hidden="1" customWidth="1"/>
    <col min="3077" max="3317" width="11.42578125" style="230"/>
    <col min="3318" max="3318" width="12.7109375" style="230" customWidth="1"/>
    <col min="3319" max="3319" width="34.28515625" style="230" customWidth="1"/>
    <col min="3320" max="3320" width="14" style="230" customWidth="1"/>
    <col min="3321" max="3321" width="22.7109375" style="230" customWidth="1"/>
    <col min="3322" max="3322" width="14.28515625" style="230" customWidth="1"/>
    <col min="3323" max="3326" width="11.42578125" style="230"/>
    <col min="3327" max="3327" width="22.7109375" style="230" customWidth="1"/>
    <col min="3328" max="3328" width="11.42578125" style="230"/>
    <col min="3329" max="3329" width="22.7109375" style="230" customWidth="1"/>
    <col min="3330" max="3330" width="22.5703125" style="230" customWidth="1"/>
    <col min="3331" max="3331" width="11.42578125" style="230"/>
    <col min="3332" max="3332" width="0" style="230" hidden="1" customWidth="1"/>
    <col min="3333" max="3573" width="11.42578125" style="230"/>
    <col min="3574" max="3574" width="12.7109375" style="230" customWidth="1"/>
    <col min="3575" max="3575" width="34.28515625" style="230" customWidth="1"/>
    <col min="3576" max="3576" width="14" style="230" customWidth="1"/>
    <col min="3577" max="3577" width="22.7109375" style="230" customWidth="1"/>
    <col min="3578" max="3578" width="14.28515625" style="230" customWidth="1"/>
    <col min="3579" max="3582" width="11.42578125" style="230"/>
    <col min="3583" max="3583" width="22.7109375" style="230" customWidth="1"/>
    <col min="3584" max="3584" width="11.42578125" style="230"/>
    <col min="3585" max="3585" width="22.7109375" style="230" customWidth="1"/>
    <col min="3586" max="3586" width="22.5703125" style="230" customWidth="1"/>
    <col min="3587" max="3587" width="11.42578125" style="230"/>
    <col min="3588" max="3588" width="0" style="230" hidden="1" customWidth="1"/>
    <col min="3589" max="3829" width="11.42578125" style="230"/>
    <col min="3830" max="3830" width="12.7109375" style="230" customWidth="1"/>
    <col min="3831" max="3831" width="34.28515625" style="230" customWidth="1"/>
    <col min="3832" max="3832" width="14" style="230" customWidth="1"/>
    <col min="3833" max="3833" width="22.7109375" style="230" customWidth="1"/>
    <col min="3834" max="3834" width="14.28515625" style="230" customWidth="1"/>
    <col min="3835" max="3838" width="11.42578125" style="230"/>
    <col min="3839" max="3839" width="22.7109375" style="230" customWidth="1"/>
    <col min="3840" max="3840" width="11.42578125" style="230"/>
    <col min="3841" max="3841" width="22.7109375" style="230" customWidth="1"/>
    <col min="3842" max="3842" width="22.5703125" style="230" customWidth="1"/>
    <col min="3843" max="3843" width="11.42578125" style="230"/>
    <col min="3844" max="3844" width="0" style="230" hidden="1" customWidth="1"/>
    <col min="3845" max="4085" width="11.42578125" style="230"/>
    <col min="4086" max="4086" width="12.7109375" style="230" customWidth="1"/>
    <col min="4087" max="4087" width="34.28515625" style="230" customWidth="1"/>
    <col min="4088" max="4088" width="14" style="230" customWidth="1"/>
    <col min="4089" max="4089" width="22.7109375" style="230" customWidth="1"/>
    <col min="4090" max="4090" width="14.28515625" style="230" customWidth="1"/>
    <col min="4091" max="4094" width="11.42578125" style="230"/>
    <col min="4095" max="4095" width="22.7109375" style="230" customWidth="1"/>
    <col min="4096" max="4096" width="11.42578125" style="230"/>
    <col min="4097" max="4097" width="22.7109375" style="230" customWidth="1"/>
    <col min="4098" max="4098" width="22.5703125" style="230" customWidth="1"/>
    <col min="4099" max="4099" width="11.42578125" style="230"/>
    <col min="4100" max="4100" width="0" style="230" hidden="1" customWidth="1"/>
    <col min="4101" max="4341" width="11.42578125" style="230"/>
    <col min="4342" max="4342" width="12.7109375" style="230" customWidth="1"/>
    <col min="4343" max="4343" width="34.28515625" style="230" customWidth="1"/>
    <col min="4344" max="4344" width="14" style="230" customWidth="1"/>
    <col min="4345" max="4345" width="22.7109375" style="230" customWidth="1"/>
    <col min="4346" max="4346" width="14.28515625" style="230" customWidth="1"/>
    <col min="4347" max="4350" width="11.42578125" style="230"/>
    <col min="4351" max="4351" width="22.7109375" style="230" customWidth="1"/>
    <col min="4352" max="4352" width="11.42578125" style="230"/>
    <col min="4353" max="4353" width="22.7109375" style="230" customWidth="1"/>
    <col min="4354" max="4354" width="22.5703125" style="230" customWidth="1"/>
    <col min="4355" max="4355" width="11.42578125" style="230"/>
    <col min="4356" max="4356" width="0" style="230" hidden="1" customWidth="1"/>
    <col min="4357" max="4597" width="11.42578125" style="230"/>
    <col min="4598" max="4598" width="12.7109375" style="230" customWidth="1"/>
    <col min="4599" max="4599" width="34.28515625" style="230" customWidth="1"/>
    <col min="4600" max="4600" width="14" style="230" customWidth="1"/>
    <col min="4601" max="4601" width="22.7109375" style="230" customWidth="1"/>
    <col min="4602" max="4602" width="14.28515625" style="230" customWidth="1"/>
    <col min="4603" max="4606" width="11.42578125" style="230"/>
    <col min="4607" max="4607" width="22.7109375" style="230" customWidth="1"/>
    <col min="4608" max="4608" width="11.42578125" style="230"/>
    <col min="4609" max="4609" width="22.7109375" style="230" customWidth="1"/>
    <col min="4610" max="4610" width="22.5703125" style="230" customWidth="1"/>
    <col min="4611" max="4611" width="11.42578125" style="230"/>
    <col min="4612" max="4612" width="0" style="230" hidden="1" customWidth="1"/>
    <col min="4613" max="4853" width="11.42578125" style="230"/>
    <col min="4854" max="4854" width="12.7109375" style="230" customWidth="1"/>
    <col min="4855" max="4855" width="34.28515625" style="230" customWidth="1"/>
    <col min="4856" max="4856" width="14" style="230" customWidth="1"/>
    <col min="4857" max="4857" width="22.7109375" style="230" customWidth="1"/>
    <col min="4858" max="4858" width="14.28515625" style="230" customWidth="1"/>
    <col min="4859" max="4862" width="11.42578125" style="230"/>
    <col min="4863" max="4863" width="22.7109375" style="230" customWidth="1"/>
    <col min="4864" max="4864" width="11.42578125" style="230"/>
    <col min="4865" max="4865" width="22.7109375" style="230" customWidth="1"/>
    <col min="4866" max="4866" width="22.5703125" style="230" customWidth="1"/>
    <col min="4867" max="4867" width="11.42578125" style="230"/>
    <col min="4868" max="4868" width="0" style="230" hidden="1" customWidth="1"/>
    <col min="4869" max="5109" width="11.42578125" style="230"/>
    <col min="5110" max="5110" width="12.7109375" style="230" customWidth="1"/>
    <col min="5111" max="5111" width="34.28515625" style="230" customWidth="1"/>
    <col min="5112" max="5112" width="14" style="230" customWidth="1"/>
    <col min="5113" max="5113" width="22.7109375" style="230" customWidth="1"/>
    <col min="5114" max="5114" width="14.28515625" style="230" customWidth="1"/>
    <col min="5115" max="5118" width="11.42578125" style="230"/>
    <col min="5119" max="5119" width="22.7109375" style="230" customWidth="1"/>
    <col min="5120" max="5120" width="11.42578125" style="230"/>
    <col min="5121" max="5121" width="22.7109375" style="230" customWidth="1"/>
    <col min="5122" max="5122" width="22.5703125" style="230" customWidth="1"/>
    <col min="5123" max="5123" width="11.42578125" style="230"/>
    <col min="5124" max="5124" width="0" style="230" hidden="1" customWidth="1"/>
    <col min="5125" max="5365" width="11.42578125" style="230"/>
    <col min="5366" max="5366" width="12.7109375" style="230" customWidth="1"/>
    <col min="5367" max="5367" width="34.28515625" style="230" customWidth="1"/>
    <col min="5368" max="5368" width="14" style="230" customWidth="1"/>
    <col min="5369" max="5369" width="22.7109375" style="230" customWidth="1"/>
    <col min="5370" max="5370" width="14.28515625" style="230" customWidth="1"/>
    <col min="5371" max="5374" width="11.42578125" style="230"/>
    <col min="5375" max="5375" width="22.7109375" style="230" customWidth="1"/>
    <col min="5376" max="5376" width="11.42578125" style="230"/>
    <col min="5377" max="5377" width="22.7109375" style="230" customWidth="1"/>
    <col min="5378" max="5378" width="22.5703125" style="230" customWidth="1"/>
    <col min="5379" max="5379" width="11.42578125" style="230"/>
    <col min="5380" max="5380" width="0" style="230" hidden="1" customWidth="1"/>
    <col min="5381" max="5621" width="11.42578125" style="230"/>
    <col min="5622" max="5622" width="12.7109375" style="230" customWidth="1"/>
    <col min="5623" max="5623" width="34.28515625" style="230" customWidth="1"/>
    <col min="5624" max="5624" width="14" style="230" customWidth="1"/>
    <col min="5625" max="5625" width="22.7109375" style="230" customWidth="1"/>
    <col min="5626" max="5626" width="14.28515625" style="230" customWidth="1"/>
    <col min="5627" max="5630" width="11.42578125" style="230"/>
    <col min="5631" max="5631" width="22.7109375" style="230" customWidth="1"/>
    <col min="5632" max="5632" width="11.42578125" style="230"/>
    <col min="5633" max="5633" width="22.7109375" style="230" customWidth="1"/>
    <col min="5634" max="5634" width="22.5703125" style="230" customWidth="1"/>
    <col min="5635" max="5635" width="11.42578125" style="230"/>
    <col min="5636" max="5636" width="0" style="230" hidden="1" customWidth="1"/>
    <col min="5637" max="5877" width="11.42578125" style="230"/>
    <col min="5878" max="5878" width="12.7109375" style="230" customWidth="1"/>
    <col min="5879" max="5879" width="34.28515625" style="230" customWidth="1"/>
    <col min="5880" max="5880" width="14" style="230" customWidth="1"/>
    <col min="5881" max="5881" width="22.7109375" style="230" customWidth="1"/>
    <col min="5882" max="5882" width="14.28515625" style="230" customWidth="1"/>
    <col min="5883" max="5886" width="11.42578125" style="230"/>
    <col min="5887" max="5887" width="22.7109375" style="230" customWidth="1"/>
    <col min="5888" max="5888" width="11.42578125" style="230"/>
    <col min="5889" max="5889" width="22.7109375" style="230" customWidth="1"/>
    <col min="5890" max="5890" width="22.5703125" style="230" customWidth="1"/>
    <col min="5891" max="5891" width="11.42578125" style="230"/>
    <col min="5892" max="5892" width="0" style="230" hidden="1" customWidth="1"/>
    <col min="5893" max="6133" width="11.42578125" style="230"/>
    <col min="6134" max="6134" width="12.7109375" style="230" customWidth="1"/>
    <col min="6135" max="6135" width="34.28515625" style="230" customWidth="1"/>
    <col min="6136" max="6136" width="14" style="230" customWidth="1"/>
    <col min="6137" max="6137" width="22.7109375" style="230" customWidth="1"/>
    <col min="6138" max="6138" width="14.28515625" style="230" customWidth="1"/>
    <col min="6139" max="6142" width="11.42578125" style="230"/>
    <col min="6143" max="6143" width="22.7109375" style="230" customWidth="1"/>
    <col min="6144" max="6144" width="11.42578125" style="230"/>
    <col min="6145" max="6145" width="22.7109375" style="230" customWidth="1"/>
    <col min="6146" max="6146" width="22.5703125" style="230" customWidth="1"/>
    <col min="6147" max="6147" width="11.42578125" style="230"/>
    <col min="6148" max="6148" width="0" style="230" hidden="1" customWidth="1"/>
    <col min="6149" max="6389" width="11.42578125" style="230"/>
    <col min="6390" max="6390" width="12.7109375" style="230" customWidth="1"/>
    <col min="6391" max="6391" width="34.28515625" style="230" customWidth="1"/>
    <col min="6392" max="6392" width="14" style="230" customWidth="1"/>
    <col min="6393" max="6393" width="22.7109375" style="230" customWidth="1"/>
    <col min="6394" max="6394" width="14.28515625" style="230" customWidth="1"/>
    <col min="6395" max="6398" width="11.42578125" style="230"/>
    <col min="6399" max="6399" width="22.7109375" style="230" customWidth="1"/>
    <col min="6400" max="6400" width="11.42578125" style="230"/>
    <col min="6401" max="6401" width="22.7109375" style="230" customWidth="1"/>
    <col min="6402" max="6402" width="22.5703125" style="230" customWidth="1"/>
    <col min="6403" max="6403" width="11.42578125" style="230"/>
    <col min="6404" max="6404" width="0" style="230" hidden="1" customWidth="1"/>
    <col min="6405" max="6645" width="11.42578125" style="230"/>
    <col min="6646" max="6646" width="12.7109375" style="230" customWidth="1"/>
    <col min="6647" max="6647" width="34.28515625" style="230" customWidth="1"/>
    <col min="6648" max="6648" width="14" style="230" customWidth="1"/>
    <col min="6649" max="6649" width="22.7109375" style="230" customWidth="1"/>
    <col min="6650" max="6650" width="14.28515625" style="230" customWidth="1"/>
    <col min="6651" max="6654" width="11.42578125" style="230"/>
    <col min="6655" max="6655" width="22.7109375" style="230" customWidth="1"/>
    <col min="6656" max="6656" width="11.42578125" style="230"/>
    <col min="6657" max="6657" width="22.7109375" style="230" customWidth="1"/>
    <col min="6658" max="6658" width="22.5703125" style="230" customWidth="1"/>
    <col min="6659" max="6659" width="11.42578125" style="230"/>
    <col min="6660" max="6660" width="0" style="230" hidden="1" customWidth="1"/>
    <col min="6661" max="6901" width="11.42578125" style="230"/>
    <col min="6902" max="6902" width="12.7109375" style="230" customWidth="1"/>
    <col min="6903" max="6903" width="34.28515625" style="230" customWidth="1"/>
    <col min="6904" max="6904" width="14" style="230" customWidth="1"/>
    <col min="6905" max="6905" width="22.7109375" style="230" customWidth="1"/>
    <col min="6906" max="6906" width="14.28515625" style="230" customWidth="1"/>
    <col min="6907" max="6910" width="11.42578125" style="230"/>
    <col min="6911" max="6911" width="22.7109375" style="230" customWidth="1"/>
    <col min="6912" max="6912" width="11.42578125" style="230"/>
    <col min="6913" max="6913" width="22.7109375" style="230" customWidth="1"/>
    <col min="6914" max="6914" width="22.5703125" style="230" customWidth="1"/>
    <col min="6915" max="6915" width="11.42578125" style="230"/>
    <col min="6916" max="6916" width="0" style="230" hidden="1" customWidth="1"/>
    <col min="6917" max="7157" width="11.42578125" style="230"/>
    <col min="7158" max="7158" width="12.7109375" style="230" customWidth="1"/>
    <col min="7159" max="7159" width="34.28515625" style="230" customWidth="1"/>
    <col min="7160" max="7160" width="14" style="230" customWidth="1"/>
    <col min="7161" max="7161" width="22.7109375" style="230" customWidth="1"/>
    <col min="7162" max="7162" width="14.28515625" style="230" customWidth="1"/>
    <col min="7163" max="7166" width="11.42578125" style="230"/>
    <col min="7167" max="7167" width="22.7109375" style="230" customWidth="1"/>
    <col min="7168" max="7168" width="11.42578125" style="230"/>
    <col min="7169" max="7169" width="22.7109375" style="230" customWidth="1"/>
    <col min="7170" max="7170" width="22.5703125" style="230" customWidth="1"/>
    <col min="7171" max="7171" width="11.42578125" style="230"/>
    <col min="7172" max="7172" width="0" style="230" hidden="1" customWidth="1"/>
    <col min="7173" max="7413" width="11.42578125" style="230"/>
    <col min="7414" max="7414" width="12.7109375" style="230" customWidth="1"/>
    <col min="7415" max="7415" width="34.28515625" style="230" customWidth="1"/>
    <col min="7416" max="7416" width="14" style="230" customWidth="1"/>
    <col min="7417" max="7417" width="22.7109375" style="230" customWidth="1"/>
    <col min="7418" max="7418" width="14.28515625" style="230" customWidth="1"/>
    <col min="7419" max="7422" width="11.42578125" style="230"/>
    <col min="7423" max="7423" width="22.7109375" style="230" customWidth="1"/>
    <col min="7424" max="7424" width="11.42578125" style="230"/>
    <col min="7425" max="7425" width="22.7109375" style="230" customWidth="1"/>
    <col min="7426" max="7426" width="22.5703125" style="230" customWidth="1"/>
    <col min="7427" max="7427" width="11.42578125" style="230"/>
    <col min="7428" max="7428" width="0" style="230" hidden="1" customWidth="1"/>
    <col min="7429" max="7669" width="11.42578125" style="230"/>
    <col min="7670" max="7670" width="12.7109375" style="230" customWidth="1"/>
    <col min="7671" max="7671" width="34.28515625" style="230" customWidth="1"/>
    <col min="7672" max="7672" width="14" style="230" customWidth="1"/>
    <col min="7673" max="7673" width="22.7109375" style="230" customWidth="1"/>
    <col min="7674" max="7674" width="14.28515625" style="230" customWidth="1"/>
    <col min="7675" max="7678" width="11.42578125" style="230"/>
    <col min="7679" max="7679" width="22.7109375" style="230" customWidth="1"/>
    <col min="7680" max="7680" width="11.42578125" style="230"/>
    <col min="7681" max="7681" width="22.7109375" style="230" customWidth="1"/>
    <col min="7682" max="7682" width="22.5703125" style="230" customWidth="1"/>
    <col min="7683" max="7683" width="11.42578125" style="230"/>
    <col min="7684" max="7684" width="0" style="230" hidden="1" customWidth="1"/>
    <col min="7685" max="7925" width="11.42578125" style="230"/>
    <col min="7926" max="7926" width="12.7109375" style="230" customWidth="1"/>
    <col min="7927" max="7927" width="34.28515625" style="230" customWidth="1"/>
    <col min="7928" max="7928" width="14" style="230" customWidth="1"/>
    <col min="7929" max="7929" width="22.7109375" style="230" customWidth="1"/>
    <col min="7930" max="7930" width="14.28515625" style="230" customWidth="1"/>
    <col min="7931" max="7934" width="11.42578125" style="230"/>
    <col min="7935" max="7935" width="22.7109375" style="230" customWidth="1"/>
    <col min="7936" max="7936" width="11.42578125" style="230"/>
    <col min="7937" max="7937" width="22.7109375" style="230" customWidth="1"/>
    <col min="7938" max="7938" width="22.5703125" style="230" customWidth="1"/>
    <col min="7939" max="7939" width="11.42578125" style="230"/>
    <col min="7940" max="7940" width="0" style="230" hidden="1" customWidth="1"/>
    <col min="7941" max="8181" width="11.42578125" style="230"/>
    <col min="8182" max="8182" width="12.7109375" style="230" customWidth="1"/>
    <col min="8183" max="8183" width="34.28515625" style="230" customWidth="1"/>
    <col min="8184" max="8184" width="14" style="230" customWidth="1"/>
    <col min="8185" max="8185" width="22.7109375" style="230" customWidth="1"/>
    <col min="8186" max="8186" width="14.28515625" style="230" customWidth="1"/>
    <col min="8187" max="8190" width="11.42578125" style="230"/>
    <col min="8191" max="8191" width="22.7109375" style="230" customWidth="1"/>
    <col min="8192" max="8192" width="11.42578125" style="230"/>
    <col min="8193" max="8193" width="22.7109375" style="230" customWidth="1"/>
    <col min="8194" max="8194" width="22.5703125" style="230" customWidth="1"/>
    <col min="8195" max="8195" width="11.42578125" style="230"/>
    <col min="8196" max="8196" width="0" style="230" hidden="1" customWidth="1"/>
    <col min="8197" max="8437" width="11.42578125" style="230"/>
    <col min="8438" max="8438" width="12.7109375" style="230" customWidth="1"/>
    <col min="8439" max="8439" width="34.28515625" style="230" customWidth="1"/>
    <col min="8440" max="8440" width="14" style="230" customWidth="1"/>
    <col min="8441" max="8441" width="22.7109375" style="230" customWidth="1"/>
    <col min="8442" max="8442" width="14.28515625" style="230" customWidth="1"/>
    <col min="8443" max="8446" width="11.42578125" style="230"/>
    <col min="8447" max="8447" width="22.7109375" style="230" customWidth="1"/>
    <col min="8448" max="8448" width="11.42578125" style="230"/>
    <col min="8449" max="8449" width="22.7109375" style="230" customWidth="1"/>
    <col min="8450" max="8450" width="22.5703125" style="230" customWidth="1"/>
    <col min="8451" max="8451" width="11.42578125" style="230"/>
    <col min="8452" max="8452" width="0" style="230" hidden="1" customWidth="1"/>
    <col min="8453" max="8693" width="11.42578125" style="230"/>
    <col min="8694" max="8694" width="12.7109375" style="230" customWidth="1"/>
    <col min="8695" max="8695" width="34.28515625" style="230" customWidth="1"/>
    <col min="8696" max="8696" width="14" style="230" customWidth="1"/>
    <col min="8697" max="8697" width="22.7109375" style="230" customWidth="1"/>
    <col min="8698" max="8698" width="14.28515625" style="230" customWidth="1"/>
    <col min="8699" max="8702" width="11.42578125" style="230"/>
    <col min="8703" max="8703" width="22.7109375" style="230" customWidth="1"/>
    <col min="8704" max="8704" width="11.42578125" style="230"/>
    <col min="8705" max="8705" width="22.7109375" style="230" customWidth="1"/>
    <col min="8706" max="8706" width="22.5703125" style="230" customWidth="1"/>
    <col min="8707" max="8707" width="11.42578125" style="230"/>
    <col min="8708" max="8708" width="0" style="230" hidden="1" customWidth="1"/>
    <col min="8709" max="8949" width="11.42578125" style="230"/>
    <col min="8950" max="8950" width="12.7109375" style="230" customWidth="1"/>
    <col min="8951" max="8951" width="34.28515625" style="230" customWidth="1"/>
    <col min="8952" max="8952" width="14" style="230" customWidth="1"/>
    <col min="8953" max="8953" width="22.7109375" style="230" customWidth="1"/>
    <col min="8954" max="8954" width="14.28515625" style="230" customWidth="1"/>
    <col min="8955" max="8958" width="11.42578125" style="230"/>
    <col min="8959" max="8959" width="22.7109375" style="230" customWidth="1"/>
    <col min="8960" max="8960" width="11.42578125" style="230"/>
    <col min="8961" max="8961" width="22.7109375" style="230" customWidth="1"/>
    <col min="8962" max="8962" width="22.5703125" style="230" customWidth="1"/>
    <col min="8963" max="8963" width="11.42578125" style="230"/>
    <col min="8964" max="8964" width="0" style="230" hidden="1" customWidth="1"/>
    <col min="8965" max="9205" width="11.42578125" style="230"/>
    <col min="9206" max="9206" width="12.7109375" style="230" customWidth="1"/>
    <col min="9207" max="9207" width="34.28515625" style="230" customWidth="1"/>
    <col min="9208" max="9208" width="14" style="230" customWidth="1"/>
    <col min="9209" max="9209" width="22.7109375" style="230" customWidth="1"/>
    <col min="9210" max="9210" width="14.28515625" style="230" customWidth="1"/>
    <col min="9211" max="9214" width="11.42578125" style="230"/>
    <col min="9215" max="9215" width="22.7109375" style="230" customWidth="1"/>
    <col min="9216" max="9216" width="11.42578125" style="230"/>
    <col min="9217" max="9217" width="22.7109375" style="230" customWidth="1"/>
    <col min="9218" max="9218" width="22.5703125" style="230" customWidth="1"/>
    <col min="9219" max="9219" width="11.42578125" style="230"/>
    <col min="9220" max="9220" width="0" style="230" hidden="1" customWidth="1"/>
    <col min="9221" max="9461" width="11.42578125" style="230"/>
    <col min="9462" max="9462" width="12.7109375" style="230" customWidth="1"/>
    <col min="9463" max="9463" width="34.28515625" style="230" customWidth="1"/>
    <col min="9464" max="9464" width="14" style="230" customWidth="1"/>
    <col min="9465" max="9465" width="22.7109375" style="230" customWidth="1"/>
    <col min="9466" max="9466" width="14.28515625" style="230" customWidth="1"/>
    <col min="9467" max="9470" width="11.42578125" style="230"/>
    <col min="9471" max="9471" width="22.7109375" style="230" customWidth="1"/>
    <col min="9472" max="9472" width="11.42578125" style="230"/>
    <col min="9473" max="9473" width="22.7109375" style="230" customWidth="1"/>
    <col min="9474" max="9474" width="22.5703125" style="230" customWidth="1"/>
    <col min="9475" max="9475" width="11.42578125" style="230"/>
    <col min="9476" max="9476" width="0" style="230" hidden="1" customWidth="1"/>
    <col min="9477" max="9717" width="11.42578125" style="230"/>
    <col min="9718" max="9718" width="12.7109375" style="230" customWidth="1"/>
    <col min="9719" max="9719" width="34.28515625" style="230" customWidth="1"/>
    <col min="9720" max="9720" width="14" style="230" customWidth="1"/>
    <col min="9721" max="9721" width="22.7109375" style="230" customWidth="1"/>
    <col min="9722" max="9722" width="14.28515625" style="230" customWidth="1"/>
    <col min="9723" max="9726" width="11.42578125" style="230"/>
    <col min="9727" max="9727" width="22.7109375" style="230" customWidth="1"/>
    <col min="9728" max="9728" width="11.42578125" style="230"/>
    <col min="9729" max="9729" width="22.7109375" style="230" customWidth="1"/>
    <col min="9730" max="9730" width="22.5703125" style="230" customWidth="1"/>
    <col min="9731" max="9731" width="11.42578125" style="230"/>
    <col min="9732" max="9732" width="0" style="230" hidden="1" customWidth="1"/>
    <col min="9733" max="9973" width="11.42578125" style="230"/>
    <col min="9974" max="9974" width="12.7109375" style="230" customWidth="1"/>
    <col min="9975" max="9975" width="34.28515625" style="230" customWidth="1"/>
    <col min="9976" max="9976" width="14" style="230" customWidth="1"/>
    <col min="9977" max="9977" width="22.7109375" style="230" customWidth="1"/>
    <col min="9978" max="9978" width="14.28515625" style="230" customWidth="1"/>
    <col min="9979" max="9982" width="11.42578125" style="230"/>
    <col min="9983" max="9983" width="22.7109375" style="230" customWidth="1"/>
    <col min="9984" max="9984" width="11.42578125" style="230"/>
    <col min="9985" max="9985" width="22.7109375" style="230" customWidth="1"/>
    <col min="9986" max="9986" width="22.5703125" style="230" customWidth="1"/>
    <col min="9987" max="9987" width="11.42578125" style="230"/>
    <col min="9988" max="9988" width="0" style="230" hidden="1" customWidth="1"/>
    <col min="9989" max="10229" width="11.42578125" style="230"/>
    <col min="10230" max="10230" width="12.7109375" style="230" customWidth="1"/>
    <col min="10231" max="10231" width="34.28515625" style="230" customWidth="1"/>
    <col min="10232" max="10232" width="14" style="230" customWidth="1"/>
    <col min="10233" max="10233" width="22.7109375" style="230" customWidth="1"/>
    <col min="10234" max="10234" width="14.28515625" style="230" customWidth="1"/>
    <col min="10235" max="10238" width="11.42578125" style="230"/>
    <col min="10239" max="10239" width="22.7109375" style="230" customWidth="1"/>
    <col min="10240" max="10240" width="11.42578125" style="230"/>
    <col min="10241" max="10241" width="22.7109375" style="230" customWidth="1"/>
    <col min="10242" max="10242" width="22.5703125" style="230" customWidth="1"/>
    <col min="10243" max="10243" width="11.42578125" style="230"/>
    <col min="10244" max="10244" width="0" style="230" hidden="1" customWidth="1"/>
    <col min="10245" max="10485" width="11.42578125" style="230"/>
    <col min="10486" max="10486" width="12.7109375" style="230" customWidth="1"/>
    <col min="10487" max="10487" width="34.28515625" style="230" customWidth="1"/>
    <col min="10488" max="10488" width="14" style="230" customWidth="1"/>
    <col min="10489" max="10489" width="22.7109375" style="230" customWidth="1"/>
    <col min="10490" max="10490" width="14.28515625" style="230" customWidth="1"/>
    <col min="10491" max="10494" width="11.42578125" style="230"/>
    <col min="10495" max="10495" width="22.7109375" style="230" customWidth="1"/>
    <col min="10496" max="10496" width="11.42578125" style="230"/>
    <col min="10497" max="10497" width="22.7109375" style="230" customWidth="1"/>
    <col min="10498" max="10498" width="22.5703125" style="230" customWidth="1"/>
    <col min="10499" max="10499" width="11.42578125" style="230"/>
    <col min="10500" max="10500" width="0" style="230" hidden="1" customWidth="1"/>
    <col min="10501" max="10741" width="11.42578125" style="230"/>
    <col min="10742" max="10742" width="12.7109375" style="230" customWidth="1"/>
    <col min="10743" max="10743" width="34.28515625" style="230" customWidth="1"/>
    <col min="10744" max="10744" width="14" style="230" customWidth="1"/>
    <col min="10745" max="10745" width="22.7109375" style="230" customWidth="1"/>
    <col min="10746" max="10746" width="14.28515625" style="230" customWidth="1"/>
    <col min="10747" max="10750" width="11.42578125" style="230"/>
    <col min="10751" max="10751" width="22.7109375" style="230" customWidth="1"/>
    <col min="10752" max="10752" width="11.42578125" style="230"/>
    <col min="10753" max="10753" width="22.7109375" style="230" customWidth="1"/>
    <col min="10754" max="10754" width="22.5703125" style="230" customWidth="1"/>
    <col min="10755" max="10755" width="11.42578125" style="230"/>
    <col min="10756" max="10756" width="0" style="230" hidden="1" customWidth="1"/>
    <col min="10757" max="10997" width="11.42578125" style="230"/>
    <col min="10998" max="10998" width="12.7109375" style="230" customWidth="1"/>
    <col min="10999" max="10999" width="34.28515625" style="230" customWidth="1"/>
    <col min="11000" max="11000" width="14" style="230" customWidth="1"/>
    <col min="11001" max="11001" width="22.7109375" style="230" customWidth="1"/>
    <col min="11002" max="11002" width="14.28515625" style="230" customWidth="1"/>
    <col min="11003" max="11006" width="11.42578125" style="230"/>
    <col min="11007" max="11007" width="22.7109375" style="230" customWidth="1"/>
    <col min="11008" max="11008" width="11.42578125" style="230"/>
    <col min="11009" max="11009" width="22.7109375" style="230" customWidth="1"/>
    <col min="11010" max="11010" width="22.5703125" style="230" customWidth="1"/>
    <col min="11011" max="11011" width="11.42578125" style="230"/>
    <col min="11012" max="11012" width="0" style="230" hidden="1" customWidth="1"/>
    <col min="11013" max="11253" width="11.42578125" style="230"/>
    <col min="11254" max="11254" width="12.7109375" style="230" customWidth="1"/>
    <col min="11255" max="11255" width="34.28515625" style="230" customWidth="1"/>
    <col min="11256" max="11256" width="14" style="230" customWidth="1"/>
    <col min="11257" max="11257" width="22.7109375" style="230" customWidth="1"/>
    <col min="11258" max="11258" width="14.28515625" style="230" customWidth="1"/>
    <col min="11259" max="11262" width="11.42578125" style="230"/>
    <col min="11263" max="11263" width="22.7109375" style="230" customWidth="1"/>
    <col min="11264" max="11264" width="11.42578125" style="230"/>
    <col min="11265" max="11265" width="22.7109375" style="230" customWidth="1"/>
    <col min="11266" max="11266" width="22.5703125" style="230" customWidth="1"/>
    <col min="11267" max="11267" width="11.42578125" style="230"/>
    <col min="11268" max="11268" width="0" style="230" hidden="1" customWidth="1"/>
    <col min="11269" max="11509" width="11.42578125" style="230"/>
    <col min="11510" max="11510" width="12.7109375" style="230" customWidth="1"/>
    <col min="11511" max="11511" width="34.28515625" style="230" customWidth="1"/>
    <col min="11512" max="11512" width="14" style="230" customWidth="1"/>
    <col min="11513" max="11513" width="22.7109375" style="230" customWidth="1"/>
    <col min="11514" max="11514" width="14.28515625" style="230" customWidth="1"/>
    <col min="11515" max="11518" width="11.42578125" style="230"/>
    <col min="11519" max="11519" width="22.7109375" style="230" customWidth="1"/>
    <col min="11520" max="11520" width="11.42578125" style="230"/>
    <col min="11521" max="11521" width="22.7109375" style="230" customWidth="1"/>
    <col min="11522" max="11522" width="22.5703125" style="230" customWidth="1"/>
    <col min="11523" max="11523" width="11.42578125" style="230"/>
    <col min="11524" max="11524" width="0" style="230" hidden="1" customWidth="1"/>
    <col min="11525" max="11765" width="11.42578125" style="230"/>
    <col min="11766" max="11766" width="12.7109375" style="230" customWidth="1"/>
    <col min="11767" max="11767" width="34.28515625" style="230" customWidth="1"/>
    <col min="11768" max="11768" width="14" style="230" customWidth="1"/>
    <col min="11769" max="11769" width="22.7109375" style="230" customWidth="1"/>
    <col min="11770" max="11770" width="14.28515625" style="230" customWidth="1"/>
    <col min="11771" max="11774" width="11.42578125" style="230"/>
    <col min="11775" max="11775" width="22.7109375" style="230" customWidth="1"/>
    <col min="11776" max="11776" width="11.42578125" style="230"/>
    <col min="11777" max="11777" width="22.7109375" style="230" customWidth="1"/>
    <col min="11778" max="11778" width="22.5703125" style="230" customWidth="1"/>
    <col min="11779" max="11779" width="11.42578125" style="230"/>
    <col min="11780" max="11780" width="0" style="230" hidden="1" customWidth="1"/>
    <col min="11781" max="12021" width="11.42578125" style="230"/>
    <col min="12022" max="12022" width="12.7109375" style="230" customWidth="1"/>
    <col min="12023" max="12023" width="34.28515625" style="230" customWidth="1"/>
    <col min="12024" max="12024" width="14" style="230" customWidth="1"/>
    <col min="12025" max="12025" width="22.7109375" style="230" customWidth="1"/>
    <col min="12026" max="12026" width="14.28515625" style="230" customWidth="1"/>
    <col min="12027" max="12030" width="11.42578125" style="230"/>
    <col min="12031" max="12031" width="22.7109375" style="230" customWidth="1"/>
    <col min="12032" max="12032" width="11.42578125" style="230"/>
    <col min="12033" max="12033" width="22.7109375" style="230" customWidth="1"/>
    <col min="12034" max="12034" width="22.5703125" style="230" customWidth="1"/>
    <col min="12035" max="12035" width="11.42578125" style="230"/>
    <col min="12036" max="12036" width="0" style="230" hidden="1" customWidth="1"/>
    <col min="12037" max="12277" width="11.42578125" style="230"/>
    <col min="12278" max="12278" width="12.7109375" style="230" customWidth="1"/>
    <col min="12279" max="12279" width="34.28515625" style="230" customWidth="1"/>
    <col min="12280" max="12280" width="14" style="230" customWidth="1"/>
    <col min="12281" max="12281" width="22.7109375" style="230" customWidth="1"/>
    <col min="12282" max="12282" width="14.28515625" style="230" customWidth="1"/>
    <col min="12283" max="12286" width="11.42578125" style="230"/>
    <col min="12287" max="12287" width="22.7109375" style="230" customWidth="1"/>
    <col min="12288" max="12288" width="11.42578125" style="230"/>
    <col min="12289" max="12289" width="22.7109375" style="230" customWidth="1"/>
    <col min="12290" max="12290" width="22.5703125" style="230" customWidth="1"/>
    <col min="12291" max="12291" width="11.42578125" style="230"/>
    <col min="12292" max="12292" width="0" style="230" hidden="1" customWidth="1"/>
    <col min="12293" max="12533" width="11.42578125" style="230"/>
    <col min="12534" max="12534" width="12.7109375" style="230" customWidth="1"/>
    <col min="12535" max="12535" width="34.28515625" style="230" customWidth="1"/>
    <col min="12536" max="12536" width="14" style="230" customWidth="1"/>
    <col min="12537" max="12537" width="22.7109375" style="230" customWidth="1"/>
    <col min="12538" max="12538" width="14.28515625" style="230" customWidth="1"/>
    <col min="12539" max="12542" width="11.42578125" style="230"/>
    <col min="12543" max="12543" width="22.7109375" style="230" customWidth="1"/>
    <col min="12544" max="12544" width="11.42578125" style="230"/>
    <col min="12545" max="12545" width="22.7109375" style="230" customWidth="1"/>
    <col min="12546" max="12546" width="22.5703125" style="230" customWidth="1"/>
    <col min="12547" max="12547" width="11.42578125" style="230"/>
    <col min="12548" max="12548" width="0" style="230" hidden="1" customWidth="1"/>
    <col min="12549" max="12789" width="11.42578125" style="230"/>
    <col min="12790" max="12790" width="12.7109375" style="230" customWidth="1"/>
    <col min="12791" max="12791" width="34.28515625" style="230" customWidth="1"/>
    <col min="12792" max="12792" width="14" style="230" customWidth="1"/>
    <col min="12793" max="12793" width="22.7109375" style="230" customWidth="1"/>
    <col min="12794" max="12794" width="14.28515625" style="230" customWidth="1"/>
    <col min="12795" max="12798" width="11.42578125" style="230"/>
    <col min="12799" max="12799" width="22.7109375" style="230" customWidth="1"/>
    <col min="12800" max="12800" width="11.42578125" style="230"/>
    <col min="12801" max="12801" width="22.7109375" style="230" customWidth="1"/>
    <col min="12802" max="12802" width="22.5703125" style="230" customWidth="1"/>
    <col min="12803" max="12803" width="11.42578125" style="230"/>
    <col min="12804" max="12804" width="0" style="230" hidden="1" customWidth="1"/>
    <col min="12805" max="13045" width="11.42578125" style="230"/>
    <col min="13046" max="13046" width="12.7109375" style="230" customWidth="1"/>
    <col min="13047" max="13047" width="34.28515625" style="230" customWidth="1"/>
    <col min="13048" max="13048" width="14" style="230" customWidth="1"/>
    <col min="13049" max="13049" width="22.7109375" style="230" customWidth="1"/>
    <col min="13050" max="13050" width="14.28515625" style="230" customWidth="1"/>
    <col min="13051" max="13054" width="11.42578125" style="230"/>
    <col min="13055" max="13055" width="22.7109375" style="230" customWidth="1"/>
    <col min="13056" max="13056" width="11.42578125" style="230"/>
    <col min="13057" max="13057" width="22.7109375" style="230" customWidth="1"/>
    <col min="13058" max="13058" width="22.5703125" style="230" customWidth="1"/>
    <col min="13059" max="13059" width="11.42578125" style="230"/>
    <col min="13060" max="13060" width="0" style="230" hidden="1" customWidth="1"/>
    <col min="13061" max="13301" width="11.42578125" style="230"/>
    <col min="13302" max="13302" width="12.7109375" style="230" customWidth="1"/>
    <col min="13303" max="13303" width="34.28515625" style="230" customWidth="1"/>
    <col min="13304" max="13304" width="14" style="230" customWidth="1"/>
    <col min="13305" max="13305" width="22.7109375" style="230" customWidth="1"/>
    <col min="13306" max="13306" width="14.28515625" style="230" customWidth="1"/>
    <col min="13307" max="13310" width="11.42578125" style="230"/>
    <col min="13311" max="13311" width="22.7109375" style="230" customWidth="1"/>
    <col min="13312" max="13312" width="11.42578125" style="230"/>
    <col min="13313" max="13313" width="22.7109375" style="230" customWidth="1"/>
    <col min="13314" max="13314" width="22.5703125" style="230" customWidth="1"/>
    <col min="13315" max="13315" width="11.42578125" style="230"/>
    <col min="13316" max="13316" width="0" style="230" hidden="1" customWidth="1"/>
    <col min="13317" max="13557" width="11.42578125" style="230"/>
    <col min="13558" max="13558" width="12.7109375" style="230" customWidth="1"/>
    <col min="13559" max="13559" width="34.28515625" style="230" customWidth="1"/>
    <col min="13560" max="13560" width="14" style="230" customWidth="1"/>
    <col min="13561" max="13561" width="22.7109375" style="230" customWidth="1"/>
    <col min="13562" max="13562" width="14.28515625" style="230" customWidth="1"/>
    <col min="13563" max="13566" width="11.42578125" style="230"/>
    <col min="13567" max="13567" width="22.7109375" style="230" customWidth="1"/>
    <col min="13568" max="13568" width="11.42578125" style="230"/>
    <col min="13569" max="13569" width="22.7109375" style="230" customWidth="1"/>
    <col min="13570" max="13570" width="22.5703125" style="230" customWidth="1"/>
    <col min="13571" max="13571" width="11.42578125" style="230"/>
    <col min="13572" max="13572" width="0" style="230" hidden="1" customWidth="1"/>
    <col min="13573" max="13813" width="11.42578125" style="230"/>
    <col min="13814" max="13814" width="12.7109375" style="230" customWidth="1"/>
    <col min="13815" max="13815" width="34.28515625" style="230" customWidth="1"/>
    <col min="13816" max="13816" width="14" style="230" customWidth="1"/>
    <col min="13817" max="13817" width="22.7109375" style="230" customWidth="1"/>
    <col min="13818" max="13818" width="14.28515625" style="230" customWidth="1"/>
    <col min="13819" max="13822" width="11.42578125" style="230"/>
    <col min="13823" max="13823" width="22.7109375" style="230" customWidth="1"/>
    <col min="13824" max="13824" width="11.42578125" style="230"/>
    <col min="13825" max="13825" width="22.7109375" style="230" customWidth="1"/>
    <col min="13826" max="13826" width="22.5703125" style="230" customWidth="1"/>
    <col min="13827" max="13827" width="11.42578125" style="230"/>
    <col min="13828" max="13828" width="0" style="230" hidden="1" customWidth="1"/>
    <col min="13829" max="14069" width="11.42578125" style="230"/>
    <col min="14070" max="14070" width="12.7109375" style="230" customWidth="1"/>
    <col min="14071" max="14071" width="34.28515625" style="230" customWidth="1"/>
    <col min="14072" max="14072" width="14" style="230" customWidth="1"/>
    <col min="14073" max="14073" width="22.7109375" style="230" customWidth="1"/>
    <col min="14074" max="14074" width="14.28515625" style="230" customWidth="1"/>
    <col min="14075" max="14078" width="11.42578125" style="230"/>
    <col min="14079" max="14079" width="22.7109375" style="230" customWidth="1"/>
    <col min="14080" max="14080" width="11.42578125" style="230"/>
    <col min="14081" max="14081" width="22.7109375" style="230" customWidth="1"/>
    <col min="14082" max="14082" width="22.5703125" style="230" customWidth="1"/>
    <col min="14083" max="14083" width="11.42578125" style="230"/>
    <col min="14084" max="14084" width="0" style="230" hidden="1" customWidth="1"/>
    <col min="14085" max="14325" width="11.42578125" style="230"/>
    <col min="14326" max="14326" width="12.7109375" style="230" customWidth="1"/>
    <col min="14327" max="14327" width="34.28515625" style="230" customWidth="1"/>
    <col min="14328" max="14328" width="14" style="230" customWidth="1"/>
    <col min="14329" max="14329" width="22.7109375" style="230" customWidth="1"/>
    <col min="14330" max="14330" width="14.28515625" style="230" customWidth="1"/>
    <col min="14331" max="14334" width="11.42578125" style="230"/>
    <col min="14335" max="14335" width="22.7109375" style="230" customWidth="1"/>
    <col min="14336" max="14336" width="11.42578125" style="230"/>
    <col min="14337" max="14337" width="22.7109375" style="230" customWidth="1"/>
    <col min="14338" max="14338" width="22.5703125" style="230" customWidth="1"/>
    <col min="14339" max="14339" width="11.42578125" style="230"/>
    <col min="14340" max="14340" width="0" style="230" hidden="1" customWidth="1"/>
    <col min="14341" max="14581" width="11.42578125" style="230"/>
    <col min="14582" max="14582" width="12.7109375" style="230" customWidth="1"/>
    <col min="14583" max="14583" width="34.28515625" style="230" customWidth="1"/>
    <col min="14584" max="14584" width="14" style="230" customWidth="1"/>
    <col min="14585" max="14585" width="22.7109375" style="230" customWidth="1"/>
    <col min="14586" max="14586" width="14.28515625" style="230" customWidth="1"/>
    <col min="14587" max="14590" width="11.42578125" style="230"/>
    <col min="14591" max="14591" width="22.7109375" style="230" customWidth="1"/>
    <col min="14592" max="14592" width="11.42578125" style="230"/>
    <col min="14593" max="14593" width="22.7109375" style="230" customWidth="1"/>
    <col min="14594" max="14594" width="22.5703125" style="230" customWidth="1"/>
    <col min="14595" max="14595" width="11.42578125" style="230"/>
    <col min="14596" max="14596" width="0" style="230" hidden="1" customWidth="1"/>
    <col min="14597" max="14837" width="11.42578125" style="230"/>
    <col min="14838" max="14838" width="12.7109375" style="230" customWidth="1"/>
    <col min="14839" max="14839" width="34.28515625" style="230" customWidth="1"/>
    <col min="14840" max="14840" width="14" style="230" customWidth="1"/>
    <col min="14841" max="14841" width="22.7109375" style="230" customWidth="1"/>
    <col min="14842" max="14842" width="14.28515625" style="230" customWidth="1"/>
    <col min="14843" max="14846" width="11.42578125" style="230"/>
    <col min="14847" max="14847" width="22.7109375" style="230" customWidth="1"/>
    <col min="14848" max="14848" width="11.42578125" style="230"/>
    <col min="14849" max="14849" width="22.7109375" style="230" customWidth="1"/>
    <col min="14850" max="14850" width="22.5703125" style="230" customWidth="1"/>
    <col min="14851" max="14851" width="11.42578125" style="230"/>
    <col min="14852" max="14852" width="0" style="230" hidden="1" customWidth="1"/>
    <col min="14853" max="15093" width="11.42578125" style="230"/>
    <col min="15094" max="15094" width="12.7109375" style="230" customWidth="1"/>
    <col min="15095" max="15095" width="34.28515625" style="230" customWidth="1"/>
    <col min="15096" max="15096" width="14" style="230" customWidth="1"/>
    <col min="15097" max="15097" width="22.7109375" style="230" customWidth="1"/>
    <col min="15098" max="15098" width="14.28515625" style="230" customWidth="1"/>
    <col min="15099" max="15102" width="11.42578125" style="230"/>
    <col min="15103" max="15103" width="22.7109375" style="230" customWidth="1"/>
    <col min="15104" max="15104" width="11.42578125" style="230"/>
    <col min="15105" max="15105" width="22.7109375" style="230" customWidth="1"/>
    <col min="15106" max="15106" width="22.5703125" style="230" customWidth="1"/>
    <col min="15107" max="15107" width="11.42578125" style="230"/>
    <col min="15108" max="15108" width="0" style="230" hidden="1" customWidth="1"/>
    <col min="15109" max="15349" width="11.42578125" style="230"/>
    <col min="15350" max="15350" width="12.7109375" style="230" customWidth="1"/>
    <col min="15351" max="15351" width="34.28515625" style="230" customWidth="1"/>
    <col min="15352" max="15352" width="14" style="230" customWidth="1"/>
    <col min="15353" max="15353" width="22.7109375" style="230" customWidth="1"/>
    <col min="15354" max="15354" width="14.28515625" style="230" customWidth="1"/>
    <col min="15355" max="15358" width="11.42578125" style="230"/>
    <col min="15359" max="15359" width="22.7109375" style="230" customWidth="1"/>
    <col min="15360" max="15360" width="11.42578125" style="230"/>
    <col min="15361" max="15361" width="22.7109375" style="230" customWidth="1"/>
    <col min="15362" max="15362" width="22.5703125" style="230" customWidth="1"/>
    <col min="15363" max="15363" width="11.42578125" style="230"/>
    <col min="15364" max="15364" width="0" style="230" hidden="1" customWidth="1"/>
    <col min="15365" max="15605" width="11.42578125" style="230"/>
    <col min="15606" max="15606" width="12.7109375" style="230" customWidth="1"/>
    <col min="15607" max="15607" width="34.28515625" style="230" customWidth="1"/>
    <col min="15608" max="15608" width="14" style="230" customWidth="1"/>
    <col min="15609" max="15609" width="22.7109375" style="230" customWidth="1"/>
    <col min="15610" max="15610" width="14.28515625" style="230" customWidth="1"/>
    <col min="15611" max="15614" width="11.42578125" style="230"/>
    <col min="15615" max="15615" width="22.7109375" style="230" customWidth="1"/>
    <col min="15616" max="15616" width="11.42578125" style="230"/>
    <col min="15617" max="15617" width="22.7109375" style="230" customWidth="1"/>
    <col min="15618" max="15618" width="22.5703125" style="230" customWidth="1"/>
    <col min="15619" max="15619" width="11.42578125" style="230"/>
    <col min="15620" max="15620" width="0" style="230" hidden="1" customWidth="1"/>
    <col min="15621" max="15861" width="11.42578125" style="230"/>
    <col min="15862" max="15862" width="12.7109375" style="230" customWidth="1"/>
    <col min="15863" max="15863" width="34.28515625" style="230" customWidth="1"/>
    <col min="15864" max="15864" width="14" style="230" customWidth="1"/>
    <col min="15865" max="15865" width="22.7109375" style="230" customWidth="1"/>
    <col min="15866" max="15866" width="14.28515625" style="230" customWidth="1"/>
    <col min="15867" max="15870" width="11.42578125" style="230"/>
    <col min="15871" max="15871" width="22.7109375" style="230" customWidth="1"/>
    <col min="15872" max="15872" width="11.42578125" style="230"/>
    <col min="15873" max="15873" width="22.7109375" style="230" customWidth="1"/>
    <col min="15874" max="15874" width="22.5703125" style="230" customWidth="1"/>
    <col min="15875" max="15875" width="11.42578125" style="230"/>
    <col min="15876" max="15876" width="0" style="230" hidden="1" customWidth="1"/>
    <col min="15877" max="16117" width="11.42578125" style="230"/>
    <col min="16118" max="16118" width="12.7109375" style="230" customWidth="1"/>
    <col min="16119" max="16119" width="34.28515625" style="230" customWidth="1"/>
    <col min="16120" max="16120" width="14" style="230" customWidth="1"/>
    <col min="16121" max="16121" width="22.7109375" style="230" customWidth="1"/>
    <col min="16122" max="16122" width="14.28515625" style="230" customWidth="1"/>
    <col min="16123" max="16126" width="11.42578125" style="230"/>
    <col min="16127" max="16127" width="22.7109375" style="230" customWidth="1"/>
    <col min="16128" max="16128" width="11.42578125" style="230"/>
    <col min="16129" max="16129" width="22.7109375" style="230" customWidth="1"/>
    <col min="16130" max="16130" width="22.5703125" style="230" customWidth="1"/>
    <col min="16131" max="16131" width="11.42578125" style="230"/>
    <col min="16132" max="16132" width="0" style="230" hidden="1" customWidth="1"/>
    <col min="16133" max="16384" width="11.42578125" style="230"/>
  </cols>
  <sheetData>
    <row r="1" spans="1:13" ht="15.75" x14ac:dyDescent="0.25">
      <c r="A1" s="470" t="s">
        <v>425</v>
      </c>
      <c r="B1" s="470"/>
      <c r="C1" s="470"/>
      <c r="D1" s="470"/>
      <c r="E1" s="470"/>
      <c r="F1" s="470"/>
      <c r="G1" s="470"/>
      <c r="H1" s="470"/>
      <c r="I1" s="470"/>
      <c r="J1" s="470"/>
      <c r="K1" s="470"/>
      <c r="L1" s="470"/>
      <c r="M1" s="470"/>
    </row>
    <row r="2" spans="1:13" ht="31.5" x14ac:dyDescent="0.25">
      <c r="A2" s="231" t="s">
        <v>426</v>
      </c>
      <c r="B2" s="231" t="s">
        <v>6</v>
      </c>
      <c r="C2" s="231">
        <v>10406</v>
      </c>
      <c r="D2" s="231">
        <v>2022</v>
      </c>
      <c r="E2" s="232"/>
      <c r="F2" s="233"/>
      <c r="G2" s="232"/>
      <c r="H2" s="232"/>
      <c r="I2" s="232"/>
      <c r="J2" s="232"/>
      <c r="K2" s="232"/>
      <c r="L2" s="234"/>
      <c r="M2" s="232"/>
    </row>
    <row r="3" spans="1:13" ht="15.75" x14ac:dyDescent="0.25">
      <c r="A3" s="231"/>
      <c r="B3" s="231"/>
      <c r="C3" s="231"/>
      <c r="D3" s="235"/>
      <c r="E3" s="232"/>
      <c r="F3" s="233"/>
      <c r="G3" s="232"/>
      <c r="H3" s="232"/>
      <c r="I3" s="232"/>
      <c r="J3" s="232"/>
      <c r="K3" s="232"/>
      <c r="L3" s="232"/>
      <c r="M3" s="232"/>
    </row>
    <row r="4" spans="1:13" ht="15.75" x14ac:dyDescent="0.25">
      <c r="A4" s="471" t="s">
        <v>427</v>
      </c>
      <c r="B4" s="471"/>
      <c r="C4" s="471"/>
      <c r="D4" s="471"/>
      <c r="E4" s="472" t="s">
        <v>428</v>
      </c>
      <c r="F4" s="472"/>
      <c r="G4" s="472"/>
      <c r="H4" s="472"/>
      <c r="I4" s="472"/>
      <c r="J4" s="472"/>
      <c r="K4" s="473" t="s">
        <v>429</v>
      </c>
      <c r="L4" s="473"/>
      <c r="M4" s="473"/>
    </row>
    <row r="5" spans="1:13" ht="56.25" x14ac:dyDescent="0.25">
      <c r="A5" s="236" t="s">
        <v>430</v>
      </c>
      <c r="B5" s="236" t="s">
        <v>431</v>
      </c>
      <c r="C5" s="236" t="s">
        <v>432</v>
      </c>
      <c r="D5" s="237" t="s">
        <v>433</v>
      </c>
      <c r="E5" s="238" t="s">
        <v>434</v>
      </c>
      <c r="F5" s="239" t="s">
        <v>435</v>
      </c>
      <c r="G5" s="239" t="s">
        <v>436</v>
      </c>
      <c r="H5" s="240" t="s">
        <v>437</v>
      </c>
      <c r="I5" s="240" t="s">
        <v>438</v>
      </c>
      <c r="J5" s="241" t="s">
        <v>439</v>
      </c>
      <c r="K5" s="242" t="s">
        <v>440</v>
      </c>
      <c r="L5" s="243" t="s">
        <v>441</v>
      </c>
      <c r="M5" s="244" t="s">
        <v>442</v>
      </c>
    </row>
    <row r="6" spans="1:13" ht="16.5" x14ac:dyDescent="0.25">
      <c r="A6" s="245">
        <v>2460</v>
      </c>
      <c r="B6" s="246" t="s">
        <v>443</v>
      </c>
      <c r="C6" s="247">
        <f>C7+C14+C17</f>
        <v>0</v>
      </c>
      <c r="D6" s="248">
        <f>D7+D14+D17</f>
        <v>0</v>
      </c>
      <c r="E6" s="248">
        <f>E7+E14+E17</f>
        <v>0</v>
      </c>
      <c r="F6" s="249"/>
      <c r="G6" s="249"/>
      <c r="H6" s="249"/>
      <c r="I6" s="249"/>
      <c r="J6" s="248">
        <f>J7+J14+J17</f>
        <v>0</v>
      </c>
      <c r="K6" s="248">
        <f>K7+K14+K17</f>
        <v>0</v>
      </c>
      <c r="L6" s="248">
        <f>L7+L14+L17</f>
        <v>0</v>
      </c>
      <c r="M6" s="249"/>
    </row>
    <row r="7" spans="1:13" ht="16.5" x14ac:dyDescent="0.25">
      <c r="A7" s="250">
        <v>246002</v>
      </c>
      <c r="B7" s="251" t="s">
        <v>444</v>
      </c>
      <c r="C7" s="252">
        <f>SUM(C8:C13)</f>
        <v>0</v>
      </c>
      <c r="D7" s="253">
        <f>SUM(D8:D13)</f>
        <v>0</v>
      </c>
      <c r="E7" s="253">
        <f>SUM(E8:E13)</f>
        <v>0</v>
      </c>
      <c r="F7" s="254"/>
      <c r="G7" s="255"/>
      <c r="H7" s="255"/>
      <c r="I7" s="255"/>
      <c r="J7" s="253">
        <f>SUM(J8:J13)</f>
        <v>0</v>
      </c>
      <c r="K7" s="253">
        <f>SUM(K8:K13)</f>
        <v>0</v>
      </c>
      <c r="L7" s="253">
        <f>SUM(L8:L13)</f>
        <v>0</v>
      </c>
      <c r="M7" s="254"/>
    </row>
    <row r="8" spans="1:13" ht="16.5" x14ac:dyDescent="0.25">
      <c r="A8" s="256"/>
      <c r="B8" s="257" t="s">
        <v>181</v>
      </c>
      <c r="C8" s="258">
        <v>0</v>
      </c>
      <c r="D8" s="259">
        <v>0</v>
      </c>
      <c r="E8" s="258">
        <v>0</v>
      </c>
      <c r="F8" s="260"/>
      <c r="G8" s="261"/>
      <c r="H8" s="261"/>
      <c r="I8" s="261"/>
      <c r="J8" s="259">
        <v>0</v>
      </c>
      <c r="K8" s="262">
        <f t="shared" ref="K8:K13" si="0">C8-E8</f>
        <v>0</v>
      </c>
      <c r="L8" s="262">
        <f t="shared" ref="L8:L13" si="1">D8-J8</f>
        <v>0</v>
      </c>
      <c r="M8" s="263"/>
    </row>
    <row r="9" spans="1:13" ht="16.5" x14ac:dyDescent="0.25">
      <c r="A9" s="256"/>
      <c r="B9" s="257" t="s">
        <v>183</v>
      </c>
      <c r="C9" s="258">
        <v>0</v>
      </c>
      <c r="D9" s="259">
        <v>0</v>
      </c>
      <c r="E9" s="258">
        <v>0</v>
      </c>
      <c r="F9" s="260"/>
      <c r="G9" s="261"/>
      <c r="H9" s="261"/>
      <c r="I9" s="261"/>
      <c r="J9" s="259">
        <v>0</v>
      </c>
      <c r="K9" s="262">
        <f t="shared" si="0"/>
        <v>0</v>
      </c>
      <c r="L9" s="262">
        <f t="shared" si="1"/>
        <v>0</v>
      </c>
      <c r="M9" s="263"/>
    </row>
    <row r="10" spans="1:13" ht="16.5" x14ac:dyDescent="0.25">
      <c r="A10" s="256"/>
      <c r="B10" s="257" t="s">
        <v>288</v>
      </c>
      <c r="C10" s="258">
        <v>0</v>
      </c>
      <c r="D10" s="259">
        <v>0</v>
      </c>
      <c r="E10" s="258">
        <v>0</v>
      </c>
      <c r="F10" s="260"/>
      <c r="G10" s="261"/>
      <c r="H10" s="261"/>
      <c r="I10" s="261"/>
      <c r="J10" s="259">
        <v>0</v>
      </c>
      <c r="K10" s="262">
        <f t="shared" si="0"/>
        <v>0</v>
      </c>
      <c r="L10" s="262">
        <f t="shared" si="1"/>
        <v>0</v>
      </c>
      <c r="M10" s="263"/>
    </row>
    <row r="11" spans="1:13" ht="16.5" x14ac:dyDescent="0.25">
      <c r="A11" s="256"/>
      <c r="B11" s="257" t="s">
        <v>345</v>
      </c>
      <c r="C11" s="258">
        <v>0</v>
      </c>
      <c r="D11" s="259">
        <v>0</v>
      </c>
      <c r="E11" s="258">
        <v>0</v>
      </c>
      <c r="F11" s="260"/>
      <c r="G11" s="261"/>
      <c r="H11" s="261"/>
      <c r="I11" s="261"/>
      <c r="J11" s="259">
        <v>0</v>
      </c>
      <c r="K11" s="262">
        <f t="shared" si="0"/>
        <v>0</v>
      </c>
      <c r="L11" s="262">
        <f t="shared" si="1"/>
        <v>0</v>
      </c>
      <c r="M11" s="263"/>
    </row>
    <row r="12" spans="1:13" ht="16.5" x14ac:dyDescent="0.25">
      <c r="A12" s="256"/>
      <c r="B12" s="257" t="s">
        <v>289</v>
      </c>
      <c r="C12" s="258">
        <v>0</v>
      </c>
      <c r="D12" s="259">
        <v>0</v>
      </c>
      <c r="E12" s="258">
        <v>0</v>
      </c>
      <c r="F12" s="260"/>
      <c r="G12" s="261"/>
      <c r="H12" s="261"/>
      <c r="I12" s="261"/>
      <c r="J12" s="259">
        <v>0</v>
      </c>
      <c r="K12" s="262">
        <f t="shared" si="0"/>
        <v>0</v>
      </c>
      <c r="L12" s="262">
        <f t="shared" si="1"/>
        <v>0</v>
      </c>
      <c r="M12" s="263"/>
    </row>
    <row r="13" spans="1:13" ht="16.5" x14ac:dyDescent="0.25">
      <c r="A13" s="256"/>
      <c r="B13" s="264" t="s">
        <v>445</v>
      </c>
      <c r="C13" s="258">
        <v>0</v>
      </c>
      <c r="D13" s="259">
        <v>0</v>
      </c>
      <c r="E13" s="258">
        <v>0</v>
      </c>
      <c r="F13" s="260"/>
      <c r="G13" s="261"/>
      <c r="H13" s="261"/>
      <c r="I13" s="261"/>
      <c r="J13" s="259">
        <v>0</v>
      </c>
      <c r="K13" s="262">
        <f t="shared" si="0"/>
        <v>0</v>
      </c>
      <c r="L13" s="262">
        <f t="shared" si="1"/>
        <v>0</v>
      </c>
      <c r="M13" s="263"/>
    </row>
    <row r="14" spans="1:13" ht="25.5" x14ac:dyDescent="0.25">
      <c r="A14" s="265">
        <v>246003</v>
      </c>
      <c r="B14" s="251" t="s">
        <v>446</v>
      </c>
      <c r="C14" s="252">
        <f>SUM(C15:C16)</f>
        <v>0</v>
      </c>
      <c r="D14" s="253">
        <f>SUM(D15:D16)</f>
        <v>0</v>
      </c>
      <c r="E14" s="253">
        <f>SUM(E15:E16)</f>
        <v>0</v>
      </c>
      <c r="F14" s="254"/>
      <c r="G14" s="255"/>
      <c r="H14" s="255"/>
      <c r="I14" s="255"/>
      <c r="J14" s="253">
        <f>SUM(J15:J16)</f>
        <v>0</v>
      </c>
      <c r="K14" s="252">
        <f>SUM(K15:K16)</f>
        <v>0</v>
      </c>
      <c r="L14" s="253">
        <f>SUM(L15:L16)</f>
        <v>0</v>
      </c>
      <c r="M14" s="266"/>
    </row>
    <row r="15" spans="1:13" ht="16.5" x14ac:dyDescent="0.25">
      <c r="A15" s="267"/>
      <c r="B15" s="264" t="s">
        <v>447</v>
      </c>
      <c r="C15" s="258">
        <v>0</v>
      </c>
      <c r="D15" s="259">
        <v>0</v>
      </c>
      <c r="E15" s="258">
        <v>0</v>
      </c>
      <c r="F15" s="260"/>
      <c r="G15" s="261"/>
      <c r="H15" s="261"/>
      <c r="I15" s="261"/>
      <c r="J15" s="259">
        <v>0</v>
      </c>
      <c r="K15" s="262">
        <f>C15-E15</f>
        <v>0</v>
      </c>
      <c r="L15" s="262">
        <f>D15-J15</f>
        <v>0</v>
      </c>
      <c r="M15" s="263"/>
    </row>
    <row r="16" spans="1:13" ht="16.5" x14ac:dyDescent="0.25">
      <c r="A16" s="267"/>
      <c r="B16" s="264" t="s">
        <v>448</v>
      </c>
      <c r="C16" s="258">
        <v>0</v>
      </c>
      <c r="D16" s="259">
        <v>0</v>
      </c>
      <c r="E16" s="258">
        <v>0</v>
      </c>
      <c r="F16" s="260"/>
      <c r="G16" s="261"/>
      <c r="H16" s="261"/>
      <c r="I16" s="261"/>
      <c r="J16" s="259">
        <v>0</v>
      </c>
      <c r="K16" s="262">
        <f>C16-E16</f>
        <v>0</v>
      </c>
      <c r="L16" s="262">
        <f>D16-J16</f>
        <v>0</v>
      </c>
      <c r="M16" s="263"/>
    </row>
    <row r="17" spans="1:13" ht="16.5" x14ac:dyDescent="0.25">
      <c r="A17" s="265">
        <v>246090</v>
      </c>
      <c r="B17" s="251" t="s">
        <v>449</v>
      </c>
      <c r="C17" s="252">
        <f>SUM(C18:C18)</f>
        <v>0</v>
      </c>
      <c r="D17" s="253">
        <f>SUM(D18:D18)</f>
        <v>0</v>
      </c>
      <c r="E17" s="253">
        <f>SUM(E18:E18)</f>
        <v>0</v>
      </c>
      <c r="F17" s="254"/>
      <c r="G17" s="255"/>
      <c r="H17" s="255"/>
      <c r="I17" s="255"/>
      <c r="J17" s="253">
        <f>SUM(J18:J18)</f>
        <v>0</v>
      </c>
      <c r="K17" s="252">
        <f>SUM(K18:K18)</f>
        <v>0</v>
      </c>
      <c r="L17" s="253">
        <f>SUM(L18:L18)</f>
        <v>0</v>
      </c>
      <c r="M17" s="266"/>
    </row>
    <row r="18" spans="1:13" ht="16.5" x14ac:dyDescent="0.25">
      <c r="A18" s="256"/>
      <c r="B18" s="264" t="s">
        <v>450</v>
      </c>
      <c r="C18" s="258">
        <v>0</v>
      </c>
      <c r="D18" s="259">
        <v>0</v>
      </c>
      <c r="E18" s="258">
        <v>0</v>
      </c>
      <c r="F18" s="260"/>
      <c r="G18" s="260"/>
      <c r="H18" s="260"/>
      <c r="I18" s="261"/>
      <c r="J18" s="259">
        <v>0</v>
      </c>
      <c r="K18" s="262">
        <f>C18-E18</f>
        <v>0</v>
      </c>
      <c r="L18" s="262">
        <f>D18-J18</f>
        <v>0</v>
      </c>
      <c r="M18" s="263"/>
    </row>
    <row r="19" spans="1:13" ht="16.5" x14ac:dyDescent="0.25">
      <c r="A19" s="268">
        <v>2701</v>
      </c>
      <c r="B19" s="269" t="s">
        <v>451</v>
      </c>
      <c r="C19" s="247">
        <f>SUM(C20:C25)</f>
        <v>63</v>
      </c>
      <c r="D19" s="362">
        <f>SUM(D20:D25)</f>
        <v>2666310581</v>
      </c>
      <c r="E19" s="270"/>
      <c r="F19" s="248">
        <f>SUM(F20:F25)</f>
        <v>73</v>
      </c>
      <c r="G19" s="270"/>
      <c r="H19" s="270"/>
      <c r="I19" s="270"/>
      <c r="J19" s="248">
        <f>SUM(J20:J25)</f>
        <v>2666310581</v>
      </c>
      <c r="K19" s="248">
        <f>SUM(K20:K25)</f>
        <v>-10</v>
      </c>
      <c r="L19" s="248">
        <f>SUM(L20:L25)</f>
        <v>0</v>
      </c>
      <c r="M19" s="249"/>
    </row>
    <row r="20" spans="1:13" ht="16.5" x14ac:dyDescent="0.25">
      <c r="A20" s="271">
        <v>270101</v>
      </c>
      <c r="B20" s="272" t="s">
        <v>181</v>
      </c>
      <c r="C20" s="273">
        <v>0</v>
      </c>
      <c r="D20" s="273">
        <v>0</v>
      </c>
      <c r="E20" s="260"/>
      <c r="F20" s="273">
        <v>0</v>
      </c>
      <c r="G20" s="260"/>
      <c r="H20" s="260"/>
      <c r="I20" s="261"/>
      <c r="J20" s="259">
        <v>0</v>
      </c>
      <c r="K20" s="262">
        <f t="shared" ref="K20:K24" si="2">C20-F20</f>
        <v>0</v>
      </c>
      <c r="L20" s="262">
        <f t="shared" ref="L20:L25" si="3">D20-J20</f>
        <v>0</v>
      </c>
      <c r="M20" s="263"/>
    </row>
    <row r="21" spans="1:13" ht="16.5" x14ac:dyDescent="0.25">
      <c r="A21" s="271">
        <v>270102</v>
      </c>
      <c r="B21" s="272" t="s">
        <v>288</v>
      </c>
      <c r="C21" s="273">
        <v>0</v>
      </c>
      <c r="D21" s="273">
        <v>0</v>
      </c>
      <c r="E21" s="260"/>
      <c r="F21" s="273">
        <v>0</v>
      </c>
      <c r="G21" s="260"/>
      <c r="H21" s="260"/>
      <c r="I21" s="274"/>
      <c r="J21" s="259">
        <v>0</v>
      </c>
      <c r="K21" s="262">
        <f t="shared" si="2"/>
        <v>0</v>
      </c>
      <c r="L21" s="262">
        <f t="shared" si="3"/>
        <v>0</v>
      </c>
      <c r="M21" s="263"/>
    </row>
    <row r="22" spans="1:13" ht="16.5" x14ac:dyDescent="0.25">
      <c r="A22" s="271">
        <v>270103</v>
      </c>
      <c r="B22" s="272" t="s">
        <v>345</v>
      </c>
      <c r="C22" s="273">
        <v>62</v>
      </c>
      <c r="D22" s="363">
        <v>2646153039</v>
      </c>
      <c r="E22" s="260"/>
      <c r="F22" s="273">
        <v>62</v>
      </c>
      <c r="G22" s="260"/>
      <c r="H22" s="260"/>
      <c r="I22" s="261"/>
      <c r="J22" s="259">
        <f>+D22</f>
        <v>2646153039</v>
      </c>
      <c r="K22" s="262">
        <f t="shared" si="2"/>
        <v>0</v>
      </c>
      <c r="L22" s="262">
        <f t="shared" si="3"/>
        <v>0</v>
      </c>
      <c r="M22" s="263"/>
    </row>
    <row r="23" spans="1:13" ht="16.5" x14ac:dyDescent="0.25">
      <c r="A23" s="271">
        <v>270104</v>
      </c>
      <c r="B23" s="272" t="s">
        <v>289</v>
      </c>
      <c r="C23" s="273">
        <v>0</v>
      </c>
      <c r="D23" s="273">
        <v>0</v>
      </c>
      <c r="E23" s="260"/>
      <c r="F23" s="273"/>
      <c r="G23" s="260"/>
      <c r="H23" s="260"/>
      <c r="I23" s="261"/>
      <c r="J23" s="259">
        <v>0</v>
      </c>
      <c r="K23" s="262">
        <f t="shared" si="2"/>
        <v>0</v>
      </c>
      <c r="L23" s="262">
        <f t="shared" si="3"/>
        <v>0</v>
      </c>
      <c r="M23" s="263"/>
    </row>
    <row r="24" spans="1:13" ht="16.5" x14ac:dyDescent="0.25">
      <c r="A24" s="271">
        <v>270105</v>
      </c>
      <c r="B24" s="272" t="s">
        <v>183</v>
      </c>
      <c r="C24" s="273">
        <v>1</v>
      </c>
      <c r="D24" s="363">
        <v>20157542</v>
      </c>
      <c r="E24" s="260"/>
      <c r="F24" s="273">
        <v>1</v>
      </c>
      <c r="G24" s="260"/>
      <c r="H24" s="260"/>
      <c r="I24" s="261"/>
      <c r="J24" s="259">
        <f>+D24</f>
        <v>20157542</v>
      </c>
      <c r="K24" s="262">
        <f t="shared" si="2"/>
        <v>0</v>
      </c>
      <c r="L24" s="262">
        <f t="shared" si="3"/>
        <v>0</v>
      </c>
      <c r="M24" s="263"/>
    </row>
    <row r="25" spans="1:13" ht="49.5" x14ac:dyDescent="0.25">
      <c r="A25" s="271">
        <v>270190</v>
      </c>
      <c r="B25" s="275" t="s">
        <v>184</v>
      </c>
      <c r="C25" s="273">
        <v>0</v>
      </c>
      <c r="D25" s="259">
        <v>0</v>
      </c>
      <c r="E25" s="260"/>
      <c r="F25" s="273">
        <v>10</v>
      </c>
      <c r="G25" s="260"/>
      <c r="H25" s="260"/>
      <c r="I25" s="261"/>
      <c r="J25" s="259">
        <v>0</v>
      </c>
      <c r="K25" s="262">
        <f>C25-F25</f>
        <v>-10</v>
      </c>
      <c r="L25" s="262">
        <f t="shared" si="3"/>
        <v>0</v>
      </c>
      <c r="M25" s="276" t="s">
        <v>452</v>
      </c>
    </row>
    <row r="26" spans="1:13" ht="25.5" x14ac:dyDescent="0.25">
      <c r="A26" s="277">
        <v>9120</v>
      </c>
      <c r="B26" s="269" t="s">
        <v>453</v>
      </c>
      <c r="C26" s="247">
        <f>SUM(C27:C31)</f>
        <v>302</v>
      </c>
      <c r="D26" s="362">
        <f>SUM(D27:D31)</f>
        <v>8983741130</v>
      </c>
      <c r="E26" s="270"/>
      <c r="F26" s="249"/>
      <c r="G26" s="247">
        <f t="shared" ref="G26:L26" si="4">SUM(G27:G31)</f>
        <v>316</v>
      </c>
      <c r="H26" s="270"/>
      <c r="I26" s="270"/>
      <c r="J26" s="248">
        <f t="shared" si="4"/>
        <v>8983741130</v>
      </c>
      <c r="K26" s="248">
        <f>SUM(K27:K31)</f>
        <v>-14</v>
      </c>
      <c r="L26" s="248">
        <f t="shared" si="4"/>
        <v>0</v>
      </c>
      <c r="M26" s="249"/>
    </row>
    <row r="27" spans="1:13" ht="16.5" x14ac:dyDescent="0.25">
      <c r="A27" s="278">
        <v>912001</v>
      </c>
      <c r="B27" s="272" t="s">
        <v>181</v>
      </c>
      <c r="C27" s="294">
        <v>1</v>
      </c>
      <c r="D27" s="363">
        <v>56323982</v>
      </c>
      <c r="E27" s="260"/>
      <c r="F27" s="260"/>
      <c r="G27" s="294">
        <v>1</v>
      </c>
      <c r="H27" s="260"/>
      <c r="I27" s="261"/>
      <c r="J27" s="259">
        <f>+D27</f>
        <v>56323982</v>
      </c>
      <c r="K27" s="262">
        <f>C27-G27</f>
        <v>0</v>
      </c>
      <c r="L27" s="262">
        <f t="shared" ref="L27:L32" si="5">D27-J27</f>
        <v>0</v>
      </c>
      <c r="M27" s="263"/>
    </row>
    <row r="28" spans="1:13" ht="16.5" x14ac:dyDescent="0.25">
      <c r="A28" s="278">
        <v>912002</v>
      </c>
      <c r="B28" s="272" t="s">
        <v>183</v>
      </c>
      <c r="C28" s="294">
        <v>11</v>
      </c>
      <c r="D28" s="363">
        <v>241291675</v>
      </c>
      <c r="E28" s="260"/>
      <c r="F28" s="260"/>
      <c r="G28" s="294">
        <v>11</v>
      </c>
      <c r="H28" s="260"/>
      <c r="I28" s="261"/>
      <c r="J28" s="259">
        <f>+D28</f>
        <v>241291675</v>
      </c>
      <c r="K28" s="262">
        <f>C28-G28</f>
        <v>0</v>
      </c>
      <c r="L28" s="262">
        <f t="shared" si="5"/>
        <v>0</v>
      </c>
      <c r="M28" s="263"/>
    </row>
    <row r="29" spans="1:13" ht="49.5" x14ac:dyDescent="0.25">
      <c r="A29" s="278">
        <v>912004</v>
      </c>
      <c r="B29" s="272" t="s">
        <v>345</v>
      </c>
      <c r="C29" s="294">
        <v>290</v>
      </c>
      <c r="D29" s="363">
        <v>8686125473</v>
      </c>
      <c r="E29" s="260"/>
      <c r="F29" s="260"/>
      <c r="G29" s="294">
        <v>299</v>
      </c>
      <c r="H29" s="260"/>
      <c r="I29" s="261"/>
      <c r="J29" s="280">
        <f>+D29</f>
        <v>8686125473</v>
      </c>
      <c r="K29" s="262">
        <f>C29-G29</f>
        <v>-9</v>
      </c>
      <c r="L29" s="262">
        <f t="shared" si="5"/>
        <v>0</v>
      </c>
      <c r="M29" s="276" t="s">
        <v>452</v>
      </c>
    </row>
    <row r="30" spans="1:13" ht="16.5" x14ac:dyDescent="0.25">
      <c r="A30" s="278">
        <v>912005</v>
      </c>
      <c r="B30" s="272" t="s">
        <v>289</v>
      </c>
      <c r="C30" s="295">
        <v>0</v>
      </c>
      <c r="D30" s="259">
        <v>0</v>
      </c>
      <c r="E30" s="260"/>
      <c r="F30" s="260"/>
      <c r="G30" s="294">
        <v>0</v>
      </c>
      <c r="H30" s="260"/>
      <c r="I30" s="261"/>
      <c r="J30" s="259">
        <v>0</v>
      </c>
      <c r="K30" s="262">
        <f>C30-G30</f>
        <v>0</v>
      </c>
      <c r="L30" s="262">
        <f t="shared" si="5"/>
        <v>0</v>
      </c>
      <c r="M30" s="276"/>
    </row>
    <row r="31" spans="1:13" ht="49.5" x14ac:dyDescent="0.25">
      <c r="A31" s="278">
        <v>912090</v>
      </c>
      <c r="B31" s="272" t="s">
        <v>454</v>
      </c>
      <c r="C31" s="279">
        <v>0</v>
      </c>
      <c r="D31" s="280">
        <v>0</v>
      </c>
      <c r="E31" s="260"/>
      <c r="F31" s="260"/>
      <c r="G31" s="279">
        <v>5</v>
      </c>
      <c r="H31" s="260"/>
      <c r="I31" s="261"/>
      <c r="J31" s="280">
        <f>+D31</f>
        <v>0</v>
      </c>
      <c r="K31" s="262">
        <f>C31-G31</f>
        <v>-5</v>
      </c>
      <c r="L31" s="262">
        <f t="shared" si="5"/>
        <v>0</v>
      </c>
      <c r="M31" s="276" t="s">
        <v>452</v>
      </c>
    </row>
    <row r="32" spans="1:13" ht="16.5" x14ac:dyDescent="0.25">
      <c r="A32" s="245" t="s">
        <v>455</v>
      </c>
      <c r="B32" s="281" t="s">
        <v>456</v>
      </c>
      <c r="C32" s="282">
        <v>1</v>
      </c>
      <c r="D32" s="249"/>
      <c r="E32" s="270"/>
      <c r="F32" s="270"/>
      <c r="G32" s="270"/>
      <c r="H32" s="283">
        <v>1</v>
      </c>
      <c r="I32" s="270"/>
      <c r="J32" s="282">
        <v>0</v>
      </c>
      <c r="K32" s="248">
        <f>C32-H32</f>
        <v>0</v>
      </c>
      <c r="L32" s="248">
        <f t="shared" si="5"/>
        <v>0</v>
      </c>
      <c r="M32" s="263"/>
    </row>
    <row r="33" spans="1:13" ht="49.5" x14ac:dyDescent="0.25">
      <c r="A33" s="245" t="s">
        <v>455</v>
      </c>
      <c r="B33" s="284" t="s">
        <v>457</v>
      </c>
      <c r="C33" s="282">
        <v>227</v>
      </c>
      <c r="D33" s="249"/>
      <c r="E33" s="270"/>
      <c r="F33" s="270"/>
      <c r="G33" s="270"/>
      <c r="H33" s="270"/>
      <c r="I33" s="283">
        <v>227</v>
      </c>
      <c r="J33" s="270"/>
      <c r="K33" s="248">
        <v>0</v>
      </c>
      <c r="L33" s="270"/>
      <c r="M33" s="276" t="s">
        <v>462</v>
      </c>
    </row>
    <row r="34" spans="1:13" x14ac:dyDescent="0.25">
      <c r="A34" s="474" t="s">
        <v>458</v>
      </c>
      <c r="B34" s="475"/>
      <c r="C34" s="285">
        <f>+C6+C19+C26+C32</f>
        <v>366</v>
      </c>
      <c r="D34" s="364">
        <f>+D6+D19+D26</f>
        <v>11650051711</v>
      </c>
      <c r="E34" s="285">
        <f>+E6+E19+E26</f>
        <v>0</v>
      </c>
      <c r="F34" s="285">
        <f>+F6+F19+F26</f>
        <v>73</v>
      </c>
      <c r="G34" s="285">
        <f>+G6+G19+G26</f>
        <v>316</v>
      </c>
      <c r="H34" s="285">
        <f>+H6+H19+H26+H32</f>
        <v>1</v>
      </c>
      <c r="I34" s="285">
        <f>+I6+I19+I26+I33</f>
        <v>227</v>
      </c>
      <c r="J34" s="285">
        <f>+J6+J19+J26+J32</f>
        <v>11650051711</v>
      </c>
      <c r="K34" s="285">
        <f>+K6+K19+K26+K32+K33</f>
        <v>-24</v>
      </c>
      <c r="L34" s="285">
        <f>+L6+L19+L26+L32</f>
        <v>0</v>
      </c>
      <c r="M34" s="286"/>
    </row>
    <row r="35" spans="1:13" ht="48" customHeight="1" x14ac:dyDescent="0.25">
      <c r="M35" s="287"/>
    </row>
    <row r="36" spans="1:13" ht="21" x14ac:dyDescent="0.35">
      <c r="A36" s="296"/>
      <c r="B36" s="467" t="s">
        <v>463</v>
      </c>
      <c r="C36" s="467"/>
      <c r="D36" s="467"/>
      <c r="E36" s="467"/>
      <c r="F36" s="467"/>
      <c r="G36" s="467"/>
      <c r="H36" s="467"/>
      <c r="I36" s="467"/>
      <c r="J36" s="467"/>
      <c r="K36" s="467"/>
      <c r="L36" s="467"/>
      <c r="M36" s="297"/>
    </row>
    <row r="37" spans="1:13" ht="21" x14ac:dyDescent="0.35">
      <c r="A37" s="468" t="s">
        <v>459</v>
      </c>
      <c r="B37" s="468"/>
      <c r="C37" s="468"/>
      <c r="D37" s="468"/>
      <c r="E37" s="468"/>
      <c r="F37" s="468"/>
      <c r="G37" s="468"/>
      <c r="H37" s="468"/>
      <c r="I37" s="468"/>
      <c r="J37" s="468"/>
      <c r="K37" s="468"/>
      <c r="L37" s="468"/>
      <c r="M37" s="468"/>
    </row>
    <row r="38" spans="1:13" ht="21" x14ac:dyDescent="0.35">
      <c r="A38" s="469" t="s">
        <v>460</v>
      </c>
      <c r="B38" s="469"/>
      <c r="C38" s="469"/>
      <c r="D38" s="469"/>
      <c r="E38" s="469"/>
      <c r="F38" s="469"/>
      <c r="G38" s="469"/>
      <c r="H38" s="469"/>
      <c r="I38" s="469"/>
      <c r="J38" s="469"/>
      <c r="K38" s="469"/>
      <c r="L38" s="469"/>
      <c r="M38" s="469"/>
    </row>
  </sheetData>
  <mergeCells count="8">
    <mergeCell ref="B36:L36"/>
    <mergeCell ref="A37:M37"/>
    <mergeCell ref="A38:M38"/>
    <mergeCell ref="A1:M1"/>
    <mergeCell ref="A4:D4"/>
    <mergeCell ref="E4:J4"/>
    <mergeCell ref="K4:M4"/>
    <mergeCell ref="A34:B34"/>
  </mergeCells>
  <dataValidations count="2">
    <dataValidation type="list" allowBlank="1" showInputMessage="1" showErrorMessage="1" prompt="Seleccionar período" sqref="IN3 WUZ983043 WLD983043 WBH983043 VRL983043 VHP983043 UXT983043 UNX983043 UEB983043 TUF983043 TKJ983043 TAN983043 SQR983043 SGV983043 RWZ983043 RND983043 RDH983043 QTL983043 QJP983043 PZT983043 PPX983043 PGB983043 OWF983043 OMJ983043 OCN983043 NSR983043 NIV983043 MYZ983043 MPD983043 MFH983043 LVL983043 LLP983043 LBT983043 KRX983043 KIB983043 JYF983043 JOJ983043 JEN983043 IUR983043 IKV983043 IAZ983043 HRD983043 HHH983043 GXL983043 GNP983043 GDT983043 FTX983043 FKB983043 FAF983043 EQJ983043 EGN983043 DWR983043 DMV983043 DCZ983043 CTD983043 CJH983043 BZL983043 BPP983043 BFT983043 AVX983043 AMB983043 ACF983043 SJ983043 IN983043 C983043 WUZ917507 WLD917507 WBH917507 VRL917507 VHP917507 UXT917507 UNX917507 UEB917507 TUF917507 TKJ917507 TAN917507 SQR917507 SGV917507 RWZ917507 RND917507 RDH917507 QTL917507 QJP917507 PZT917507 PPX917507 PGB917507 OWF917507 OMJ917507 OCN917507 NSR917507 NIV917507 MYZ917507 MPD917507 MFH917507 LVL917507 LLP917507 LBT917507 KRX917507 KIB917507 JYF917507 JOJ917507 JEN917507 IUR917507 IKV917507 IAZ917507 HRD917507 HHH917507 GXL917507 GNP917507 GDT917507 FTX917507 FKB917507 FAF917507 EQJ917507 EGN917507 DWR917507 DMV917507 DCZ917507 CTD917507 CJH917507 BZL917507 BPP917507 BFT917507 AVX917507 AMB917507 ACF917507 SJ917507 IN917507 C917507 WUZ851971 WLD851971 WBH851971 VRL851971 VHP851971 UXT851971 UNX851971 UEB851971 TUF851971 TKJ851971 TAN851971 SQR851971 SGV851971 RWZ851971 RND851971 RDH851971 QTL851971 QJP851971 PZT851971 PPX851971 PGB851971 OWF851971 OMJ851971 OCN851971 NSR851971 NIV851971 MYZ851971 MPD851971 MFH851971 LVL851971 LLP851971 LBT851971 KRX851971 KIB851971 JYF851971 JOJ851971 JEN851971 IUR851971 IKV851971 IAZ851971 HRD851971 HHH851971 GXL851971 GNP851971 GDT851971 FTX851971 FKB851971 FAF851971 EQJ851971 EGN851971 DWR851971 DMV851971 DCZ851971 CTD851971 CJH851971 BZL851971 BPP851971 BFT851971 AVX851971 AMB851971 ACF851971 SJ851971 IN851971 C851971 WUZ786435 WLD786435 WBH786435 VRL786435 VHP786435 UXT786435 UNX786435 UEB786435 TUF786435 TKJ786435 TAN786435 SQR786435 SGV786435 RWZ786435 RND786435 RDH786435 QTL786435 QJP786435 PZT786435 PPX786435 PGB786435 OWF786435 OMJ786435 OCN786435 NSR786435 NIV786435 MYZ786435 MPD786435 MFH786435 LVL786435 LLP786435 LBT786435 KRX786435 KIB786435 JYF786435 JOJ786435 JEN786435 IUR786435 IKV786435 IAZ786435 HRD786435 HHH786435 GXL786435 GNP786435 GDT786435 FTX786435 FKB786435 FAF786435 EQJ786435 EGN786435 DWR786435 DMV786435 DCZ786435 CTD786435 CJH786435 BZL786435 BPP786435 BFT786435 AVX786435 AMB786435 ACF786435 SJ786435 IN786435 C786435 WUZ720899 WLD720899 WBH720899 VRL720899 VHP720899 UXT720899 UNX720899 UEB720899 TUF720899 TKJ720899 TAN720899 SQR720899 SGV720899 RWZ720899 RND720899 RDH720899 QTL720899 QJP720899 PZT720899 PPX720899 PGB720899 OWF720899 OMJ720899 OCN720899 NSR720899 NIV720899 MYZ720899 MPD720899 MFH720899 LVL720899 LLP720899 LBT720899 KRX720899 KIB720899 JYF720899 JOJ720899 JEN720899 IUR720899 IKV720899 IAZ720899 HRD720899 HHH720899 GXL720899 GNP720899 GDT720899 FTX720899 FKB720899 FAF720899 EQJ720899 EGN720899 DWR720899 DMV720899 DCZ720899 CTD720899 CJH720899 BZL720899 BPP720899 BFT720899 AVX720899 AMB720899 ACF720899 SJ720899 IN720899 C720899 WUZ655363 WLD655363 WBH655363 VRL655363 VHP655363 UXT655363 UNX655363 UEB655363 TUF655363 TKJ655363 TAN655363 SQR655363 SGV655363 RWZ655363 RND655363 RDH655363 QTL655363 QJP655363 PZT655363 PPX655363 PGB655363 OWF655363 OMJ655363 OCN655363 NSR655363 NIV655363 MYZ655363 MPD655363 MFH655363 LVL655363 LLP655363 LBT655363 KRX655363 KIB655363 JYF655363 JOJ655363 JEN655363 IUR655363 IKV655363 IAZ655363 HRD655363 HHH655363 GXL655363 GNP655363 GDT655363 FTX655363 FKB655363 FAF655363 EQJ655363 EGN655363 DWR655363 DMV655363 DCZ655363 CTD655363 CJH655363 BZL655363 BPP655363 BFT655363 AVX655363 AMB655363 ACF655363 SJ655363 IN655363 C655363 WUZ589827 WLD589827 WBH589827 VRL589827 VHP589827 UXT589827 UNX589827 UEB589827 TUF589827 TKJ589827 TAN589827 SQR589827 SGV589827 RWZ589827 RND589827 RDH589827 QTL589827 QJP589827 PZT589827 PPX589827 PGB589827 OWF589827 OMJ589827 OCN589827 NSR589827 NIV589827 MYZ589827 MPD589827 MFH589827 LVL589827 LLP589827 LBT589827 KRX589827 KIB589827 JYF589827 JOJ589827 JEN589827 IUR589827 IKV589827 IAZ589827 HRD589827 HHH589827 GXL589827 GNP589827 GDT589827 FTX589827 FKB589827 FAF589827 EQJ589827 EGN589827 DWR589827 DMV589827 DCZ589827 CTD589827 CJH589827 BZL589827 BPP589827 BFT589827 AVX589827 AMB589827 ACF589827 SJ589827 IN589827 C589827 WUZ524291 WLD524291 WBH524291 VRL524291 VHP524291 UXT524291 UNX524291 UEB524291 TUF524291 TKJ524291 TAN524291 SQR524291 SGV524291 RWZ524291 RND524291 RDH524291 QTL524291 QJP524291 PZT524291 PPX524291 PGB524291 OWF524291 OMJ524291 OCN524291 NSR524291 NIV524291 MYZ524291 MPD524291 MFH524291 LVL524291 LLP524291 LBT524291 KRX524291 KIB524291 JYF524291 JOJ524291 JEN524291 IUR524291 IKV524291 IAZ524291 HRD524291 HHH524291 GXL524291 GNP524291 GDT524291 FTX524291 FKB524291 FAF524291 EQJ524291 EGN524291 DWR524291 DMV524291 DCZ524291 CTD524291 CJH524291 BZL524291 BPP524291 BFT524291 AVX524291 AMB524291 ACF524291 SJ524291 IN524291 C524291 WUZ458755 WLD458755 WBH458755 VRL458755 VHP458755 UXT458755 UNX458755 UEB458755 TUF458755 TKJ458755 TAN458755 SQR458755 SGV458755 RWZ458755 RND458755 RDH458755 QTL458755 QJP458755 PZT458755 PPX458755 PGB458755 OWF458755 OMJ458755 OCN458755 NSR458755 NIV458755 MYZ458755 MPD458755 MFH458755 LVL458755 LLP458755 LBT458755 KRX458755 KIB458755 JYF458755 JOJ458755 JEN458755 IUR458755 IKV458755 IAZ458755 HRD458755 HHH458755 GXL458755 GNP458755 GDT458755 FTX458755 FKB458755 FAF458755 EQJ458755 EGN458755 DWR458755 DMV458755 DCZ458755 CTD458755 CJH458755 BZL458755 BPP458755 BFT458755 AVX458755 AMB458755 ACF458755 SJ458755 IN458755 C458755 WUZ393219 WLD393219 WBH393219 VRL393219 VHP393219 UXT393219 UNX393219 UEB393219 TUF393219 TKJ393219 TAN393219 SQR393219 SGV393219 RWZ393219 RND393219 RDH393219 QTL393219 QJP393219 PZT393219 PPX393219 PGB393219 OWF393219 OMJ393219 OCN393219 NSR393219 NIV393219 MYZ393219 MPD393219 MFH393219 LVL393219 LLP393219 LBT393219 KRX393219 KIB393219 JYF393219 JOJ393219 JEN393219 IUR393219 IKV393219 IAZ393219 HRD393219 HHH393219 GXL393219 GNP393219 GDT393219 FTX393219 FKB393219 FAF393219 EQJ393219 EGN393219 DWR393219 DMV393219 DCZ393219 CTD393219 CJH393219 BZL393219 BPP393219 BFT393219 AVX393219 AMB393219 ACF393219 SJ393219 IN393219 C393219 WUZ327683 WLD327683 WBH327683 VRL327683 VHP327683 UXT327683 UNX327683 UEB327683 TUF327683 TKJ327683 TAN327683 SQR327683 SGV327683 RWZ327683 RND327683 RDH327683 QTL327683 QJP327683 PZT327683 PPX327683 PGB327683 OWF327683 OMJ327683 OCN327683 NSR327683 NIV327683 MYZ327683 MPD327683 MFH327683 LVL327683 LLP327683 LBT327683 KRX327683 KIB327683 JYF327683 JOJ327683 JEN327683 IUR327683 IKV327683 IAZ327683 HRD327683 HHH327683 GXL327683 GNP327683 GDT327683 FTX327683 FKB327683 FAF327683 EQJ327683 EGN327683 DWR327683 DMV327683 DCZ327683 CTD327683 CJH327683 BZL327683 BPP327683 BFT327683 AVX327683 AMB327683 ACF327683 SJ327683 IN327683 C327683 WUZ262147 WLD262147 WBH262147 VRL262147 VHP262147 UXT262147 UNX262147 UEB262147 TUF262147 TKJ262147 TAN262147 SQR262147 SGV262147 RWZ262147 RND262147 RDH262147 QTL262147 QJP262147 PZT262147 PPX262147 PGB262147 OWF262147 OMJ262147 OCN262147 NSR262147 NIV262147 MYZ262147 MPD262147 MFH262147 LVL262147 LLP262147 LBT262147 KRX262147 KIB262147 JYF262147 JOJ262147 JEN262147 IUR262147 IKV262147 IAZ262147 HRD262147 HHH262147 GXL262147 GNP262147 GDT262147 FTX262147 FKB262147 FAF262147 EQJ262147 EGN262147 DWR262147 DMV262147 DCZ262147 CTD262147 CJH262147 BZL262147 BPP262147 BFT262147 AVX262147 AMB262147 ACF262147 SJ262147 IN262147 C262147 WUZ196611 WLD196611 WBH196611 VRL196611 VHP196611 UXT196611 UNX196611 UEB196611 TUF196611 TKJ196611 TAN196611 SQR196611 SGV196611 RWZ196611 RND196611 RDH196611 QTL196611 QJP196611 PZT196611 PPX196611 PGB196611 OWF196611 OMJ196611 OCN196611 NSR196611 NIV196611 MYZ196611 MPD196611 MFH196611 LVL196611 LLP196611 LBT196611 KRX196611 KIB196611 JYF196611 JOJ196611 JEN196611 IUR196611 IKV196611 IAZ196611 HRD196611 HHH196611 GXL196611 GNP196611 GDT196611 FTX196611 FKB196611 FAF196611 EQJ196611 EGN196611 DWR196611 DMV196611 DCZ196611 CTD196611 CJH196611 BZL196611 BPP196611 BFT196611 AVX196611 AMB196611 ACF196611 SJ196611 IN196611 C196611 WUZ131075 WLD131075 WBH131075 VRL131075 VHP131075 UXT131075 UNX131075 UEB131075 TUF131075 TKJ131075 TAN131075 SQR131075 SGV131075 RWZ131075 RND131075 RDH131075 QTL131075 QJP131075 PZT131075 PPX131075 PGB131075 OWF131075 OMJ131075 OCN131075 NSR131075 NIV131075 MYZ131075 MPD131075 MFH131075 LVL131075 LLP131075 LBT131075 KRX131075 KIB131075 JYF131075 JOJ131075 JEN131075 IUR131075 IKV131075 IAZ131075 HRD131075 HHH131075 GXL131075 GNP131075 GDT131075 FTX131075 FKB131075 FAF131075 EQJ131075 EGN131075 DWR131075 DMV131075 DCZ131075 CTD131075 CJH131075 BZL131075 BPP131075 BFT131075 AVX131075 AMB131075 ACF131075 SJ131075 IN131075 C131075 WUZ65539 WLD65539 WBH65539 VRL65539 VHP65539 UXT65539 UNX65539 UEB65539 TUF65539 TKJ65539 TAN65539 SQR65539 SGV65539 RWZ65539 RND65539 RDH65539 QTL65539 QJP65539 PZT65539 PPX65539 PGB65539 OWF65539 OMJ65539 OCN65539 NSR65539 NIV65539 MYZ65539 MPD65539 MFH65539 LVL65539 LLP65539 LBT65539 KRX65539 KIB65539 JYF65539 JOJ65539 JEN65539 IUR65539 IKV65539 IAZ65539 HRD65539 HHH65539 GXL65539 GNP65539 GDT65539 FTX65539 FKB65539 FAF65539 EQJ65539 EGN65539 DWR65539 DMV65539 DCZ65539 CTD65539 CJH65539 BZL65539 BPP65539 BFT65539 AVX65539 AMB65539 ACF65539 SJ65539 IN65539 C65539 WUZ3 WLD3 WBH3 VRL3 VHP3 UXT3 UNX3 UEB3 TUF3 TKJ3 TAN3 SQR3 SGV3 RWZ3 RND3 RDH3 QTL3 QJP3 PZT3 PPX3 PGB3 OWF3 OMJ3 OCN3 NSR3 NIV3 MYZ3 MPD3 MFH3 LVL3 LLP3 LBT3 KRX3 KIB3 JYF3 JOJ3 JEN3 IUR3 IKV3 IAZ3 HRD3 HHH3 GXL3 GNP3 GDT3 FTX3 FKB3 FAF3 EQJ3 EGN3 DWR3 DMV3 DCZ3 CTD3 CJH3 BZL3 BPP3 BFT3 AVX3 AMB3 ACF3 SJ3 C3">
      <formula1>#REF!</formula1>
    </dataValidation>
    <dataValidation type="list" allowBlank="1" showInputMessage="1" showErrorMessage="1" prompt="Seleccionar período" sqref="IN2 WUZ983042 WLD983042 WBH983042 VRL983042 VHP983042 UXT983042 UNX983042 UEB983042 TUF983042 TKJ983042 TAN983042 SQR983042 SGV983042 RWZ983042 RND983042 RDH983042 QTL983042 QJP983042 PZT983042 PPX983042 PGB983042 OWF983042 OMJ983042 OCN983042 NSR983042 NIV983042 MYZ983042 MPD983042 MFH983042 LVL983042 LLP983042 LBT983042 KRX983042 KIB983042 JYF983042 JOJ983042 JEN983042 IUR983042 IKV983042 IAZ983042 HRD983042 HHH983042 GXL983042 GNP983042 GDT983042 FTX983042 FKB983042 FAF983042 EQJ983042 EGN983042 DWR983042 DMV983042 DCZ983042 CTD983042 CJH983042 BZL983042 BPP983042 BFT983042 AVX983042 AMB983042 ACF983042 SJ983042 IN983042 C983042 WUZ917506 WLD917506 WBH917506 VRL917506 VHP917506 UXT917506 UNX917506 UEB917506 TUF917506 TKJ917506 TAN917506 SQR917506 SGV917506 RWZ917506 RND917506 RDH917506 QTL917506 QJP917506 PZT917506 PPX917506 PGB917506 OWF917506 OMJ917506 OCN917506 NSR917506 NIV917506 MYZ917506 MPD917506 MFH917506 LVL917506 LLP917506 LBT917506 KRX917506 KIB917506 JYF917506 JOJ917506 JEN917506 IUR917506 IKV917506 IAZ917506 HRD917506 HHH917506 GXL917506 GNP917506 GDT917506 FTX917506 FKB917506 FAF917506 EQJ917506 EGN917506 DWR917506 DMV917506 DCZ917506 CTD917506 CJH917506 BZL917506 BPP917506 BFT917506 AVX917506 AMB917506 ACF917506 SJ917506 IN917506 C917506 WUZ851970 WLD851970 WBH851970 VRL851970 VHP851970 UXT851970 UNX851970 UEB851970 TUF851970 TKJ851970 TAN851970 SQR851970 SGV851970 RWZ851970 RND851970 RDH851970 QTL851970 QJP851970 PZT851970 PPX851970 PGB851970 OWF851970 OMJ851970 OCN851970 NSR851970 NIV851970 MYZ851970 MPD851970 MFH851970 LVL851970 LLP851970 LBT851970 KRX851970 KIB851970 JYF851970 JOJ851970 JEN851970 IUR851970 IKV851970 IAZ851970 HRD851970 HHH851970 GXL851970 GNP851970 GDT851970 FTX851970 FKB851970 FAF851970 EQJ851970 EGN851970 DWR851970 DMV851970 DCZ851970 CTD851970 CJH851970 BZL851970 BPP851970 BFT851970 AVX851970 AMB851970 ACF851970 SJ851970 IN851970 C851970 WUZ786434 WLD786434 WBH786434 VRL786434 VHP786434 UXT786434 UNX786434 UEB786434 TUF786434 TKJ786434 TAN786434 SQR786434 SGV786434 RWZ786434 RND786434 RDH786434 QTL786434 QJP786434 PZT786434 PPX786434 PGB786434 OWF786434 OMJ786434 OCN786434 NSR786434 NIV786434 MYZ786434 MPD786434 MFH786434 LVL786434 LLP786434 LBT786434 KRX786434 KIB786434 JYF786434 JOJ786434 JEN786434 IUR786434 IKV786434 IAZ786434 HRD786434 HHH786434 GXL786434 GNP786434 GDT786434 FTX786434 FKB786434 FAF786434 EQJ786434 EGN786434 DWR786434 DMV786434 DCZ786434 CTD786434 CJH786434 BZL786434 BPP786434 BFT786434 AVX786434 AMB786434 ACF786434 SJ786434 IN786434 C786434 WUZ720898 WLD720898 WBH720898 VRL720898 VHP720898 UXT720898 UNX720898 UEB720898 TUF720898 TKJ720898 TAN720898 SQR720898 SGV720898 RWZ720898 RND720898 RDH720898 QTL720898 QJP720898 PZT720898 PPX720898 PGB720898 OWF720898 OMJ720898 OCN720898 NSR720898 NIV720898 MYZ720898 MPD720898 MFH720898 LVL720898 LLP720898 LBT720898 KRX720898 KIB720898 JYF720898 JOJ720898 JEN720898 IUR720898 IKV720898 IAZ720898 HRD720898 HHH720898 GXL720898 GNP720898 GDT720898 FTX720898 FKB720898 FAF720898 EQJ720898 EGN720898 DWR720898 DMV720898 DCZ720898 CTD720898 CJH720898 BZL720898 BPP720898 BFT720898 AVX720898 AMB720898 ACF720898 SJ720898 IN720898 C720898 WUZ655362 WLD655362 WBH655362 VRL655362 VHP655362 UXT655362 UNX655362 UEB655362 TUF655362 TKJ655362 TAN655362 SQR655362 SGV655362 RWZ655362 RND655362 RDH655362 QTL655362 QJP655362 PZT655362 PPX655362 PGB655362 OWF655362 OMJ655362 OCN655362 NSR655362 NIV655362 MYZ655362 MPD655362 MFH655362 LVL655362 LLP655362 LBT655362 KRX655362 KIB655362 JYF655362 JOJ655362 JEN655362 IUR655362 IKV655362 IAZ655362 HRD655362 HHH655362 GXL655362 GNP655362 GDT655362 FTX655362 FKB655362 FAF655362 EQJ655362 EGN655362 DWR655362 DMV655362 DCZ655362 CTD655362 CJH655362 BZL655362 BPP655362 BFT655362 AVX655362 AMB655362 ACF655362 SJ655362 IN655362 C655362 WUZ589826 WLD589826 WBH589826 VRL589826 VHP589826 UXT589826 UNX589826 UEB589826 TUF589826 TKJ589826 TAN589826 SQR589826 SGV589826 RWZ589826 RND589826 RDH589826 QTL589826 QJP589826 PZT589826 PPX589826 PGB589826 OWF589826 OMJ589826 OCN589826 NSR589826 NIV589826 MYZ589826 MPD589826 MFH589826 LVL589826 LLP589826 LBT589826 KRX589826 KIB589826 JYF589826 JOJ589826 JEN589826 IUR589826 IKV589826 IAZ589826 HRD589826 HHH589826 GXL589826 GNP589826 GDT589826 FTX589826 FKB589826 FAF589826 EQJ589826 EGN589826 DWR589826 DMV589826 DCZ589826 CTD589826 CJH589826 BZL589826 BPP589826 BFT589826 AVX589826 AMB589826 ACF589826 SJ589826 IN589826 C589826 WUZ524290 WLD524290 WBH524290 VRL524290 VHP524290 UXT524290 UNX524290 UEB524290 TUF524290 TKJ524290 TAN524290 SQR524290 SGV524290 RWZ524290 RND524290 RDH524290 QTL524290 QJP524290 PZT524290 PPX524290 PGB524290 OWF524290 OMJ524290 OCN524290 NSR524290 NIV524290 MYZ524290 MPD524290 MFH524290 LVL524290 LLP524290 LBT524290 KRX524290 KIB524290 JYF524290 JOJ524290 JEN524290 IUR524290 IKV524290 IAZ524290 HRD524290 HHH524290 GXL524290 GNP524290 GDT524290 FTX524290 FKB524290 FAF524290 EQJ524290 EGN524290 DWR524290 DMV524290 DCZ524290 CTD524290 CJH524290 BZL524290 BPP524290 BFT524290 AVX524290 AMB524290 ACF524290 SJ524290 IN524290 C524290 WUZ458754 WLD458754 WBH458754 VRL458754 VHP458754 UXT458754 UNX458754 UEB458754 TUF458754 TKJ458754 TAN458754 SQR458754 SGV458754 RWZ458754 RND458754 RDH458754 QTL458754 QJP458754 PZT458754 PPX458754 PGB458754 OWF458754 OMJ458754 OCN458754 NSR458754 NIV458754 MYZ458754 MPD458754 MFH458754 LVL458754 LLP458754 LBT458754 KRX458754 KIB458754 JYF458754 JOJ458754 JEN458754 IUR458754 IKV458754 IAZ458754 HRD458754 HHH458754 GXL458754 GNP458754 GDT458754 FTX458754 FKB458754 FAF458754 EQJ458754 EGN458754 DWR458754 DMV458754 DCZ458754 CTD458754 CJH458754 BZL458754 BPP458754 BFT458754 AVX458754 AMB458754 ACF458754 SJ458754 IN458754 C458754 WUZ393218 WLD393218 WBH393218 VRL393218 VHP393218 UXT393218 UNX393218 UEB393218 TUF393218 TKJ393218 TAN393218 SQR393218 SGV393218 RWZ393218 RND393218 RDH393218 QTL393218 QJP393218 PZT393218 PPX393218 PGB393218 OWF393218 OMJ393218 OCN393218 NSR393218 NIV393218 MYZ393218 MPD393218 MFH393218 LVL393218 LLP393218 LBT393218 KRX393218 KIB393218 JYF393218 JOJ393218 JEN393218 IUR393218 IKV393218 IAZ393218 HRD393218 HHH393218 GXL393218 GNP393218 GDT393218 FTX393218 FKB393218 FAF393218 EQJ393218 EGN393218 DWR393218 DMV393218 DCZ393218 CTD393218 CJH393218 BZL393218 BPP393218 BFT393218 AVX393218 AMB393218 ACF393218 SJ393218 IN393218 C393218 WUZ327682 WLD327682 WBH327682 VRL327682 VHP327682 UXT327682 UNX327682 UEB327682 TUF327682 TKJ327682 TAN327682 SQR327682 SGV327682 RWZ327682 RND327682 RDH327682 QTL327682 QJP327682 PZT327682 PPX327682 PGB327682 OWF327682 OMJ327682 OCN327682 NSR327682 NIV327682 MYZ327682 MPD327682 MFH327682 LVL327682 LLP327682 LBT327682 KRX327682 KIB327682 JYF327682 JOJ327682 JEN327682 IUR327682 IKV327682 IAZ327682 HRD327682 HHH327682 GXL327682 GNP327682 GDT327682 FTX327682 FKB327682 FAF327682 EQJ327682 EGN327682 DWR327682 DMV327682 DCZ327682 CTD327682 CJH327682 BZL327682 BPP327682 BFT327682 AVX327682 AMB327682 ACF327682 SJ327682 IN327682 C327682 WUZ262146 WLD262146 WBH262146 VRL262146 VHP262146 UXT262146 UNX262146 UEB262146 TUF262146 TKJ262146 TAN262146 SQR262146 SGV262146 RWZ262146 RND262146 RDH262146 QTL262146 QJP262146 PZT262146 PPX262146 PGB262146 OWF262146 OMJ262146 OCN262146 NSR262146 NIV262146 MYZ262146 MPD262146 MFH262146 LVL262146 LLP262146 LBT262146 KRX262146 KIB262146 JYF262146 JOJ262146 JEN262146 IUR262146 IKV262146 IAZ262146 HRD262146 HHH262146 GXL262146 GNP262146 GDT262146 FTX262146 FKB262146 FAF262146 EQJ262146 EGN262146 DWR262146 DMV262146 DCZ262146 CTD262146 CJH262146 BZL262146 BPP262146 BFT262146 AVX262146 AMB262146 ACF262146 SJ262146 IN262146 C262146 WUZ196610 WLD196610 WBH196610 VRL196610 VHP196610 UXT196610 UNX196610 UEB196610 TUF196610 TKJ196610 TAN196610 SQR196610 SGV196610 RWZ196610 RND196610 RDH196610 QTL196610 QJP196610 PZT196610 PPX196610 PGB196610 OWF196610 OMJ196610 OCN196610 NSR196610 NIV196610 MYZ196610 MPD196610 MFH196610 LVL196610 LLP196610 LBT196610 KRX196610 KIB196610 JYF196610 JOJ196610 JEN196610 IUR196610 IKV196610 IAZ196610 HRD196610 HHH196610 GXL196610 GNP196610 GDT196610 FTX196610 FKB196610 FAF196610 EQJ196610 EGN196610 DWR196610 DMV196610 DCZ196610 CTD196610 CJH196610 BZL196610 BPP196610 BFT196610 AVX196610 AMB196610 ACF196610 SJ196610 IN196610 C196610 WUZ131074 WLD131074 WBH131074 VRL131074 VHP131074 UXT131074 UNX131074 UEB131074 TUF131074 TKJ131074 TAN131074 SQR131074 SGV131074 RWZ131074 RND131074 RDH131074 QTL131074 QJP131074 PZT131074 PPX131074 PGB131074 OWF131074 OMJ131074 OCN131074 NSR131074 NIV131074 MYZ131074 MPD131074 MFH131074 LVL131074 LLP131074 LBT131074 KRX131074 KIB131074 JYF131074 JOJ131074 JEN131074 IUR131074 IKV131074 IAZ131074 HRD131074 HHH131074 GXL131074 GNP131074 GDT131074 FTX131074 FKB131074 FAF131074 EQJ131074 EGN131074 DWR131074 DMV131074 DCZ131074 CTD131074 CJH131074 BZL131074 BPP131074 BFT131074 AVX131074 AMB131074 ACF131074 SJ131074 IN131074 C131074 WUZ65538 WLD65538 WBH65538 VRL65538 VHP65538 UXT65538 UNX65538 UEB65538 TUF65538 TKJ65538 TAN65538 SQR65538 SGV65538 RWZ65538 RND65538 RDH65538 QTL65538 QJP65538 PZT65538 PPX65538 PGB65538 OWF65538 OMJ65538 OCN65538 NSR65538 NIV65538 MYZ65538 MPD65538 MFH65538 LVL65538 LLP65538 LBT65538 KRX65538 KIB65538 JYF65538 JOJ65538 JEN65538 IUR65538 IKV65538 IAZ65538 HRD65538 HHH65538 GXL65538 GNP65538 GDT65538 FTX65538 FKB65538 FAF65538 EQJ65538 EGN65538 DWR65538 DMV65538 DCZ65538 CTD65538 CJH65538 BZL65538 BPP65538 BFT65538 AVX65538 AMB65538 ACF65538 SJ65538 IN65538 C65538 WUZ2 WLD2 WBH2 VRL2 VHP2 UXT2 UNX2 UEB2 TUF2 TKJ2 TAN2 SQR2 SGV2 RWZ2 RND2 RDH2 QTL2 QJP2 PZT2 PPX2 PGB2 OWF2 OMJ2 OCN2 NSR2 NIV2 MYZ2 MPD2 MFH2 LVL2 LLP2 LBT2 KRX2 KIB2 JYF2 JOJ2 JEN2 IUR2 IKV2 IAZ2 HRD2 HHH2 GXL2 GNP2 GDT2 FTX2 FKB2 FAF2 EQJ2 EGN2 DWR2 DMV2 DCZ2 CTD2 CJH2 BZL2 BPP2 BFT2 AVX2 AMB2 ACF2 SJ2 C2">
      <formula1>#REF!</formula1>
    </dataValidation>
  </dataValidations>
  <pageMargins left="0.51181102362204722" right="0.51181102362204722" top="0.74803149606299213" bottom="0.74803149606299213" header="0.31496062992125984" footer="0.31496062992125984"/>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CDN2015-001</vt:lpstr>
      <vt:lpstr>CGN2015-002</vt:lpstr>
      <vt:lpstr>GENERAL</vt:lpstr>
      <vt:lpstr>PYG</vt:lpstr>
      <vt:lpstr>SIPROJ</vt:lpstr>
      <vt:lpstr>'CDN2015-001'!Títulos_a_imprimir</vt:lpstr>
      <vt:lpstr>GENERAL!Títulos_a_imprimir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cp:lastPrinted>2022-07-18T15:18:11Z</cp:lastPrinted>
  <dcterms:created xsi:type="dcterms:W3CDTF">2022-07-12T21:25:52Z</dcterms:created>
  <dcterms:modified xsi:type="dcterms:W3CDTF">2022-07-22T23:09:22Z</dcterms:modified>
</cp:coreProperties>
</file>