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2\ESTADOS FINANCIEROS 2022\ENERO 2022\"/>
    </mc:Choice>
  </mc:AlternateContent>
  <bookViews>
    <workbookView xWindow="0" yWindow="0" windowWidth="25095" windowHeight="9420" firstSheet="1" activeTab="1"/>
  </bookViews>
  <sheets>
    <sheet name="est,situac financ.enero-2022" sheetId="1" r:id="rId1"/>
    <sheet name="est.result enero-2022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'est,situac financ.enero-2022'!$1:$8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20" i="2"/>
  <c r="D41" i="2"/>
  <c r="F41" i="2"/>
  <c r="F39" i="2"/>
  <c r="D39" i="2"/>
  <c r="F37" i="2"/>
  <c r="D37" i="2"/>
  <c r="F34" i="2"/>
  <c r="D26" i="2"/>
  <c r="F26" i="2"/>
  <c r="F20" i="2"/>
  <c r="F17" i="2"/>
  <c r="D16" i="2"/>
  <c r="D14" i="2" s="1"/>
  <c r="F14" i="2"/>
  <c r="D18" i="1"/>
  <c r="L32" i="1"/>
  <c r="N59" i="1"/>
  <c r="L59" i="1"/>
  <c r="F59" i="1"/>
  <c r="D59" i="1"/>
  <c r="L55" i="1"/>
  <c r="D49" i="1"/>
  <c r="N50" i="1"/>
  <c r="N56" i="1" s="1"/>
  <c r="F49" i="1"/>
  <c r="L45" i="1"/>
  <c r="L40" i="1"/>
  <c r="D37" i="1"/>
  <c r="F37" i="1"/>
  <c r="F35" i="1" s="1"/>
  <c r="N36" i="1"/>
  <c r="N35" i="1" s="1"/>
  <c r="L36" i="1"/>
  <c r="L35" i="1" s="1"/>
  <c r="N32" i="1"/>
  <c r="D28" i="1"/>
  <c r="F28" i="1"/>
  <c r="N27" i="1"/>
  <c r="L27" i="1"/>
  <c r="L26" i="1"/>
  <c r="L23" i="1"/>
  <c r="F24" i="1"/>
  <c r="N23" i="1"/>
  <c r="F18" i="1"/>
  <c r="L15" i="1"/>
  <c r="N15" i="1"/>
  <c r="A2" i="1"/>
  <c r="D35" i="1" l="1"/>
  <c r="L12" i="1"/>
  <c r="L48" i="1" s="1"/>
  <c r="F24" i="2"/>
  <c r="F11" i="2"/>
  <c r="D11" i="2"/>
  <c r="D34" i="2"/>
  <c r="D24" i="2" s="1"/>
  <c r="F12" i="1"/>
  <c r="F57" i="1" s="1"/>
  <c r="N12" i="1"/>
  <c r="N48" i="1" s="1"/>
  <c r="N57" i="1" s="1"/>
  <c r="D24" i="1"/>
  <c r="D12" i="1" s="1"/>
  <c r="F45" i="2" l="1"/>
  <c r="N58" i="1"/>
  <c r="D45" i="2" l="1"/>
  <c r="D57" i="1"/>
  <c r="L52" i="1" l="1"/>
  <c r="L50" i="1" s="1"/>
  <c r="L56" i="1" s="1"/>
  <c r="L57" i="1" s="1"/>
  <c r="L58" i="1" s="1"/>
</calcChain>
</file>

<file path=xl/sharedStrings.xml><?xml version="1.0" encoding="utf-8"?>
<sst xmlns="http://schemas.openxmlformats.org/spreadsheetml/2006/main" count="165" uniqueCount="118">
  <si>
    <t>ESTADO DE SITUACION FINANCIERA</t>
  </si>
  <si>
    <t>(con corte al 31 de Enero)</t>
  </si>
  <si>
    <t>(Cifras en Pesos)</t>
  </si>
  <si>
    <t>NOTA</t>
  </si>
  <si>
    <t>ACTIVO</t>
  </si>
  <si>
    <t>PASIVO</t>
  </si>
  <si>
    <t>CORRIENTE</t>
  </si>
  <si>
    <t>EFECTIVO</t>
  </si>
  <si>
    <t>CUENTAS POR PAGAR</t>
  </si>
  <si>
    <t>BIENES Y SERVICIOS NACIONALES</t>
  </si>
  <si>
    <t>DESCUENTOS DE NÓMINA</t>
  </si>
  <si>
    <t>CUENTAS POR COBRAR</t>
  </si>
  <si>
    <t>RETENCIÓN EN LA FUENTE E IMPUESTO DE TIMBRE</t>
  </si>
  <si>
    <t xml:space="preserve"> 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</si>
  <si>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</si>
  <si>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</si>
  <si>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</si>
  <si>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</si>
  <si>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</si>
  <si>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</si>
  <si>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</si>
  <si>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</si>
  <si>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</si>
  <si>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</si>
  <si>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30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</si>
  <si>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</si>
  <si>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</si>
  <si>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</si>
  <si>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</si>
  <si>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</si>
  <si>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</si>
  <si>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</si>
  <si>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</si>
  <si>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</si>
  <si>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</si>
  <si>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</si>
  <si>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</si>
  <si>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NO CORRIENTE</t>
  </si>
  <si>
    <t>PROPIEDADES, PLANTA Y EQUIPO</t>
  </si>
  <si>
    <t>TERRENOS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</si>
  <si>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</si>
  <si>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</si>
  <si>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</si>
  <si>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</si>
  <si>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</si>
  <si>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</si>
  <si>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</si>
  <si>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</si>
  <si>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RECAUDOS A FAVOR DE TERCEROS</t>
  </si>
  <si>
    <t>TOTAL PASIVO</t>
  </si>
  <si>
    <t>PATRIMONIO</t>
  </si>
  <si>
    <t>HACIENDA PÚBLICA</t>
  </si>
  <si>
    <t>PLAN DE ACTIVOS PARA BENEFICIOS A LOS EMPLEADOS A LARGO PLAZO</t>
  </si>
  <si>
    <t>310500</t>
  </si>
  <si>
    <t>CAPITAL FISCAL</t>
  </si>
  <si>
    <t>311000</t>
  </si>
  <si>
    <t>RESULTADO DEL EJERCICIO</t>
  </si>
  <si>
    <t>RESULTADOS DE EJERCICIOS ANTERIORES</t>
  </si>
  <si>
    <t>INTANGIBLES</t>
  </si>
  <si>
    <t>312800</t>
  </si>
  <si>
    <t>PROVISIONES, AGOTAMIENTO, DEPRECIACIONES Y AMORTIZACIONES (DB)</t>
  </si>
  <si>
    <t>AMORTIZACIÓN ACUMULADA DE INTANGIBLES (CR)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</si>
  <si>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</si>
  <si>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</si>
  <si>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</si>
  <si>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</si>
  <si>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</si>
  <si>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</si>
  <si>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</si>
  <si>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</si>
  <si>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</si>
  <si>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</si>
  <si>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</si>
  <si>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</si>
  <si>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Documento firmado electronicamente de acuerdo con la ley 527 de 1999 y el decreto 2364 de 2012</t>
  </si>
  <si>
    <t>MARGARITA BARRAQUER SOURDIS</t>
  </si>
  <si>
    <t>LADY ALEJANDRA CASTILLO BENAVIDES</t>
  </si>
  <si>
    <t>C.C. 39,776,077</t>
  </si>
  <si>
    <t>C.C. 1,032,411,454</t>
  </si>
  <si>
    <t>SECRETARIA DISTRITAL</t>
  </si>
  <si>
    <t>ASESORA RECURSOS FINANCIEROS</t>
  </si>
  <si>
    <t>DEISY YOLIMA GUTIÉRREZ HERRERA</t>
  </si>
  <si>
    <t>C.C. 20,533,162</t>
  </si>
  <si>
    <t>CONTADORA SDIS -T.P. 100753-T</t>
  </si>
  <si>
    <t>SECRETARIA DISTRITAL DE INTEGRACION SOCIAL</t>
  </si>
  <si>
    <t>ESTADO DE RESULTADOS</t>
  </si>
  <si>
    <t>(1 de enero al 31 de Enero)</t>
  </si>
  <si>
    <t>INGRESOS</t>
  </si>
  <si>
    <t>TRANSFERENCIAS Y SUBVENCIONES</t>
  </si>
  <si>
    <t xml:space="preserve">OTRAS TRANSFERENCIAS </t>
  </si>
  <si>
    <t>OPERACIONES INTERINSTITUCIONALES</t>
  </si>
  <si>
    <t>FONDOS RECIBIDOS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</si>
  <si>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</si>
  <si>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</si>
  <si>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</si>
  <si>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</si>
  <si>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</si>
  <si>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</si>
  <si>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</si>
  <si>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</si>
  <si>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</si>
  <si>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</si>
  <si>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</si>
  <si>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</si>
  <si>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</si>
  <si>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DETERIORO, DEPRECIACIONES, AMORTIZACIONES Y PROVISIONES</t>
  </si>
  <si>
    <t>43</t>
  </si>
  <si>
    <t>DEPRECIACIÓN DE PROPIEDADES, PLANTA Y EQUIPO</t>
  </si>
  <si>
    <t>AMORTIZACIÓN DE ACTIVOS INTANGIBLES</t>
  </si>
  <si>
    <t>GASTO PÚBLICO SOCIAL</t>
  </si>
  <si>
    <t>44</t>
  </si>
  <si>
    <t>DESARROLLO COMUNITARIO Y BIENESTAR SOCIAL</t>
  </si>
  <si>
    <t xml:space="preserve">OPERACIONES DE ENLACE </t>
  </si>
  <si>
    <t>OTROS GASTOS</t>
  </si>
  <si>
    <t>COMISIONES</t>
  </si>
  <si>
    <t>GASTOS DIVERSOS</t>
  </si>
  <si>
    <t>EXCEDENTE DEL EJERCICIO</t>
  </si>
  <si>
    <t>CONTADORA  SDIS T-100753-T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</si>
</sst>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.00\ [$€-1]_-;\-* #,##0.00\ [$€-1]_-;_-* &quot;-&quot;??\ [$€-1]_-"/>
    <numFmt numFmtId="166" formatCode="[$-C0A]d\-mmm\-yyyy;@"/>
    <numFmt numFmtId="167" formatCode="#,##0.0"/>
    <numFmt numFmtId="168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0"/>
      <color theme="6" tint="-0.499984740745262"/>
      <name val="Arial"/>
      <family val="2"/>
    </font>
    <font>
      <b/>
      <i/>
      <sz val="22"/>
      <name val="Arial"/>
      <family val="2"/>
    </font>
    <font>
      <b/>
      <i/>
      <sz val="22"/>
      <color theme="6" tint="-0.499984740745262"/>
      <name val="Arial"/>
      <family val="2"/>
    </font>
    <font>
      <b/>
      <i/>
      <sz val="20"/>
      <name val="Arial"/>
      <family val="2"/>
    </font>
    <font>
      <b/>
      <i/>
      <sz val="20"/>
      <color theme="6" tint="-0.49998474074526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8"/>
      <color theme="6" tint="-0.499984740745262"/>
      <name val="Arial"/>
      <family val="2"/>
    </font>
    <font>
      <sz val="20"/>
      <name val="Arial"/>
      <family val="2"/>
    </font>
    <font>
      <b/>
      <sz val="20"/>
      <color rgb="FFFF0000"/>
      <name val="Arial Narrow"/>
      <family val="2"/>
    </font>
    <font>
      <b/>
      <sz val="20"/>
      <name val="Arial"/>
      <family val="2"/>
    </font>
    <font>
      <b/>
      <sz val="20"/>
      <color theme="6" tint="-0.499984740745262"/>
      <name val="Arial"/>
      <family val="2"/>
    </font>
    <font>
      <b/>
      <sz val="20"/>
      <color rgb="FFFF0000"/>
      <name val="Arial"/>
      <family val="2"/>
    </font>
    <font>
      <sz val="20"/>
      <color theme="6" tint="-0.499984740745262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sz val="16"/>
      <color theme="6" tint="-0.49998474074526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4"/>
      <color theme="6" tint="-0.499984740745262"/>
      <name val="Arial"/>
      <family val="2"/>
    </font>
    <font>
      <sz val="14"/>
      <color theme="1"/>
      <name val="Arial"/>
      <family val="2"/>
    </font>
    <font>
      <sz val="14"/>
      <color theme="6" tint="-0.49998474074526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2"/>
      <color theme="6" tint="-0.499984740745262"/>
      <name val="Arial"/>
      <family val="2"/>
    </font>
    <font>
      <b/>
      <sz val="18"/>
      <color rgb="FFFF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27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164" fontId="4" fillId="2" borderId="2" xfId="2" applyNumberFormat="1" applyFont="1" applyFill="1" applyBorder="1" applyAlignment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Alignment="1">
      <alignment horizontal="centerContinuous"/>
    </xf>
    <xf numFmtId="164" fontId="6" fillId="2" borderId="0" xfId="2" applyNumberFormat="1" applyFont="1" applyFill="1" applyAlignment="1">
      <alignment horizontal="centerContinuous"/>
    </xf>
    <xf numFmtId="0" fontId="5" fillId="2" borderId="5" xfId="2" applyFont="1" applyFill="1" applyBorder="1" applyAlignment="1">
      <alignment horizontal="centerContinuous"/>
    </xf>
    <xf numFmtId="14" fontId="5" fillId="2" borderId="4" xfId="2" applyNumberFormat="1" applyFont="1" applyFill="1" applyBorder="1" applyAlignment="1" applyProtection="1">
      <alignment horizontal="centerContinuous"/>
      <protection locked="0"/>
    </xf>
    <xf numFmtId="165" fontId="5" fillId="2" borderId="0" xfId="2" applyNumberFormat="1" applyFont="1" applyFill="1" applyAlignment="1">
      <alignment horizontal="centerContinuous"/>
    </xf>
    <xf numFmtId="0" fontId="7" fillId="2" borderId="4" xfId="2" applyFont="1" applyFill="1" applyBorder="1" applyAlignment="1">
      <alignment horizontal="centerContinuous"/>
    </xf>
    <xf numFmtId="0" fontId="7" fillId="2" borderId="0" xfId="2" applyFont="1" applyFill="1" applyAlignment="1">
      <alignment horizontal="centerContinuous"/>
    </xf>
    <xf numFmtId="164" fontId="8" fillId="2" borderId="0" xfId="2" applyNumberFormat="1" applyFont="1" applyFill="1" applyAlignment="1">
      <alignment horizontal="centerContinuous"/>
    </xf>
    <xf numFmtId="0" fontId="7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164" fontId="4" fillId="2" borderId="7" xfId="2" applyNumberFormat="1" applyFont="1" applyFill="1" applyBorder="1" applyAlignment="1">
      <alignment horizontal="centerContinuous"/>
    </xf>
    <xf numFmtId="0" fontId="2" fillId="2" borderId="8" xfId="2" applyFill="1" applyBorder="1" applyAlignment="1">
      <alignment horizontal="centerContinuous"/>
    </xf>
    <xf numFmtId="0" fontId="9" fillId="3" borderId="0" xfId="2" applyFont="1" applyFill="1" applyAlignment="1">
      <alignment horizontal="left"/>
    </xf>
    <xf numFmtId="0" fontId="2" fillId="3" borderId="0" xfId="2" applyFill="1"/>
    <xf numFmtId="0" fontId="10" fillId="3" borderId="0" xfId="2" applyFont="1" applyFill="1" applyAlignment="1">
      <alignment horizontal="center"/>
    </xf>
    <xf numFmtId="164" fontId="11" fillId="3" borderId="0" xfId="2" applyNumberFormat="1" applyFont="1" applyFill="1" applyAlignment="1">
      <alignment horizontal="center"/>
    </xf>
    <xf numFmtId="0" fontId="7" fillId="3" borderId="0" xfId="2" applyFont="1" applyFill="1" applyAlignment="1">
      <alignment horizontal="left"/>
    </xf>
    <xf numFmtId="0" fontId="12" fillId="3" borderId="0" xfId="2" applyFont="1" applyFill="1"/>
    <xf numFmtId="49" fontId="13" fillId="3" borderId="0" xfId="2" applyNumberFormat="1" applyFont="1" applyFill="1" applyAlignment="1">
      <alignment horizontal="center"/>
    </xf>
    <xf numFmtId="0" fontId="14" fillId="3" borderId="0" xfId="3" applyFont="1" applyFill="1" applyAlignment="1" applyProtection="1">
      <alignment horizontal="center"/>
      <protection locked="0"/>
    </xf>
    <xf numFmtId="164" fontId="15" fillId="3" borderId="0" xfId="3" applyNumberFormat="1" applyFont="1" applyFill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  <xf numFmtId="166" fontId="14" fillId="3" borderId="0" xfId="3" applyNumberFormat="1" applyFont="1" applyFill="1" applyAlignment="1" applyProtection="1">
      <alignment horizontal="center"/>
      <protection locked="0"/>
    </xf>
    <xf numFmtId="49" fontId="14" fillId="3" borderId="0" xfId="2" applyNumberFormat="1" applyFont="1" applyFill="1" applyAlignment="1" applyProtection="1">
      <alignment horizontal="center"/>
      <protection locked="0"/>
    </xf>
    <xf numFmtId="49" fontId="14" fillId="3" borderId="0" xfId="3" applyNumberFormat="1" applyFont="1" applyFill="1" applyAlignment="1" applyProtection="1">
      <alignment horizontal="center"/>
      <protection locked="0"/>
    </xf>
    <xf numFmtId="166" fontId="14" fillId="3" borderId="0" xfId="2" applyNumberFormat="1" applyFont="1" applyFill="1" applyAlignment="1" applyProtection="1">
      <alignment horizontal="center"/>
      <protection locked="0"/>
    </xf>
    <xf numFmtId="166" fontId="14" fillId="3" borderId="0" xfId="2" applyNumberFormat="1" applyFont="1" applyFill="1" applyAlignment="1">
      <alignment horizontal="center"/>
    </xf>
    <xf numFmtId="164" fontId="15" fillId="3" borderId="0" xfId="2" applyNumberFormat="1" applyFont="1" applyFill="1" applyAlignment="1">
      <alignment horizontal="center"/>
    </xf>
    <xf numFmtId="1" fontId="14" fillId="3" borderId="0" xfId="2" applyNumberFormat="1" applyFont="1" applyFill="1" applyAlignment="1">
      <alignment horizontal="left"/>
    </xf>
    <xf numFmtId="0" fontId="14" fillId="3" borderId="0" xfId="2" applyFont="1" applyFill="1" applyAlignment="1">
      <alignment horizontal="left"/>
    </xf>
    <xf numFmtId="0" fontId="16" fillId="3" borderId="0" xfId="4" applyFont="1" applyFill="1" applyAlignment="1" applyProtection="1">
      <alignment horizontal="center"/>
      <protection locked="0"/>
    </xf>
    <xf numFmtId="3" fontId="12" fillId="3" borderId="0" xfId="2" applyNumberFormat="1" applyFont="1" applyFill="1" applyAlignment="1">
      <alignment horizontal="right"/>
    </xf>
    <xf numFmtId="164" fontId="17" fillId="3" borderId="0" xfId="2" applyNumberFormat="1" applyFont="1" applyFill="1" applyAlignment="1">
      <alignment horizontal="right"/>
    </xf>
    <xf numFmtId="0" fontId="16" fillId="3" borderId="0" xfId="2" applyFont="1" applyFill="1" applyAlignment="1">
      <alignment horizontal="left"/>
    </xf>
    <xf numFmtId="1" fontId="12" fillId="3" borderId="0" xfId="2" applyNumberFormat="1" applyFont="1" applyFill="1" applyAlignment="1">
      <alignment horizontal="left"/>
    </xf>
    <xf numFmtId="3" fontId="18" fillId="3" borderId="7" xfId="2" applyNumberFormat="1" applyFont="1" applyFill="1" applyBorder="1"/>
    <xf numFmtId="164" fontId="15" fillId="3" borderId="0" xfId="2" applyNumberFormat="1" applyFont="1" applyFill="1"/>
    <xf numFmtId="3" fontId="18" fillId="3" borderId="0" xfId="2" applyNumberFormat="1" applyFont="1" applyFill="1"/>
    <xf numFmtId="0" fontId="19" fillId="3" borderId="0" xfId="2" applyFont="1" applyFill="1"/>
    <xf numFmtId="164" fontId="4" fillId="3" borderId="0" xfId="2" applyNumberFormat="1" applyFont="1" applyFill="1"/>
    <xf numFmtId="3" fontId="2" fillId="3" borderId="0" xfId="2" applyNumberFormat="1" applyFill="1" applyAlignment="1">
      <alignment horizontal="right"/>
    </xf>
    <xf numFmtId="1" fontId="20" fillId="3" borderId="0" xfId="2" applyNumberFormat="1" applyFont="1" applyFill="1" applyAlignment="1">
      <alignment horizontal="left"/>
    </xf>
    <xf numFmtId="0" fontId="21" fillId="3" borderId="0" xfId="2" applyFont="1" applyFill="1" applyAlignment="1">
      <alignment horizontal="left"/>
    </xf>
    <xf numFmtId="3" fontId="22" fillId="3" borderId="0" xfId="2" applyNumberFormat="1" applyFont="1" applyFill="1"/>
    <xf numFmtId="0" fontId="22" fillId="3" borderId="0" xfId="2" applyFont="1" applyFill="1" applyAlignment="1">
      <alignment horizontal="left"/>
    </xf>
    <xf numFmtId="3" fontId="22" fillId="3" borderId="7" xfId="2" applyNumberFormat="1" applyFont="1" applyFill="1" applyBorder="1"/>
    <xf numFmtId="164" fontId="11" fillId="3" borderId="0" xfId="2" applyNumberFormat="1" applyFont="1" applyFill="1"/>
    <xf numFmtId="0" fontId="23" fillId="3" borderId="0" xfId="2" applyFont="1" applyFill="1" applyAlignment="1">
      <alignment horizontal="left"/>
    </xf>
    <xf numFmtId="167" fontId="22" fillId="3" borderId="0" xfId="2" applyNumberFormat="1" applyFont="1" applyFill="1"/>
    <xf numFmtId="49" fontId="24" fillId="3" borderId="0" xfId="4" applyNumberFormat="1" applyFont="1" applyFill="1" applyAlignment="1" applyProtection="1">
      <alignment horizontal="center"/>
      <protection locked="0"/>
    </xf>
    <xf numFmtId="0" fontId="22" fillId="3" borderId="0" xfId="2" applyFont="1" applyFill="1" applyAlignment="1" applyProtection="1">
      <alignment horizontal="left"/>
      <protection locked="0"/>
    </xf>
    <xf numFmtId="3" fontId="20" fillId="3" borderId="0" xfId="2" applyNumberFormat="1" applyFont="1" applyFill="1"/>
    <xf numFmtId="0" fontId="20" fillId="3" borderId="0" xfId="2" applyFont="1" applyFill="1" applyAlignment="1">
      <alignment horizontal="left"/>
    </xf>
    <xf numFmtId="49" fontId="16" fillId="3" borderId="0" xfId="4" applyNumberFormat="1" applyFont="1" applyFill="1" applyAlignment="1" applyProtection="1">
      <alignment horizontal="center"/>
      <protection locked="0"/>
    </xf>
    <xf numFmtId="0" fontId="21" fillId="3" borderId="0" xfId="2" applyFont="1" applyFill="1" applyAlignment="1" applyProtection="1">
      <alignment horizontal="left"/>
      <protection locked="0"/>
    </xf>
    <xf numFmtId="164" fontId="25" fillId="3" borderId="0" xfId="2" applyNumberFormat="1" applyFont="1" applyFill="1"/>
    <xf numFmtId="0" fontId="20" fillId="3" borderId="0" xfId="2" applyFont="1" applyFill="1" applyAlignment="1" applyProtection="1">
      <alignment horizontal="left"/>
      <protection locked="0"/>
    </xf>
    <xf numFmtId="164" fontId="14" fillId="3" borderId="0" xfId="2" applyNumberFormat="1" applyFont="1" applyFill="1" applyAlignment="1" applyProtection="1">
      <alignment horizontal="center"/>
      <protection locked="0"/>
    </xf>
    <xf numFmtId="3" fontId="20" fillId="3" borderId="0" xfId="2" applyNumberFormat="1" applyFont="1" applyFill="1" applyProtection="1">
      <protection locked="0"/>
    </xf>
    <xf numFmtId="164" fontId="25" fillId="3" borderId="0" xfId="2" applyNumberFormat="1" applyFont="1" applyFill="1" applyProtection="1">
      <protection locked="0"/>
    </xf>
    <xf numFmtId="0" fontId="1" fillId="3" borderId="0" xfId="6" applyFill="1"/>
    <xf numFmtId="0" fontId="26" fillId="3" borderId="0" xfId="2" applyFont="1" applyFill="1" applyAlignment="1">
      <alignment horizontal="left"/>
    </xf>
    <xf numFmtId="0" fontId="27" fillId="3" borderId="0" xfId="2" applyFont="1" applyFill="1" applyAlignment="1" applyProtection="1">
      <alignment horizontal="left"/>
      <protection locked="0"/>
    </xf>
    <xf numFmtId="0" fontId="28" fillId="3" borderId="0" xfId="2" applyFont="1" applyFill="1"/>
    <xf numFmtId="0" fontId="14" fillId="3" borderId="0" xfId="2" applyFont="1" applyFill="1" applyAlignment="1" applyProtection="1">
      <alignment horizontal="left"/>
      <protection locked="0"/>
    </xf>
    <xf numFmtId="3" fontId="2" fillId="3" borderId="0" xfId="2" applyNumberFormat="1" applyFill="1"/>
    <xf numFmtId="0" fontId="14" fillId="3" borderId="0" xfId="2" applyFont="1" applyFill="1"/>
    <xf numFmtId="0" fontId="16" fillId="3" borderId="0" xfId="2" applyFont="1" applyFill="1" applyAlignment="1" applyProtection="1">
      <alignment horizontal="left"/>
      <protection locked="0"/>
    </xf>
    <xf numFmtId="1" fontId="25" fillId="3" borderId="0" xfId="2" applyNumberFormat="1" applyFont="1" applyFill="1"/>
    <xf numFmtId="0" fontId="18" fillId="3" borderId="0" xfId="2" applyFont="1" applyFill="1" applyAlignment="1">
      <alignment horizontal="left"/>
    </xf>
    <xf numFmtId="0" fontId="18" fillId="3" borderId="0" xfId="2" applyFont="1" applyFill="1" applyAlignment="1" applyProtection="1">
      <alignment horizontal="left"/>
      <protection locked="0"/>
    </xf>
    <xf numFmtId="3" fontId="18" fillId="3" borderId="9" xfId="2" applyNumberFormat="1" applyFont="1" applyFill="1" applyBorder="1"/>
    <xf numFmtId="3" fontId="14" fillId="3" borderId="0" xfId="2" applyNumberFormat="1" applyFont="1" applyFill="1"/>
    <xf numFmtId="164" fontId="4" fillId="0" borderId="0" xfId="2" applyNumberFormat="1" applyFont="1"/>
    <xf numFmtId="3" fontId="30" fillId="3" borderId="0" xfId="2" applyNumberFormat="1" applyFont="1" applyFill="1"/>
    <xf numFmtId="0" fontId="2" fillId="3" borderId="0" xfId="2" applyFill="1" applyAlignment="1">
      <alignment horizontal="left"/>
    </xf>
    <xf numFmtId="0" fontId="31" fillId="3" borderId="0" xfId="2" applyFont="1" applyFill="1"/>
    <xf numFmtId="3" fontId="32" fillId="3" borderId="0" xfId="2" applyNumberFormat="1" applyFont="1" applyFill="1"/>
    <xf numFmtId="3" fontId="33" fillId="3" borderId="7" xfId="2" applyNumberFormat="1" applyFont="1" applyFill="1" applyBorder="1"/>
    <xf numFmtId="3" fontId="33" fillId="3" borderId="0" xfId="2" applyNumberFormat="1" applyFont="1" applyFill="1"/>
    <xf numFmtId="0" fontId="34" fillId="3" borderId="0" xfId="2" applyFont="1" applyFill="1" applyAlignment="1">
      <alignment horizontal="left"/>
    </xf>
    <xf numFmtId="0" fontId="34" fillId="3" borderId="0" xfId="2" applyFont="1" applyFill="1" applyAlignment="1" applyProtection="1">
      <alignment horizontal="left"/>
      <protection locked="0"/>
    </xf>
    <xf numFmtId="3" fontId="34" fillId="3" borderId="0" xfId="2" applyNumberFormat="1" applyFont="1" applyFill="1"/>
    <xf numFmtId="3" fontId="21" fillId="3" borderId="0" xfId="2" applyNumberFormat="1" applyFont="1" applyFill="1"/>
    <xf numFmtId="0" fontId="35" fillId="3" borderId="0" xfId="3" applyFont="1" applyFill="1" applyAlignment="1" applyProtection="1">
      <alignment horizontal="center"/>
      <protection locked="0"/>
    </xf>
    <xf numFmtId="164" fontId="36" fillId="3" borderId="0" xfId="3" applyNumberFormat="1" applyFont="1" applyFill="1" applyAlignment="1" applyProtection="1">
      <alignment horizontal="center"/>
      <protection locked="0"/>
    </xf>
    <xf numFmtId="3" fontId="20" fillId="3" borderId="0" xfId="3" applyNumberFormat="1" applyFont="1" applyFill="1"/>
    <xf numFmtId="0" fontId="32" fillId="3" borderId="0" xfId="3" applyFont="1" applyFill="1" applyAlignment="1" applyProtection="1">
      <alignment horizontal="left"/>
      <protection locked="0"/>
    </xf>
    <xf numFmtId="0" fontId="29" fillId="3" borderId="0" xfId="3" applyFont="1" applyFill="1" applyAlignment="1" applyProtection="1">
      <alignment horizontal="left"/>
      <protection locked="0"/>
    </xf>
    <xf numFmtId="3" fontId="29" fillId="3" borderId="0" xfId="3" applyNumberFormat="1" applyFont="1" applyFill="1" applyProtection="1">
      <protection locked="0"/>
    </xf>
    <xf numFmtId="166" fontId="14" fillId="4" borderId="0" xfId="3" applyNumberFormat="1" applyFont="1" applyFill="1" applyAlignment="1" applyProtection="1">
      <alignment horizontal="center"/>
      <protection locked="0"/>
    </xf>
    <xf numFmtId="0" fontId="37" fillId="0" borderId="0" xfId="2" applyFont="1"/>
    <xf numFmtId="0" fontId="39" fillId="3" borderId="0" xfId="2" applyFont="1" applyFill="1" applyAlignment="1">
      <alignment vertical="center"/>
    </xf>
    <xf numFmtId="0" fontId="39" fillId="3" borderId="0" xfId="2" applyFont="1" applyFill="1" applyAlignment="1" applyProtection="1">
      <alignment horizontal="center"/>
      <protection locked="0"/>
    </xf>
    <xf numFmtId="0" fontId="39" fillId="3" borderId="0" xfId="2" applyFont="1" applyFill="1" applyProtection="1">
      <protection locked="0"/>
    </xf>
    <xf numFmtId="0" fontId="41" fillId="3" borderId="0" xfId="2" applyFont="1" applyFill="1" applyAlignment="1">
      <alignment vertical="center"/>
    </xf>
    <xf numFmtId="0" fontId="12" fillId="3" borderId="0" xfId="2" applyFont="1" applyFill="1" applyAlignment="1">
      <alignment vertical="center"/>
    </xf>
    <xf numFmtId="3" fontId="12" fillId="3" borderId="0" xfId="2" applyNumberFormat="1" applyFont="1" applyFill="1" applyAlignment="1" applyProtection="1">
      <alignment horizontal="center"/>
      <protection locked="0"/>
    </xf>
    <xf numFmtId="3" fontId="12" fillId="3" borderId="0" xfId="2" applyNumberFormat="1" applyFont="1" applyFill="1" applyProtection="1">
      <protection locked="0"/>
    </xf>
    <xf numFmtId="3" fontId="14" fillId="3" borderId="0" xfId="8" applyNumberFormat="1" applyFont="1" applyFill="1" applyAlignment="1" applyProtection="1">
      <alignment horizontal="right"/>
      <protection locked="0"/>
    </xf>
    <xf numFmtId="0" fontId="40" fillId="3" borderId="0" xfId="8" applyFont="1" applyFill="1" applyAlignment="1" applyProtection="1">
      <alignment horizontal="center"/>
      <protection locked="0"/>
    </xf>
    <xf numFmtId="164" fontId="42" fillId="3" borderId="0" xfId="8" applyNumberFormat="1" applyFont="1" applyFill="1" applyAlignment="1" applyProtection="1">
      <alignment horizontal="center"/>
      <protection locked="0"/>
    </xf>
    <xf numFmtId="166" fontId="14" fillId="3" borderId="0" xfId="8" applyNumberFormat="1" applyFont="1" applyFill="1" applyAlignment="1" applyProtection="1">
      <alignment horizontal="center"/>
      <protection locked="0"/>
    </xf>
    <xf numFmtId="0" fontId="2" fillId="3" borderId="0" xfId="8" applyFill="1" applyProtection="1">
      <protection locked="0"/>
    </xf>
    <xf numFmtId="0" fontId="40" fillId="3" borderId="0" xfId="8" applyFont="1" applyFill="1" applyAlignment="1" applyProtection="1">
      <alignment horizontal="centerContinuous"/>
      <protection locked="0"/>
    </xf>
    <xf numFmtId="164" fontId="42" fillId="3" borderId="0" xfId="8" applyNumberFormat="1" applyFont="1" applyFill="1" applyAlignment="1" applyProtection="1">
      <alignment horizontal="centerContinuous"/>
      <protection locked="0"/>
    </xf>
    <xf numFmtId="0" fontId="2" fillId="3" borderId="0" xfId="8" applyFill="1"/>
    <xf numFmtId="3" fontId="18" fillId="3" borderId="0" xfId="8" applyNumberFormat="1" applyFont="1" applyFill="1"/>
    <xf numFmtId="164" fontId="36" fillId="3" borderId="0" xfId="8" applyNumberFormat="1" applyFont="1" applyFill="1" applyAlignment="1" applyProtection="1">
      <alignment horizontal="center" vertical="center" wrapText="1"/>
      <protection locked="0"/>
    </xf>
    <xf numFmtId="0" fontId="35" fillId="3" borderId="0" xfId="8" applyFont="1" applyFill="1" applyAlignment="1" applyProtection="1">
      <alignment horizontal="center" vertical="center" wrapText="1"/>
      <protection locked="0"/>
    </xf>
    <xf numFmtId="3" fontId="32" fillId="3" borderId="0" xfId="8" applyNumberFormat="1" applyFont="1" applyFill="1"/>
    <xf numFmtId="0" fontId="39" fillId="3" borderId="0" xfId="8" applyFont="1" applyFill="1" applyAlignment="1" applyProtection="1">
      <alignment horizontal="centerContinuous"/>
      <protection locked="0"/>
    </xf>
    <xf numFmtId="0" fontId="35" fillId="3" borderId="0" xfId="8" applyFont="1" applyFill="1" applyAlignment="1" applyProtection="1">
      <alignment horizontal="centerContinuous"/>
      <protection locked="0"/>
    </xf>
    <xf numFmtId="0" fontId="14" fillId="3" borderId="0" xfId="8" applyFont="1" applyFill="1" applyProtection="1">
      <protection locked="0"/>
    </xf>
    <xf numFmtId="0" fontId="3" fillId="2" borderId="1" xfId="9" applyFont="1" applyFill="1" applyBorder="1" applyAlignment="1">
      <alignment horizontal="centerContinuous"/>
    </xf>
    <xf numFmtId="0" fontId="3" fillId="2" borderId="2" xfId="9" applyFont="1" applyFill="1" applyBorder="1" applyAlignment="1">
      <alignment horizontal="centerContinuous"/>
    </xf>
    <xf numFmtId="0" fontId="3" fillId="2" borderId="3" xfId="9" applyFont="1" applyFill="1" applyBorder="1" applyAlignment="1">
      <alignment horizontal="centerContinuous"/>
    </xf>
    <xf numFmtId="0" fontId="5" fillId="2" borderId="4" xfId="9" applyFont="1" applyFill="1" applyBorder="1" applyAlignment="1">
      <alignment horizontal="centerContinuous"/>
    </xf>
    <xf numFmtId="0" fontId="5" fillId="2" borderId="0" xfId="9" applyFont="1" applyFill="1" applyAlignment="1">
      <alignment horizontal="centerContinuous"/>
    </xf>
    <xf numFmtId="0" fontId="5" fillId="2" borderId="5" xfId="9" applyFont="1" applyFill="1" applyBorder="1" applyAlignment="1">
      <alignment horizontal="centerContinuous"/>
    </xf>
    <xf numFmtId="14" fontId="5" fillId="2" borderId="4" xfId="9" applyNumberFormat="1" applyFont="1" applyFill="1" applyBorder="1" applyAlignment="1" applyProtection="1">
      <alignment horizontal="centerContinuous"/>
      <protection locked="0"/>
    </xf>
    <xf numFmtId="0" fontId="7" fillId="2" borderId="4" xfId="9" applyFont="1" applyFill="1" applyBorder="1" applyAlignment="1">
      <alignment horizontal="centerContinuous"/>
    </xf>
    <xf numFmtId="0" fontId="7" fillId="2" borderId="0" xfId="9" applyFont="1" applyFill="1" applyAlignment="1">
      <alignment horizontal="centerContinuous"/>
    </xf>
    <xf numFmtId="0" fontId="7" fillId="2" borderId="5" xfId="9" applyFont="1" applyFill="1" applyBorder="1" applyAlignment="1">
      <alignment horizontal="centerContinuous"/>
    </xf>
    <xf numFmtId="0" fontId="3" fillId="2" borderId="6" xfId="9" applyFont="1" applyFill="1" applyBorder="1" applyAlignment="1">
      <alignment horizontal="centerContinuous"/>
    </xf>
    <xf numFmtId="0" fontId="3" fillId="2" borderId="7" xfId="9" applyFont="1" applyFill="1" applyBorder="1" applyAlignment="1">
      <alignment horizontal="centerContinuous"/>
    </xf>
    <xf numFmtId="0" fontId="3" fillId="2" borderId="8" xfId="9" applyFont="1" applyFill="1" applyBorder="1" applyAlignment="1">
      <alignment horizontal="centerContinuous"/>
    </xf>
    <xf numFmtId="0" fontId="9" fillId="3" borderId="0" xfId="9" applyFont="1" applyFill="1"/>
    <xf numFmtId="0" fontId="2" fillId="3" borderId="0" xfId="9" applyFill="1"/>
    <xf numFmtId="0" fontId="10" fillId="3" borderId="0" xfId="9" applyFont="1" applyFill="1" applyAlignment="1">
      <alignment horizontal="center"/>
    </xf>
    <xf numFmtId="0" fontId="1" fillId="3" borderId="0" xfId="10" applyFill="1"/>
    <xf numFmtId="0" fontId="10" fillId="5" borderId="0" xfId="9" applyFont="1" applyFill="1" applyAlignment="1">
      <alignment horizontal="center"/>
    </xf>
    <xf numFmtId="0" fontId="31" fillId="3" borderId="0" xfId="9" applyFont="1" applyFill="1" applyAlignment="1">
      <alignment horizontal="left"/>
    </xf>
    <xf numFmtId="0" fontId="18" fillId="3" borderId="0" xfId="9" applyFont="1" applyFill="1" applyAlignment="1">
      <alignment horizontal="left"/>
    </xf>
    <xf numFmtId="0" fontId="14" fillId="6" borderId="0" xfId="3" applyFont="1" applyFill="1" applyAlignment="1" applyProtection="1">
      <alignment horizontal="center"/>
      <protection locked="0"/>
    </xf>
    <xf numFmtId="49" fontId="14" fillId="0" borderId="0" xfId="3" applyNumberFormat="1" applyFont="1" applyAlignment="1" applyProtection="1">
      <alignment horizontal="center"/>
      <protection locked="0"/>
    </xf>
    <xf numFmtId="3" fontId="18" fillId="6" borderId="7" xfId="9" applyNumberFormat="1" applyFont="1" applyFill="1" applyBorder="1"/>
    <xf numFmtId="3" fontId="18" fillId="6" borderId="0" xfId="9" applyNumberFormat="1" applyFont="1" applyFill="1"/>
    <xf numFmtId="3" fontId="18" fillId="3" borderId="0" xfId="9" applyNumberFormat="1" applyFont="1" applyFill="1"/>
    <xf numFmtId="3" fontId="41" fillId="0" borderId="0" xfId="9" applyNumberFormat="1" applyFont="1"/>
    <xf numFmtId="0" fontId="34" fillId="3" borderId="0" xfId="9" applyFont="1" applyFill="1" applyAlignment="1">
      <alignment horizontal="left"/>
    </xf>
    <xf numFmtId="0" fontId="43" fillId="3" borderId="0" xfId="9" applyFont="1" applyFill="1" applyAlignment="1">
      <alignment horizontal="left"/>
    </xf>
    <xf numFmtId="43" fontId="43" fillId="6" borderId="0" xfId="1" applyFont="1" applyFill="1" applyBorder="1" applyAlignment="1" applyProtection="1">
      <alignment horizontal="right"/>
    </xf>
    <xf numFmtId="0" fontId="22" fillId="6" borderId="0" xfId="9" applyFont="1" applyFill="1" applyAlignment="1">
      <alignment horizontal="left"/>
    </xf>
    <xf numFmtId="49" fontId="24" fillId="3" borderId="0" xfId="11" applyNumberFormat="1" applyFont="1" applyFill="1" applyAlignment="1" applyProtection="1">
      <alignment horizontal="center"/>
      <protection locked="0"/>
    </xf>
    <xf numFmtId="3" fontId="22" fillId="6" borderId="7" xfId="9" applyNumberFormat="1" applyFont="1" applyFill="1" applyBorder="1"/>
    <xf numFmtId="3" fontId="22" fillId="6" borderId="0" xfId="9" applyNumberFormat="1" applyFont="1" applyFill="1"/>
    <xf numFmtId="0" fontId="41" fillId="4" borderId="0" xfId="9" applyFont="1" applyFill="1" applyAlignment="1">
      <alignment horizontal="left"/>
    </xf>
    <xf numFmtId="0" fontId="22" fillId="4" borderId="0" xfId="9" applyFont="1" applyFill="1" applyAlignment="1">
      <alignment horizontal="left"/>
    </xf>
    <xf numFmtId="0" fontId="41" fillId="6" borderId="0" xfId="9" applyFont="1" applyFill="1" applyAlignment="1">
      <alignment horizontal="left"/>
    </xf>
    <xf numFmtId="3" fontId="41" fillId="6" borderId="0" xfId="9" applyNumberFormat="1" applyFont="1" applyFill="1" applyProtection="1">
      <protection locked="0"/>
    </xf>
    <xf numFmtId="0" fontId="43" fillId="6" borderId="0" xfId="9" applyFont="1" applyFill="1" applyAlignment="1">
      <alignment horizontal="left"/>
    </xf>
    <xf numFmtId="3" fontId="41" fillId="6" borderId="0" xfId="9" applyNumberFormat="1" applyFont="1" applyFill="1"/>
    <xf numFmtId="3" fontId="41" fillId="3" borderId="0" xfId="9" applyNumberFormat="1" applyFont="1" applyFill="1"/>
    <xf numFmtId="3" fontId="34" fillId="6" borderId="7" xfId="9" applyNumberFormat="1" applyFont="1" applyFill="1" applyBorder="1"/>
    <xf numFmtId="3" fontId="34" fillId="6" borderId="0" xfId="9" applyNumberFormat="1" applyFont="1" applyFill="1"/>
    <xf numFmtId="0" fontId="29" fillId="3" borderId="0" xfId="9" applyFont="1" applyFill="1" applyAlignment="1">
      <alignment horizontal="left"/>
    </xf>
    <xf numFmtId="0" fontId="32" fillId="3" borderId="0" xfId="9" applyFont="1" applyFill="1" applyAlignment="1">
      <alignment horizontal="left"/>
    </xf>
    <xf numFmtId="3" fontId="41" fillId="3" borderId="0" xfId="9" applyNumberFormat="1" applyFont="1" applyFill="1" applyProtection="1">
      <protection locked="0"/>
    </xf>
    <xf numFmtId="0" fontId="41" fillId="3" borderId="0" xfId="9" applyFont="1" applyFill="1"/>
    <xf numFmtId="0" fontId="10" fillId="3" borderId="0" xfId="9" applyFont="1" applyFill="1" applyAlignment="1">
      <alignment horizontal="left"/>
    </xf>
    <xf numFmtId="3" fontId="10" fillId="3" borderId="0" xfId="9" applyNumberFormat="1" applyFont="1" applyFill="1"/>
    <xf numFmtId="0" fontId="41" fillId="5" borderId="0" xfId="9" applyFont="1" applyFill="1" applyAlignment="1">
      <alignment horizontal="centerContinuous"/>
    </xf>
    <xf numFmtId="0" fontId="2" fillId="5" borderId="0" xfId="9" applyFill="1" applyProtection="1">
      <protection locked="0"/>
    </xf>
    <xf numFmtId="0" fontId="12" fillId="3" borderId="0" xfId="9" applyFont="1" applyFill="1" applyAlignment="1" applyProtection="1">
      <alignment horizontal="centerContinuous"/>
      <protection locked="0"/>
    </xf>
    <xf numFmtId="0" fontId="12" fillId="3" borderId="0" xfId="9" applyFont="1" applyFill="1" applyAlignment="1" applyProtection="1">
      <alignment horizontal="center"/>
      <protection locked="0"/>
    </xf>
    <xf numFmtId="0" fontId="12" fillId="5" borderId="0" xfId="9" applyFont="1" applyFill="1" applyProtection="1">
      <protection locked="0"/>
    </xf>
    <xf numFmtId="4" fontId="14" fillId="6" borderId="0" xfId="3" applyNumberFormat="1" applyFont="1" applyFill="1" applyAlignment="1">
      <alignment horizontal="center" vertical="center" wrapText="1"/>
    </xf>
    <xf numFmtId="0" fontId="12" fillId="3" borderId="0" xfId="0" applyFont="1" applyFill="1"/>
    <xf numFmtId="0" fontId="12" fillId="0" borderId="0" xfId="0" applyFont="1"/>
    <xf numFmtId="0" fontId="14" fillId="5" borderId="0" xfId="8" applyFont="1" applyFill="1" applyProtection="1">
      <protection locked="0"/>
    </xf>
    <xf numFmtId="0" fontId="12" fillId="5" borderId="0" xfId="8" applyFont="1" applyFill="1" applyProtection="1">
      <protection locked="0"/>
    </xf>
    <xf numFmtId="0" fontId="39" fillId="5" borderId="0" xfId="8" applyFont="1" applyFill="1" applyProtection="1">
      <protection locked="0"/>
    </xf>
    <xf numFmtId="0" fontId="0" fillId="3" borderId="0" xfId="0" applyFill="1"/>
    <xf numFmtId="0" fontId="40" fillId="3" borderId="0" xfId="0" applyFont="1" applyFill="1"/>
    <xf numFmtId="0" fontId="40" fillId="0" borderId="0" xfId="0" applyFont="1"/>
    <xf numFmtId="0" fontId="41" fillId="3" borderId="0" xfId="9" applyFont="1" applyFill="1" applyAlignment="1">
      <alignment horizontal="center"/>
    </xf>
    <xf numFmtId="3" fontId="35" fillId="3" borderId="0" xfId="3" applyNumberFormat="1" applyFont="1" applyFill="1" applyAlignment="1" applyProtection="1">
      <alignment horizontal="center"/>
      <protection locked="0"/>
    </xf>
    <xf numFmtId="168" fontId="35" fillId="3" borderId="0" xfId="1" applyNumberFormat="1" applyFont="1" applyFill="1" applyBorder="1" applyAlignment="1" applyProtection="1">
      <alignment horizontal="center"/>
      <protection locked="0"/>
    </xf>
    <xf numFmtId="43" fontId="0" fillId="0" borderId="0" xfId="0" applyNumberFormat="1"/>
    <xf numFmtId="168" fontId="43" fillId="6" borderId="0" xfId="1" applyNumberFormat="1" applyFont="1" applyFill="1" applyBorder="1" applyAlignment="1" applyProtection="1">
      <alignment horizontal="right"/>
    </xf>
    <xf numFmtId="168" fontId="22" fillId="6" borderId="7" xfId="1" applyNumberFormat="1" applyFont="1" applyFill="1" applyBorder="1" applyProtection="1"/>
    <xf numFmtId="168" fontId="41" fillId="6" borderId="0" xfId="1" applyNumberFormat="1" applyFont="1" applyFill="1" applyBorder="1" applyProtection="1"/>
    <xf numFmtId="168" fontId="22" fillId="6" borderId="0" xfId="1" applyNumberFormat="1" applyFont="1" applyFill="1" applyBorder="1" applyProtection="1"/>
    <xf numFmtId="168" fontId="41" fillId="6" borderId="0" xfId="1" applyNumberFormat="1" applyFont="1" applyFill="1" applyBorder="1" applyProtection="1">
      <protection locked="0"/>
    </xf>
    <xf numFmtId="168" fontId="34" fillId="6" borderId="7" xfId="1" applyNumberFormat="1" applyFont="1" applyFill="1" applyBorder="1" applyProtection="1"/>
    <xf numFmtId="168" fontId="41" fillId="3" borderId="0" xfId="1" applyNumberFormat="1" applyFont="1" applyFill="1" applyBorder="1"/>
    <xf numFmtId="168" fontId="10" fillId="3" borderId="0" xfId="1" applyNumberFormat="1" applyFont="1" applyFill="1" applyBorder="1"/>
    <xf numFmtId="168" fontId="41" fillId="3" borderId="0" xfId="1" applyNumberFormat="1" applyFont="1" applyFill="1" applyAlignment="1">
      <alignment horizontal="center"/>
    </xf>
    <xf numFmtId="3" fontId="20" fillId="0" borderId="0" xfId="2" applyNumberFormat="1" applyFont="1" applyProtection="1">
      <protection locked="0"/>
    </xf>
    <xf numFmtId="164" fontId="25" fillId="0" borderId="0" xfId="2" applyNumberFormat="1" applyFont="1" applyProtection="1">
      <protection locked="0"/>
    </xf>
    <xf numFmtId="3" fontId="20" fillId="0" borderId="0" xfId="2" applyNumberFormat="1" applyFont="1"/>
    <xf numFmtId="168" fontId="41" fillId="0" borderId="0" xfId="1" applyNumberFormat="1" applyFont="1" applyFill="1" applyBorder="1" applyProtection="1">
      <protection locked="0"/>
    </xf>
    <xf numFmtId="168" fontId="22" fillId="0" borderId="0" xfId="1" applyNumberFormat="1" applyFont="1" applyFill="1" applyBorder="1" applyProtection="1"/>
    <xf numFmtId="0" fontId="12" fillId="3" borderId="0" xfId="8" applyFont="1" applyFill="1" applyAlignment="1" applyProtection="1">
      <alignment horizontal="center"/>
      <protection locked="0"/>
    </xf>
    <xf numFmtId="164" fontId="17" fillId="3" borderId="0" xfId="8" applyNumberFormat="1" applyFont="1" applyFill="1" applyAlignment="1" applyProtection="1">
      <alignment horizontal="center"/>
      <protection locked="0"/>
    </xf>
    <xf numFmtId="0" fontId="37" fillId="0" borderId="0" xfId="2" applyFont="1" applyAlignment="1">
      <alignment horizontal="center"/>
    </xf>
    <xf numFmtId="164" fontId="38" fillId="0" borderId="0" xfId="2" applyNumberFormat="1" applyFont="1" applyAlignment="1">
      <alignment horizontal="center"/>
    </xf>
    <xf numFmtId="0" fontId="14" fillId="3" borderId="0" xfId="2" applyFont="1" applyFill="1" applyAlignment="1">
      <alignment horizontal="center" vertical="center"/>
    </xf>
    <xf numFmtId="164" fontId="15" fillId="3" borderId="0" xfId="2" applyNumberFormat="1" applyFont="1" applyFill="1" applyAlignment="1">
      <alignment horizontal="center" vertical="center"/>
    </xf>
    <xf numFmtId="0" fontId="14" fillId="3" borderId="0" xfId="2" applyFont="1" applyFill="1" applyAlignment="1" applyProtection="1">
      <alignment horizontal="center"/>
      <protection locked="0"/>
    </xf>
    <xf numFmtId="0" fontId="12" fillId="3" borderId="0" xfId="2" applyFont="1" applyFill="1" applyAlignment="1">
      <alignment horizontal="center" vertical="center"/>
    </xf>
    <xf numFmtId="164" fontId="17" fillId="3" borderId="0" xfId="2" applyNumberFormat="1" applyFont="1" applyFill="1" applyAlignment="1">
      <alignment horizontal="center" vertical="center"/>
    </xf>
    <xf numFmtId="0" fontId="12" fillId="3" borderId="0" xfId="7" applyFont="1" applyFill="1" applyAlignment="1" applyProtection="1">
      <alignment horizontal="center"/>
      <protection locked="0"/>
    </xf>
    <xf numFmtId="3" fontId="12" fillId="3" borderId="0" xfId="2" applyNumberFormat="1" applyFont="1" applyFill="1" applyAlignment="1" applyProtection="1">
      <alignment horizontal="center"/>
      <protection locked="0"/>
    </xf>
    <xf numFmtId="0" fontId="35" fillId="3" borderId="0" xfId="8" applyFont="1" applyFill="1" applyAlignment="1" applyProtection="1">
      <alignment horizontal="center" vertical="center" wrapText="1"/>
      <protection locked="0"/>
    </xf>
    <xf numFmtId="0" fontId="37" fillId="3" borderId="0" xfId="2" applyFont="1" applyFill="1" applyAlignment="1">
      <alignment horizontal="center"/>
    </xf>
    <xf numFmtId="164" fontId="38" fillId="3" borderId="0" xfId="2" applyNumberFormat="1" applyFont="1" applyFill="1" applyAlignment="1">
      <alignment horizontal="center"/>
    </xf>
    <xf numFmtId="0" fontId="14" fillId="3" borderId="0" xfId="8" applyFont="1" applyFill="1" applyAlignment="1" applyProtection="1">
      <alignment horizontal="center"/>
      <protection locked="0"/>
    </xf>
    <xf numFmtId="164" fontId="15" fillId="3" borderId="0" xfId="8" applyNumberFormat="1" applyFont="1" applyFill="1" applyAlignment="1" applyProtection="1">
      <alignment horizontal="center"/>
      <protection locked="0"/>
    </xf>
    <xf numFmtId="4" fontId="26" fillId="3" borderId="0" xfId="0" applyNumberFormat="1" applyFont="1" applyFill="1" applyAlignment="1" applyProtection="1">
      <alignment horizontal="center" wrapText="1"/>
      <protection locked="0"/>
    </xf>
    <xf numFmtId="4" fontId="14" fillId="6" borderId="0" xfId="3" applyNumberFormat="1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wrapText="1"/>
    </xf>
    <xf numFmtId="0" fontId="21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3" fontId="20" fillId="3" borderId="0" xfId="0" applyNumberFormat="1" applyFont="1" applyFill="1" applyAlignment="1" applyProtection="1">
      <alignment horizontal="center"/>
      <protection locked="0"/>
    </xf>
    <xf numFmtId="0" fontId="44" fillId="3" borderId="0" xfId="0" applyFont="1" applyFill="1" applyAlignment="1">
      <alignment horizontal="center"/>
    </xf>
    <xf numFmtId="4" fontId="27" fillId="3" borderId="0" xfId="0" applyNumberFormat="1" applyFont="1" applyFill="1" applyAlignment="1" applyProtection="1">
      <alignment horizontal="center" wrapText="1"/>
      <protection locked="0"/>
    </xf>
    <xf numFmtId="0" fontId="20" fillId="3" borderId="0" xfId="8" applyFont="1" applyFill="1" applyAlignment="1" applyProtection="1">
      <alignment horizontal="center"/>
      <protection locked="0"/>
    </xf>
  </cellXfs>
  <cellStyles count="12">
    <cellStyle name="Millares" xfId="1" builtinId="3"/>
    <cellStyle name="Normal" xfId="0" builtinId="0"/>
    <cellStyle name="Normal 15" xfId="7"/>
    <cellStyle name="Normal 4 10 10" xfId="3"/>
    <cellStyle name="Normal 4 10 2" xfId="8"/>
    <cellStyle name="Normal 4 229" xfId="5"/>
    <cellStyle name="Normal 4 231" xfId="2"/>
    <cellStyle name="Normal 4 232" xfId="9"/>
    <cellStyle name="Normal 42" xfId="6"/>
    <cellStyle name="Normal 43" xfId="10"/>
    <cellStyle name="Normal 5 5" xfId="4"/>
    <cellStyle name="Normal 5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ardo\OneDrive%20-%20sdis.gov.co\MIS%20DOCUMENTOS\2022-MOVIMIENTO%20CONTABLE\3-BALANCES-2022\MATRIZ2022\ENERO\MATRIZ%20DIGITADA%202022%20X%20JP-TRIMESTRE%20ENERO-MARZO-ME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ERO22"/>
      <sheetName val="FEBR22"/>
      <sheetName val="MARZO22"/>
      <sheetName val="TRIMESTRE"/>
      <sheetName val="REDONDEO"/>
      <sheetName val="CGN-2015-001"/>
      <sheetName val="CGN-2015-002"/>
      <sheetName val="BGENERAL"/>
      <sheetName val="ACTIVIDAD"/>
      <sheetName val="siproj-nueva"/>
      <sheetName val="Hoja1"/>
      <sheetName val="PATRIMONIAL"/>
      <sheetName val="Hoja2"/>
      <sheetName val="VTA activos-2020"/>
      <sheetName val="BALANENERO22"/>
      <sheetName val="PYG-ENE22"/>
      <sheetName val="BALANOVI21"/>
      <sheetName val="PYGNOVI21"/>
      <sheetName val="BALANDICI21"/>
      <sheetName val="PYGDICI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>SECRETARIA DISTRITAL DE INTEGRACION SOCIAL</v>
          </cell>
        </row>
        <row r="172">
          <cell r="G172">
            <v>0</v>
          </cell>
        </row>
        <row r="193">
          <cell r="H193">
            <v>0</v>
          </cell>
        </row>
        <row r="204">
          <cell r="H204">
            <v>0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78"/>
  <sheetViews>
    <sheetView topLeftCell="A43" zoomScale="55" zoomScaleNormal="55" workbookViewId="0">
      <selection activeCell="L22" sqref="L22"/>
    </sheetView>
  </sheetViews>
  <sheetFormatPr baseColWidth="10" defaultColWidth="11.42578125" defaultRowHeight="12.75" x14ac:dyDescent="0.2"/>
  <cols>
    <col min="1" max="1" width="12" style="5" customWidth="1"/>
    <col min="2" max="2" width="63" style="5" customWidth="1"/>
    <col min="3" max="3" width="9.28515625" style="5" customWidth="1"/>
    <col min="4" max="4" width="40.7109375" style="5" bestFit="1" customWidth="1"/>
    <col min="5" max="5" width="8" style="81" customWidth="1"/>
    <col min="6" max="6" width="31.140625" style="5" bestFit="1" customWidth="1"/>
    <col min="7" max="7" width="6.85546875" style="5" customWidth="1"/>
    <col min="8" max="8" width="6.28515625" style="5" customWidth="1"/>
    <col min="9" max="9" width="10.140625" style="5" customWidth="1"/>
    <col min="10" max="10" width="62.140625" style="5" customWidth="1"/>
    <col min="11" max="11" width="8.5703125" style="5" customWidth="1"/>
    <col min="12" max="12" width="32" style="5" customWidth="1"/>
    <col min="13" max="13" width="7.42578125" style="5" customWidth="1"/>
    <col min="14" max="14" width="31.140625" style="5" bestFit="1" customWidth="1"/>
    <col min="15" max="15" width="6" style="5" customWidth="1"/>
    <col min="16" max="16" width="9.28515625" style="5" customWidth="1"/>
    <col min="17" max="17" width="9.42578125" style="5" customWidth="1"/>
    <col min="18" max="18" width="27.7109375" style="5" customWidth="1"/>
    <col min="19" max="16384" width="11.42578125" style="5"/>
  </cols>
  <sheetData>
    <row r="1" spans="1:17" ht="23.25" x14ac:dyDescent="0.3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17" ht="27.75" x14ac:dyDescent="0.4">
      <c r="A2" s="6" t="str">
        <f>+'[1]CGN-2015-001'!B3</f>
        <v>SECRETARIA DISTRITAL DE INTEGRACION SOCIAL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9"/>
    </row>
    <row r="3" spans="1:17" ht="27.75" x14ac:dyDescent="0.4">
      <c r="A3" s="6" t="s">
        <v>0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7" ht="27.75" x14ac:dyDescent="0.4">
      <c r="A4" s="10" t="s">
        <v>1</v>
      </c>
      <c r="B4" s="11"/>
      <c r="C4" s="11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9"/>
    </row>
    <row r="5" spans="1:17" ht="25.5" x14ac:dyDescent="0.35">
      <c r="A5" s="12" t="s">
        <v>2</v>
      </c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7" ht="23.25" x14ac:dyDescent="0.35">
      <c r="A6" s="16"/>
      <c r="B6" s="17"/>
      <c r="C6" s="17"/>
      <c r="D6" s="17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9"/>
    </row>
    <row r="7" spans="1:17" ht="23.25" x14ac:dyDescent="0.35">
      <c r="A7" s="20"/>
      <c r="B7" s="21"/>
      <c r="C7" s="21"/>
      <c r="D7" s="22"/>
      <c r="E7" s="23"/>
      <c r="F7" s="22"/>
      <c r="G7" s="22"/>
      <c r="H7" s="21"/>
      <c r="I7" s="21"/>
      <c r="J7" s="21"/>
      <c r="K7" s="22"/>
      <c r="L7" s="22"/>
      <c r="M7" s="22"/>
      <c r="N7" s="22"/>
      <c r="O7" s="21"/>
      <c r="P7" s="21"/>
      <c r="Q7" s="21"/>
    </row>
    <row r="8" spans="1:17" ht="26.25" x14ac:dyDescent="0.4">
      <c r="A8" s="24"/>
      <c r="B8" s="25"/>
      <c r="C8" s="26" t="s">
        <v>3</v>
      </c>
      <c r="D8" s="27">
        <v>2022</v>
      </c>
      <c r="E8" s="28"/>
      <c r="F8" s="29">
        <v>2021</v>
      </c>
      <c r="G8" s="30"/>
      <c r="H8" s="31"/>
      <c r="I8" s="25"/>
      <c r="J8" s="25"/>
      <c r="K8" s="26" t="s">
        <v>3</v>
      </c>
      <c r="L8" s="27">
        <v>2022</v>
      </c>
      <c r="M8" s="32"/>
      <c r="N8" s="29">
        <v>2021</v>
      </c>
      <c r="O8" s="30"/>
      <c r="P8" s="33"/>
      <c r="Q8" s="21"/>
    </row>
    <row r="9" spans="1:17" ht="26.25" x14ac:dyDescent="0.4">
      <c r="A9" s="24"/>
      <c r="B9" s="25"/>
      <c r="C9" s="25"/>
      <c r="D9" s="34"/>
      <c r="E9" s="35"/>
      <c r="F9" s="33"/>
      <c r="G9" s="33"/>
      <c r="H9" s="34"/>
      <c r="I9" s="25"/>
      <c r="J9" s="25"/>
      <c r="K9" s="25"/>
      <c r="L9" s="34"/>
      <c r="M9" s="34"/>
      <c r="N9" s="33"/>
      <c r="O9" s="34"/>
      <c r="P9" s="33"/>
      <c r="Q9" s="21"/>
    </row>
    <row r="10" spans="1:17" ht="26.25" x14ac:dyDescent="0.4">
      <c r="A10" s="36">
        <v>1</v>
      </c>
      <c r="B10" s="37" t="s">
        <v>4</v>
      </c>
      <c r="C10" s="38">
        <v>2</v>
      </c>
      <c r="D10" s="39"/>
      <c r="E10" s="40"/>
      <c r="F10" s="33"/>
      <c r="G10" s="33"/>
      <c r="H10" s="39"/>
      <c r="I10" s="37">
        <v>2</v>
      </c>
      <c r="J10" s="37" t="s">
        <v>5</v>
      </c>
      <c r="K10" s="41">
        <v>25</v>
      </c>
      <c r="L10" s="39"/>
      <c r="M10" s="39"/>
      <c r="N10" s="39"/>
      <c r="O10" s="39"/>
      <c r="P10" s="33"/>
      <c r="Q10" s="21"/>
    </row>
    <row r="11" spans="1:17" ht="26.25" x14ac:dyDescent="0.4">
      <c r="A11" s="42"/>
      <c r="B11" s="37"/>
      <c r="C11" s="37"/>
      <c r="D11" s="39"/>
      <c r="E11" s="40"/>
      <c r="F11" s="33"/>
      <c r="G11" s="33"/>
      <c r="H11" s="39"/>
      <c r="I11" s="37"/>
      <c r="J11" s="37"/>
      <c r="K11" s="37"/>
      <c r="L11" s="39"/>
      <c r="M11" s="39"/>
      <c r="N11" s="39"/>
      <c r="O11" s="39"/>
      <c r="P11" s="33"/>
      <c r="Q11" s="21"/>
    </row>
    <row r="12" spans="1:17" ht="26.25" x14ac:dyDescent="0.4">
      <c r="A12" s="36"/>
      <c r="B12" s="37" t="s">
        <v>6</v>
      </c>
      <c r="C12" s="37"/>
      <c r="D12" s="43">
        <f>+D15+D18+D24+D28</f>
        <v>91294530179</v>
      </c>
      <c r="E12" s="44"/>
      <c r="F12" s="43">
        <f>+F15+F18+F24+F28</f>
        <v>20136842020</v>
      </c>
      <c r="G12" s="33"/>
      <c r="H12" s="45"/>
      <c r="I12" s="37"/>
      <c r="J12" s="37" t="s">
        <v>6</v>
      </c>
      <c r="K12" s="37"/>
      <c r="L12" s="43">
        <f>+L15+L23+L27+L32</f>
        <v>40857934350</v>
      </c>
      <c r="M12" s="45"/>
      <c r="N12" s="43">
        <f>+N15+N23+N27+N32</f>
        <v>26608584315</v>
      </c>
      <c r="O12" s="45"/>
      <c r="P12" s="33"/>
      <c r="Q12" s="21"/>
    </row>
    <row r="13" spans="1:17" ht="26.25" x14ac:dyDescent="0.4">
      <c r="A13" s="21"/>
      <c r="B13" s="21"/>
      <c r="C13" s="46"/>
      <c r="D13" s="21"/>
      <c r="E13" s="47"/>
      <c r="F13" s="21"/>
      <c r="G13" s="33"/>
      <c r="H13" s="48"/>
      <c r="I13" s="21"/>
      <c r="J13" s="21"/>
      <c r="K13" s="46"/>
      <c r="L13" s="21"/>
      <c r="M13" s="21"/>
      <c r="N13" s="21"/>
      <c r="O13" s="21"/>
      <c r="P13" s="33"/>
      <c r="Q13" s="21"/>
    </row>
    <row r="14" spans="1:17" ht="26.25" x14ac:dyDescent="0.4">
      <c r="A14" s="49"/>
      <c r="B14" s="50"/>
      <c r="C14" s="50"/>
      <c r="D14" s="48"/>
      <c r="E14" s="48"/>
      <c r="F14" s="48"/>
      <c r="G14" s="33"/>
      <c r="H14" s="51"/>
      <c r="I14" s="50"/>
      <c r="J14" s="50"/>
      <c r="K14" s="50"/>
      <c r="L14" s="48"/>
      <c r="M14" s="48"/>
      <c r="N14" s="48"/>
      <c r="O14" s="48"/>
      <c r="P14" s="33"/>
      <c r="Q14" s="21"/>
    </row>
    <row r="15" spans="1:17" ht="26.25" x14ac:dyDescent="0.4">
      <c r="A15" s="52">
        <v>11</v>
      </c>
      <c r="B15" s="52" t="s">
        <v>7</v>
      </c>
      <c r="C15" s="38">
        <v>3</v>
      </c>
      <c r="D15" s="53">
        <v>0</v>
      </c>
      <c r="E15" s="54"/>
      <c r="F15" s="53">
        <v>0</v>
      </c>
      <c r="G15" s="33"/>
      <c r="H15" s="51"/>
      <c r="I15" s="55">
        <v>24</v>
      </c>
      <c r="J15" s="55" t="s">
        <v>8</v>
      </c>
      <c r="K15" s="38">
        <v>26</v>
      </c>
      <c r="L15" s="53">
        <f>SUM(L16:L22)</f>
        <v>6619485321</v>
      </c>
      <c r="M15" s="56"/>
      <c r="N15" s="53">
        <f>SUM(N16:N22)</f>
        <v>5171547449</v>
      </c>
      <c r="O15" s="51"/>
      <c r="P15" s="33"/>
      <c r="Q15" s="21"/>
    </row>
    <row r="16" spans="1:17" ht="26.25" x14ac:dyDescent="0.4">
      <c r="A16" s="52"/>
      <c r="B16" s="52"/>
      <c r="C16" s="58"/>
      <c r="D16" s="51"/>
      <c r="E16" s="54"/>
      <c r="F16" s="51"/>
      <c r="G16" s="33"/>
      <c r="H16" s="59"/>
      <c r="I16" s="60">
        <v>2401</v>
      </c>
      <c r="J16" s="60" t="s">
        <v>9</v>
      </c>
      <c r="K16" s="61">
        <v>27</v>
      </c>
      <c r="L16" s="59">
        <v>6987318</v>
      </c>
      <c r="M16" s="59"/>
      <c r="N16" s="59">
        <v>0</v>
      </c>
      <c r="O16" s="21"/>
      <c r="P16" s="33"/>
      <c r="Q16" s="21"/>
    </row>
    <row r="17" spans="1:17" ht="26.25" x14ac:dyDescent="0.4">
      <c r="A17" s="60"/>
      <c r="B17" s="60"/>
      <c r="C17" s="62"/>
      <c r="D17" s="59"/>
      <c r="E17" s="63"/>
      <c r="F17" s="59"/>
      <c r="G17" s="33"/>
      <c r="H17" s="59"/>
      <c r="I17" s="60">
        <v>2424</v>
      </c>
      <c r="J17" s="60" t="s">
        <v>10</v>
      </c>
      <c r="K17" s="61">
        <v>28</v>
      </c>
      <c r="L17" s="59">
        <v>938949926</v>
      </c>
      <c r="M17" s="59"/>
      <c r="N17" s="59">
        <v>835176564</v>
      </c>
      <c r="O17" s="59"/>
      <c r="P17" s="33"/>
      <c r="Q17" s="21"/>
    </row>
    <row r="18" spans="1:17" ht="26.25" x14ac:dyDescent="0.4">
      <c r="A18" s="52">
        <v>13</v>
      </c>
      <c r="B18" s="52" t="s">
        <v>11</v>
      </c>
      <c r="C18" s="38">
        <v>4</v>
      </c>
      <c r="D18" s="53">
        <f>+D20+D21+D22</f>
        <v>3693198770</v>
      </c>
      <c r="E18" s="54"/>
      <c r="F18" s="53">
        <f>+F20+F21+F22</f>
        <v>7743475002</v>
      </c>
      <c r="G18" s="65"/>
      <c r="H18" s="59"/>
      <c r="I18" s="60">
        <v>2436</v>
      </c>
      <c r="J18" s="60" t="s">
        <v>12</v>
      </c>
      <c r="K18" s="57" t="s">
        <v>13</v>
      </c>
      <c r="L18" s="59">
        <v>1169772</v>
      </c>
      <c r="M18" s="59"/>
      <c r="N18" s="59">
        <v>1</v>
      </c>
      <c r="O18" s="59"/>
      <c r="P18" s="33"/>
      <c r="Q18" s="21"/>
    </row>
    <row r="19" spans="1:17" ht="26.25" x14ac:dyDescent="0.4">
      <c r="A19" s="52"/>
      <c r="B19" s="52"/>
      <c r="C19" s="58"/>
      <c r="D19" s="51"/>
      <c r="E19" s="54"/>
      <c r="F19" s="51"/>
      <c r="G19" s="65"/>
      <c r="H19" s="59"/>
      <c r="I19" s="60">
        <v>2440</v>
      </c>
      <c r="J19" s="60" t="s">
        <v>14</v>
      </c>
      <c r="K19" s="57" t="s">
        <v>13</v>
      </c>
      <c r="L19" s="59">
        <v>9090821</v>
      </c>
      <c r="M19" s="59"/>
      <c r="N19" s="59">
        <v>0</v>
      </c>
      <c r="O19" s="59"/>
      <c r="P19" s="65"/>
      <c r="Q19" s="21"/>
    </row>
    <row r="20" spans="1:17" ht="26.25" x14ac:dyDescent="0.4">
      <c r="A20" s="60">
        <v>1384</v>
      </c>
      <c r="B20" s="60" t="s">
        <v>15</v>
      </c>
      <c r="C20" s="62" t="s">
        <v>13</v>
      </c>
      <c r="D20" s="59">
        <v>4207663123</v>
      </c>
      <c r="E20" s="63"/>
      <c r="F20" s="59">
        <v>8287075209</v>
      </c>
      <c r="G20" s="65"/>
      <c r="H20" s="59"/>
      <c r="I20" s="60">
        <v>2453</v>
      </c>
      <c r="J20" s="60" t="s">
        <v>16</v>
      </c>
      <c r="K20" s="57" t="s">
        <v>13</v>
      </c>
      <c r="L20" s="59">
        <v>0</v>
      </c>
      <c r="M20" s="59"/>
      <c r="N20" s="59">
        <v>0</v>
      </c>
      <c r="O20" s="59"/>
      <c r="P20" s="65"/>
      <c r="Q20" s="21"/>
    </row>
    <row r="21" spans="1:17" ht="26.25" x14ac:dyDescent="0.4">
      <c r="A21" s="60">
        <v>1385</v>
      </c>
      <c r="B21" s="60" t="s">
        <v>17</v>
      </c>
      <c r="C21" s="62" t="s">
        <v>13</v>
      </c>
      <c r="D21" s="59">
        <v>303971484</v>
      </c>
      <c r="E21" s="63"/>
      <c r="F21" s="59">
        <v>331465616</v>
      </c>
      <c r="G21" s="65"/>
      <c r="H21" s="59"/>
      <c r="I21" s="60">
        <v>2460</v>
      </c>
      <c r="J21" s="60" t="s">
        <v>18</v>
      </c>
      <c r="K21" s="57"/>
      <c r="L21" s="59">
        <v>0</v>
      </c>
      <c r="M21" s="59"/>
      <c r="N21" s="59">
        <v>0</v>
      </c>
      <c r="O21" s="59"/>
      <c r="P21" s="65"/>
      <c r="Q21" s="21"/>
    </row>
    <row r="22" spans="1:17" ht="26.25" x14ac:dyDescent="0.4">
      <c r="A22" s="60">
        <v>1386</v>
      </c>
      <c r="B22" s="60" t="s">
        <v>19</v>
      </c>
      <c r="C22" s="62" t="s">
        <v>13</v>
      </c>
      <c r="D22" s="59">
        <v>-818435837</v>
      </c>
      <c r="E22" s="63"/>
      <c r="F22" s="59">
        <v>-875065823</v>
      </c>
      <c r="G22" s="65"/>
      <c r="H22" s="51"/>
      <c r="I22" s="60">
        <v>2490</v>
      </c>
      <c r="J22" s="60" t="s">
        <v>20</v>
      </c>
      <c r="K22" s="38">
        <v>29</v>
      </c>
      <c r="L22" s="199">
        <v>5663287484</v>
      </c>
      <c r="M22" s="59"/>
      <c r="N22" s="59">
        <v>4336370884</v>
      </c>
      <c r="O22" s="59"/>
      <c r="P22" s="65"/>
      <c r="Q22" s="21"/>
    </row>
    <row r="23" spans="1:17" ht="26.25" x14ac:dyDescent="0.4">
      <c r="A23" s="60"/>
      <c r="B23" s="60"/>
      <c r="C23" s="62"/>
      <c r="D23" s="59"/>
      <c r="E23" s="63"/>
      <c r="F23" s="59"/>
      <c r="G23" s="33"/>
      <c r="H23" s="51"/>
      <c r="I23" s="52">
        <v>25</v>
      </c>
      <c r="J23" s="52" t="s">
        <v>21</v>
      </c>
      <c r="K23" s="57"/>
      <c r="L23" s="53">
        <f>SUM(L24:L26)</f>
        <v>20835701750</v>
      </c>
      <c r="M23" s="56"/>
      <c r="N23" s="53">
        <f>SUM(N24:N26)</f>
        <v>19176460217</v>
      </c>
      <c r="O23" s="51"/>
      <c r="P23" s="65"/>
      <c r="Q23" s="21"/>
    </row>
    <row r="24" spans="1:17" ht="26.25" x14ac:dyDescent="0.4">
      <c r="A24" s="52">
        <v>14</v>
      </c>
      <c r="B24" s="52" t="s">
        <v>22</v>
      </c>
      <c r="C24" s="38">
        <v>5</v>
      </c>
      <c r="D24" s="53">
        <f>SUM(D25:D26)</f>
        <v>76622966</v>
      </c>
      <c r="E24" s="54"/>
      <c r="F24" s="53">
        <f>+F26</f>
        <v>34617095</v>
      </c>
      <c r="G24" s="65"/>
      <c r="H24" s="59"/>
      <c r="I24" s="60">
        <v>2511</v>
      </c>
      <c r="J24" s="60" t="s">
        <v>23</v>
      </c>
      <c r="K24" s="61" t="s">
        <v>24</v>
      </c>
      <c r="L24" s="59">
        <v>19595188727</v>
      </c>
      <c r="M24" s="59"/>
      <c r="N24" s="59">
        <v>19176460217</v>
      </c>
      <c r="O24" s="59"/>
      <c r="P24" s="33"/>
      <c r="Q24" s="21"/>
    </row>
    <row r="25" spans="1:17" ht="26.25" x14ac:dyDescent="0.4">
      <c r="A25" s="60"/>
      <c r="B25" s="60"/>
      <c r="C25" s="64"/>
      <c r="D25" s="59"/>
      <c r="E25" s="59"/>
      <c r="F25" s="59"/>
      <c r="G25" s="33"/>
      <c r="H25" s="59"/>
      <c r="I25" s="60">
        <v>2512</v>
      </c>
      <c r="J25" s="60" t="s">
        <v>25</v>
      </c>
      <c r="K25" s="57" t="s">
        <v>13</v>
      </c>
      <c r="L25" s="59">
        <v>1240513023</v>
      </c>
      <c r="M25" s="59"/>
      <c r="N25" s="59">
        <v>0</v>
      </c>
      <c r="O25" s="59"/>
      <c r="P25" s="33"/>
      <c r="Q25" s="21"/>
    </row>
    <row r="26" spans="1:17" ht="26.25" x14ac:dyDescent="0.4">
      <c r="A26" s="60">
        <v>1415</v>
      </c>
      <c r="B26" s="60" t="s">
        <v>26</v>
      </c>
      <c r="C26" s="62"/>
      <c r="D26" s="59">
        <v>76622966</v>
      </c>
      <c r="E26" s="63"/>
      <c r="F26" s="59">
        <v>34617095</v>
      </c>
      <c r="G26" s="33"/>
      <c r="H26" s="59"/>
      <c r="I26" s="60">
        <v>2513</v>
      </c>
      <c r="J26" s="60" t="s">
        <v>27</v>
      </c>
      <c r="K26" s="57" t="s">
        <v>13</v>
      </c>
      <c r="L26" s="59">
        <f>+'[1]CGN-2015-001'!G172</f>
        <v>0</v>
      </c>
      <c r="M26" s="59"/>
      <c r="N26" s="59">
        <v>0</v>
      </c>
      <c r="O26" s="59"/>
      <c r="P26" s="33"/>
      <c r="Q26" s="21"/>
    </row>
    <row r="27" spans="1:17" ht="26.25" x14ac:dyDescent="0.4">
      <c r="A27" s="60"/>
      <c r="B27" s="60"/>
      <c r="C27" s="62"/>
      <c r="D27" s="59"/>
      <c r="E27" s="63"/>
      <c r="F27" s="59"/>
      <c r="G27" s="33"/>
      <c r="H27" s="59"/>
      <c r="I27" s="52">
        <v>27</v>
      </c>
      <c r="J27" s="52" t="s">
        <v>28</v>
      </c>
      <c r="K27" s="57"/>
      <c r="L27" s="53">
        <f>+L29+L30</f>
        <v>2380099769</v>
      </c>
      <c r="M27" s="56"/>
      <c r="N27" s="53">
        <f>SUM(N29:N30)</f>
        <v>2202088110</v>
      </c>
      <c r="O27" s="51"/>
      <c r="P27" s="33"/>
      <c r="Q27" s="21"/>
    </row>
    <row r="28" spans="1:17" ht="26.25" x14ac:dyDescent="0.4">
      <c r="A28" s="52">
        <v>19</v>
      </c>
      <c r="B28" s="52" t="s">
        <v>29</v>
      </c>
      <c r="C28" s="57"/>
      <c r="D28" s="53">
        <f>SUM(D30:D34)</f>
        <v>87524708443</v>
      </c>
      <c r="E28" s="54"/>
      <c r="F28" s="53">
        <f>+F30+F31+F32+F33</f>
        <v>12358749923</v>
      </c>
      <c r="G28" s="33"/>
      <c r="H28" s="59"/>
      <c r="I28" s="21"/>
      <c r="J28" s="21"/>
      <c r="K28" s="57"/>
      <c r="L28" s="21"/>
      <c r="M28" s="21"/>
      <c r="N28" s="21"/>
      <c r="O28" s="21"/>
      <c r="P28" s="33"/>
      <c r="Q28" s="21"/>
    </row>
    <row r="29" spans="1:17" ht="26.25" x14ac:dyDescent="0.4">
      <c r="A29" s="21"/>
      <c r="B29" s="21"/>
      <c r="C29" s="46"/>
      <c r="D29" s="21"/>
      <c r="E29" s="47"/>
      <c r="F29" s="21"/>
      <c r="G29" s="33"/>
      <c r="H29" s="59"/>
      <c r="I29" s="60">
        <v>2701</v>
      </c>
      <c r="J29" s="60" t="s">
        <v>30</v>
      </c>
      <c r="K29" s="38">
        <v>31</v>
      </c>
      <c r="L29" s="59">
        <v>2380099769</v>
      </c>
      <c r="M29" s="59"/>
      <c r="N29" s="59">
        <v>2202088110</v>
      </c>
      <c r="O29" s="59"/>
      <c r="P29" s="33"/>
      <c r="Q29" s="21"/>
    </row>
    <row r="30" spans="1:17" ht="26.25" x14ac:dyDescent="0.4">
      <c r="A30" s="60">
        <v>1905</v>
      </c>
      <c r="B30" s="60" t="s">
        <v>31</v>
      </c>
      <c r="C30" s="38">
        <v>6</v>
      </c>
      <c r="D30" s="66">
        <v>3364615956</v>
      </c>
      <c r="E30" s="67"/>
      <c r="F30" s="66">
        <v>2256899841</v>
      </c>
      <c r="G30" s="65"/>
      <c r="H30" s="59"/>
      <c r="I30" s="60">
        <v>2710</v>
      </c>
      <c r="J30" s="60" t="s">
        <v>32</v>
      </c>
      <c r="K30" s="57"/>
      <c r="L30" s="59">
        <v>0</v>
      </c>
      <c r="M30" s="59"/>
      <c r="N30" s="59">
        <v>0</v>
      </c>
      <c r="O30" s="59"/>
      <c r="P30" s="33"/>
      <c r="Q30" s="21"/>
    </row>
    <row r="31" spans="1:17" ht="26.25" x14ac:dyDescent="0.4">
      <c r="A31" s="60">
        <v>1906</v>
      </c>
      <c r="B31" s="60" t="s">
        <v>33</v>
      </c>
      <c r="C31" s="38">
        <v>7</v>
      </c>
      <c r="D31" s="66">
        <v>767380669</v>
      </c>
      <c r="E31" s="67"/>
      <c r="F31" s="66">
        <v>1860108978</v>
      </c>
      <c r="G31" s="65"/>
      <c r="H31" s="59"/>
      <c r="I31" s="68"/>
      <c r="J31" s="68"/>
      <c r="K31" s="57"/>
      <c r="L31" s="68"/>
      <c r="M31" s="68"/>
      <c r="N31" s="68"/>
      <c r="O31" s="68"/>
      <c r="P31" s="33"/>
      <c r="Q31" s="21"/>
    </row>
    <row r="32" spans="1:17" ht="26.25" x14ac:dyDescent="0.4">
      <c r="A32" s="60">
        <v>1908</v>
      </c>
      <c r="B32" s="60" t="s">
        <v>34</v>
      </c>
      <c r="C32" s="38">
        <v>8</v>
      </c>
      <c r="D32" s="66">
        <v>83280365328</v>
      </c>
      <c r="E32" s="67"/>
      <c r="F32" s="66">
        <v>7907450370</v>
      </c>
      <c r="G32" s="65"/>
      <c r="H32" s="59"/>
      <c r="I32" s="52">
        <v>29</v>
      </c>
      <c r="J32" s="52" t="s">
        <v>35</v>
      </c>
      <c r="K32" s="57"/>
      <c r="L32" s="53">
        <f>SUM(L34:L34)</f>
        <v>11022647510</v>
      </c>
      <c r="M32" s="56"/>
      <c r="N32" s="53">
        <f>SUM(N34:N34)</f>
        <v>58488539</v>
      </c>
      <c r="O32" s="51"/>
      <c r="P32" s="33"/>
      <c r="Q32" s="21"/>
    </row>
    <row r="33" spans="1:17" ht="26.25" x14ac:dyDescent="0.4">
      <c r="A33" s="60">
        <v>1909</v>
      </c>
      <c r="B33" s="60" t="s">
        <v>36</v>
      </c>
      <c r="C33" s="38">
        <v>9</v>
      </c>
      <c r="D33" s="66">
        <v>112346490</v>
      </c>
      <c r="E33" s="67"/>
      <c r="F33" s="66">
        <v>334290734</v>
      </c>
      <c r="G33" s="65"/>
      <c r="H33" s="59"/>
      <c r="I33" s="68"/>
      <c r="J33" s="68"/>
      <c r="K33" s="57"/>
      <c r="L33" s="68"/>
      <c r="M33" s="68"/>
      <c r="N33" s="68"/>
      <c r="O33" s="68"/>
      <c r="P33" s="33"/>
      <c r="Q33" s="21"/>
    </row>
    <row r="34" spans="1:17" ht="26.25" x14ac:dyDescent="0.4">
      <c r="A34" s="69"/>
      <c r="B34" s="69"/>
      <c r="C34" s="70"/>
      <c r="D34" s="66"/>
      <c r="E34" s="67"/>
      <c r="F34" s="66"/>
      <c r="G34" s="33"/>
      <c r="H34" s="59"/>
      <c r="I34" s="60">
        <v>2902</v>
      </c>
      <c r="J34" s="60" t="s">
        <v>16</v>
      </c>
      <c r="K34" s="38">
        <v>32</v>
      </c>
      <c r="L34" s="59">
        <v>11022647510</v>
      </c>
      <c r="M34" s="59"/>
      <c r="N34" s="59">
        <v>58488539</v>
      </c>
      <c r="O34" s="59"/>
      <c r="P34" s="33"/>
      <c r="Q34" s="21"/>
    </row>
    <row r="35" spans="1:17" ht="26.25" x14ac:dyDescent="0.4">
      <c r="A35" s="71"/>
      <c r="B35" s="37" t="s">
        <v>37</v>
      </c>
      <c r="C35" s="72"/>
      <c r="D35" s="43">
        <f>+D37+D49</f>
        <v>177975008951</v>
      </c>
      <c r="E35" s="44"/>
      <c r="F35" s="43">
        <f>+F37+F49</f>
        <v>223869701578</v>
      </c>
      <c r="G35" s="33"/>
      <c r="H35" s="73"/>
      <c r="I35" s="74"/>
      <c r="J35" s="37" t="s">
        <v>37</v>
      </c>
      <c r="K35" s="57"/>
      <c r="L35" s="43">
        <f>+L36+L40+L45</f>
        <v>7590559724</v>
      </c>
      <c r="M35" s="45"/>
      <c r="N35" s="43">
        <f>+N36+N40+N45</f>
        <v>14689806675</v>
      </c>
      <c r="O35" s="45"/>
      <c r="P35" s="33"/>
      <c r="Q35" s="21"/>
    </row>
    <row r="36" spans="1:17" ht="26.25" x14ac:dyDescent="0.4">
      <c r="A36" s="21"/>
      <c r="B36" s="21"/>
      <c r="C36" s="46"/>
      <c r="D36" s="21"/>
      <c r="E36" s="47"/>
      <c r="F36" s="21"/>
      <c r="G36" s="33"/>
      <c r="H36" s="59"/>
      <c r="I36" s="52">
        <v>25</v>
      </c>
      <c r="J36" s="52" t="s">
        <v>21</v>
      </c>
      <c r="K36" s="57"/>
      <c r="L36" s="53">
        <f>SUM(L37:L38)</f>
        <v>7590559724</v>
      </c>
      <c r="M36" s="56"/>
      <c r="N36" s="53">
        <f>SUM(N37:N38)</f>
        <v>14689806675</v>
      </c>
      <c r="O36" s="51"/>
      <c r="P36" s="33"/>
      <c r="Q36" s="21"/>
    </row>
    <row r="37" spans="1:17" ht="26.25" x14ac:dyDescent="0.4">
      <c r="A37" s="52">
        <v>16</v>
      </c>
      <c r="B37" s="52" t="s">
        <v>38</v>
      </c>
      <c r="C37" s="58">
        <v>10</v>
      </c>
      <c r="D37" s="53">
        <f>SUM(D39:D48)</f>
        <v>167348124531</v>
      </c>
      <c r="E37" s="54"/>
      <c r="F37" s="53">
        <f>SUM(F39:F47)</f>
        <v>209864363213</v>
      </c>
      <c r="G37" s="33"/>
      <c r="H37" s="59"/>
      <c r="I37" s="60">
        <v>2511</v>
      </c>
      <c r="J37" s="60" t="s">
        <v>23</v>
      </c>
      <c r="K37" s="57" t="s">
        <v>13</v>
      </c>
      <c r="L37" s="59">
        <v>0</v>
      </c>
      <c r="M37" s="59"/>
      <c r="N37" s="59">
        <v>0</v>
      </c>
      <c r="O37" s="21"/>
      <c r="P37" s="33"/>
      <c r="Q37" s="21"/>
    </row>
    <row r="38" spans="1:17" ht="26.25" x14ac:dyDescent="0.4">
      <c r="A38" s="52"/>
      <c r="B38" s="52"/>
      <c r="C38" s="58"/>
      <c r="D38" s="51"/>
      <c r="E38" s="54"/>
      <c r="F38" s="51"/>
      <c r="G38" s="33"/>
      <c r="H38" s="59"/>
      <c r="I38" s="60">
        <v>2512</v>
      </c>
      <c r="J38" s="60" t="s">
        <v>25</v>
      </c>
      <c r="K38" s="61" t="s">
        <v>24</v>
      </c>
      <c r="L38" s="59">
        <v>7590559724</v>
      </c>
      <c r="M38" s="59"/>
      <c r="N38" s="59">
        <v>14689806675</v>
      </c>
      <c r="O38" s="21"/>
      <c r="P38" s="33"/>
      <c r="Q38" s="21"/>
    </row>
    <row r="39" spans="1:17" ht="26.25" x14ac:dyDescent="0.4">
      <c r="A39" s="60">
        <v>1605</v>
      </c>
      <c r="B39" s="60" t="s">
        <v>39</v>
      </c>
      <c r="C39" s="75">
        <v>11</v>
      </c>
      <c r="D39" s="59">
        <v>38286464722</v>
      </c>
      <c r="E39" s="76"/>
      <c r="F39" s="59">
        <v>47977529862</v>
      </c>
      <c r="G39" s="33"/>
      <c r="H39" s="59"/>
      <c r="I39" s="60"/>
      <c r="J39" s="60"/>
      <c r="K39" s="57"/>
      <c r="L39" s="59"/>
      <c r="M39" s="59"/>
      <c r="N39" s="59"/>
      <c r="O39" s="59"/>
      <c r="P39" s="33"/>
      <c r="Q39" s="21"/>
    </row>
    <row r="40" spans="1:17" ht="26.25" x14ac:dyDescent="0.4">
      <c r="A40" s="60">
        <v>1615</v>
      </c>
      <c r="B40" s="60" t="s">
        <v>40</v>
      </c>
      <c r="C40" s="75">
        <v>12</v>
      </c>
      <c r="D40" s="59">
        <v>7193570366</v>
      </c>
      <c r="E40" s="76"/>
      <c r="F40" s="59">
        <v>79975289089</v>
      </c>
      <c r="G40" s="65"/>
      <c r="H40" s="59"/>
      <c r="I40" s="52">
        <v>27</v>
      </c>
      <c r="J40" s="52" t="s">
        <v>28</v>
      </c>
      <c r="K40" s="57"/>
      <c r="L40" s="53">
        <f>SUM(L42:L43)</f>
        <v>0</v>
      </c>
      <c r="M40" s="51"/>
      <c r="N40" s="53">
        <v>0</v>
      </c>
      <c r="O40" s="51"/>
      <c r="P40" s="33"/>
      <c r="Q40" s="21"/>
    </row>
    <row r="41" spans="1:17" ht="26.25" x14ac:dyDescent="0.4">
      <c r="A41" s="60">
        <v>1635</v>
      </c>
      <c r="B41" s="60" t="s">
        <v>41</v>
      </c>
      <c r="C41" s="75">
        <v>13</v>
      </c>
      <c r="D41" s="59">
        <v>818841804</v>
      </c>
      <c r="E41" s="76"/>
      <c r="F41" s="59">
        <v>1094199063</v>
      </c>
      <c r="G41" s="65"/>
      <c r="H41" s="59"/>
      <c r="I41" s="68"/>
      <c r="J41" s="68"/>
      <c r="K41" s="57"/>
      <c r="L41" s="68"/>
      <c r="M41" s="68"/>
      <c r="N41" s="68"/>
      <c r="O41" s="68"/>
      <c r="P41" s="33"/>
      <c r="Q41" s="21"/>
    </row>
    <row r="42" spans="1:17" ht="26.25" x14ac:dyDescent="0.4">
      <c r="A42" s="60">
        <v>1640</v>
      </c>
      <c r="B42" s="60" t="s">
        <v>42</v>
      </c>
      <c r="C42" s="75">
        <v>14</v>
      </c>
      <c r="D42" s="59">
        <v>93960983296</v>
      </c>
      <c r="E42" s="76"/>
      <c r="F42" s="59">
        <v>43076670771</v>
      </c>
      <c r="G42" s="65"/>
      <c r="H42" s="59"/>
      <c r="I42" s="60">
        <v>2701</v>
      </c>
      <c r="J42" s="60" t="s">
        <v>30</v>
      </c>
      <c r="K42" s="62"/>
      <c r="L42" s="59">
        <v>0</v>
      </c>
      <c r="M42" s="59"/>
      <c r="N42" s="59">
        <v>0</v>
      </c>
      <c r="O42" s="59"/>
      <c r="P42" s="33"/>
      <c r="Q42" s="21"/>
    </row>
    <row r="43" spans="1:17" ht="26.25" x14ac:dyDescent="0.4">
      <c r="A43" s="60">
        <v>1655</v>
      </c>
      <c r="B43" s="60" t="s">
        <v>43</v>
      </c>
      <c r="C43" s="75">
        <v>15</v>
      </c>
      <c r="D43" s="59">
        <v>2843701137</v>
      </c>
      <c r="E43" s="76"/>
      <c r="F43" s="59">
        <v>2902498724</v>
      </c>
      <c r="G43" s="65"/>
      <c r="H43" s="59"/>
      <c r="I43" s="21"/>
      <c r="J43" s="21"/>
      <c r="K43" s="46"/>
      <c r="L43" s="21"/>
      <c r="M43" s="21"/>
      <c r="N43" s="21"/>
      <c r="O43" s="21"/>
      <c r="P43" s="33"/>
      <c r="Q43" s="21"/>
    </row>
    <row r="44" spans="1:17" ht="26.25" x14ac:dyDescent="0.4">
      <c r="A44" s="60">
        <v>1665</v>
      </c>
      <c r="B44" s="60" t="s">
        <v>44</v>
      </c>
      <c r="C44" s="75">
        <v>16</v>
      </c>
      <c r="D44" s="59">
        <v>42940923102</v>
      </c>
      <c r="E44" s="76"/>
      <c r="F44" s="59">
        <v>43334339312</v>
      </c>
      <c r="G44" s="65"/>
      <c r="H44" s="59"/>
      <c r="I44" s="21"/>
      <c r="J44" s="21"/>
      <c r="K44" s="46"/>
      <c r="L44" s="21"/>
      <c r="M44" s="21"/>
      <c r="N44" s="21"/>
      <c r="O44" s="21"/>
      <c r="P44" s="33"/>
      <c r="Q44" s="21"/>
    </row>
    <row r="45" spans="1:17" ht="26.25" x14ac:dyDescent="0.4">
      <c r="A45" s="60">
        <v>1670</v>
      </c>
      <c r="B45" s="60" t="s">
        <v>45</v>
      </c>
      <c r="C45" s="75">
        <v>17</v>
      </c>
      <c r="D45" s="59">
        <v>26559284486</v>
      </c>
      <c r="E45" s="76"/>
      <c r="F45" s="59">
        <v>32059533734</v>
      </c>
      <c r="G45" s="65"/>
      <c r="H45" s="21"/>
      <c r="I45" s="52">
        <v>29</v>
      </c>
      <c r="J45" s="52" t="s">
        <v>35</v>
      </c>
      <c r="K45" s="57"/>
      <c r="L45" s="53">
        <f>SUM(L46:L47)</f>
        <v>0</v>
      </c>
      <c r="M45" s="51"/>
      <c r="N45" s="53">
        <v>0</v>
      </c>
      <c r="O45" s="51"/>
      <c r="P45" s="33"/>
      <c r="Q45" s="21"/>
    </row>
    <row r="46" spans="1:17" ht="26.25" x14ac:dyDescent="0.4">
      <c r="A46" s="60">
        <v>1680</v>
      </c>
      <c r="B46" s="60" t="s">
        <v>46</v>
      </c>
      <c r="C46" s="75">
        <v>18</v>
      </c>
      <c r="D46" s="59">
        <v>7472135949</v>
      </c>
      <c r="E46" s="76"/>
      <c r="F46" s="59">
        <v>12957654015</v>
      </c>
      <c r="G46" s="65"/>
      <c r="H46" s="51"/>
      <c r="I46" s="60">
        <v>2902</v>
      </c>
      <c r="J46" s="60" t="s">
        <v>16</v>
      </c>
      <c r="K46" s="62"/>
      <c r="L46" s="59">
        <v>0</v>
      </c>
      <c r="M46" s="59"/>
      <c r="N46" s="59">
        <v>0</v>
      </c>
      <c r="O46" s="59"/>
      <c r="P46" s="33"/>
      <c r="Q46" s="21"/>
    </row>
    <row r="47" spans="1:17" ht="26.25" x14ac:dyDescent="0.4">
      <c r="A47" s="60">
        <v>1685</v>
      </c>
      <c r="B47" s="60" t="s">
        <v>47</v>
      </c>
      <c r="C47" s="75">
        <v>19</v>
      </c>
      <c r="D47" s="59">
        <v>-52727780331</v>
      </c>
      <c r="E47" s="76"/>
      <c r="F47" s="59">
        <v>-53513351357</v>
      </c>
      <c r="G47" s="65"/>
      <c r="H47" s="59"/>
      <c r="I47" s="60">
        <v>2905</v>
      </c>
      <c r="J47" s="60" t="s">
        <v>48</v>
      </c>
      <c r="K47" s="62"/>
      <c r="L47" s="59">
        <v>0</v>
      </c>
      <c r="M47" s="59"/>
      <c r="N47" s="59">
        <v>0</v>
      </c>
      <c r="O47" s="59"/>
      <c r="P47" s="33"/>
      <c r="Q47" s="21"/>
    </row>
    <row r="48" spans="1:17" ht="27" thickBot="1" x14ac:dyDescent="0.45">
      <c r="A48" s="60"/>
      <c r="B48" s="60"/>
      <c r="C48" s="62"/>
      <c r="D48" s="59"/>
      <c r="E48" s="63"/>
      <c r="F48" s="59"/>
      <c r="G48" s="33"/>
      <c r="H48" s="51"/>
      <c r="I48" s="74"/>
      <c r="J48" s="77" t="s">
        <v>49</v>
      </c>
      <c r="K48" s="78"/>
      <c r="L48" s="79">
        <f>+L12+L35</f>
        <v>48448494074</v>
      </c>
      <c r="M48" s="45"/>
      <c r="N48" s="79">
        <f>+N12+N35</f>
        <v>41298390990</v>
      </c>
      <c r="O48" s="45"/>
      <c r="P48" s="33"/>
      <c r="Q48" s="21"/>
    </row>
    <row r="49" spans="1:17" ht="27" thickTop="1" x14ac:dyDescent="0.4">
      <c r="A49" s="52">
        <v>19</v>
      </c>
      <c r="B49" s="52" t="s">
        <v>29</v>
      </c>
      <c r="C49" s="58">
        <v>20</v>
      </c>
      <c r="D49" s="53">
        <f>SUM(D51:D55)</f>
        <v>10626884420</v>
      </c>
      <c r="E49" s="54"/>
      <c r="F49" s="53">
        <f>SUM(F51:F55)</f>
        <v>14005338365</v>
      </c>
      <c r="G49" s="33"/>
      <c r="H49" s="59"/>
      <c r="I49" s="37">
        <v>3</v>
      </c>
      <c r="J49" s="37" t="s">
        <v>50</v>
      </c>
      <c r="K49" s="75">
        <v>33</v>
      </c>
      <c r="L49" s="80"/>
      <c r="M49" s="80"/>
      <c r="N49" s="80"/>
      <c r="O49" s="80"/>
      <c r="P49" s="33"/>
      <c r="Q49" s="21"/>
    </row>
    <row r="50" spans="1:17" ht="26.25" x14ac:dyDescent="0.4">
      <c r="B50" s="21"/>
      <c r="C50" s="46"/>
      <c r="D50" s="21"/>
      <c r="E50" s="47"/>
      <c r="F50" s="21"/>
      <c r="G50" s="33"/>
      <c r="H50" s="59"/>
      <c r="I50" s="52">
        <v>31</v>
      </c>
      <c r="J50" s="52" t="s">
        <v>51</v>
      </c>
      <c r="K50" s="57"/>
      <c r="L50" s="53">
        <f>SUM(L51:L55)</f>
        <v>220821045056</v>
      </c>
      <c r="M50" s="51"/>
      <c r="N50" s="53">
        <f>SUM(N51:N55)</f>
        <v>202708152608</v>
      </c>
      <c r="O50" s="51"/>
      <c r="P50" s="33"/>
      <c r="Q50" s="21"/>
    </row>
    <row r="51" spans="1:17" ht="26.25" x14ac:dyDescent="0.4">
      <c r="A51" s="60">
        <v>1902</v>
      </c>
      <c r="B51" s="60" t="s">
        <v>52</v>
      </c>
      <c r="C51" s="75">
        <v>21</v>
      </c>
      <c r="D51" s="66">
        <v>7316316197</v>
      </c>
      <c r="E51" s="67"/>
      <c r="F51" s="66">
        <v>8184020391</v>
      </c>
      <c r="G51" s="65"/>
      <c r="H51" s="59"/>
      <c r="I51" s="60" t="s">
        <v>53</v>
      </c>
      <c r="J51" s="60" t="s">
        <v>54</v>
      </c>
      <c r="K51" s="62"/>
      <c r="L51" s="59">
        <v>22612118715</v>
      </c>
      <c r="M51" s="59"/>
      <c r="N51" s="59">
        <v>22612118715</v>
      </c>
      <c r="O51" s="59"/>
      <c r="P51" s="33"/>
      <c r="Q51" s="21"/>
    </row>
    <row r="52" spans="1:17" ht="26.25" x14ac:dyDescent="0.4">
      <c r="A52" s="60">
        <v>1905</v>
      </c>
      <c r="B52" s="60" t="s">
        <v>31</v>
      </c>
      <c r="C52" s="75">
        <v>22</v>
      </c>
      <c r="D52" s="66">
        <v>797592141</v>
      </c>
      <c r="E52" s="67"/>
      <c r="F52" s="66">
        <v>960982168</v>
      </c>
      <c r="G52" s="65"/>
      <c r="H52" s="59"/>
      <c r="I52" s="60" t="s">
        <v>55</v>
      </c>
      <c r="J52" s="60" t="s">
        <v>56</v>
      </c>
      <c r="K52" s="75">
        <v>34</v>
      </c>
      <c r="L52" s="82">
        <f>+'est.result enero-2022'!D45</f>
        <v>26210717933</v>
      </c>
      <c r="M52" s="59"/>
      <c r="N52" s="82">
        <v>26561130420</v>
      </c>
      <c r="O52" s="82"/>
      <c r="P52" s="33"/>
      <c r="Q52" s="21"/>
    </row>
    <row r="53" spans="1:17" ht="26.25" x14ac:dyDescent="0.4">
      <c r="A53" s="60">
        <v>1906</v>
      </c>
      <c r="B53" s="60" t="s">
        <v>33</v>
      </c>
      <c r="C53" s="62" t="s">
        <v>13</v>
      </c>
      <c r="D53" s="66">
        <v>0</v>
      </c>
      <c r="E53" s="67"/>
      <c r="F53" s="66"/>
      <c r="G53" s="65"/>
      <c r="H53" s="59"/>
      <c r="I53" s="60">
        <v>310900</v>
      </c>
      <c r="J53" s="60" t="s">
        <v>57</v>
      </c>
      <c r="K53" s="46" t="s">
        <v>13</v>
      </c>
      <c r="L53" s="59">
        <v>171998208408</v>
      </c>
      <c r="M53" s="59"/>
      <c r="N53" s="59">
        <v>153534903473</v>
      </c>
      <c r="O53" s="59"/>
      <c r="P53" s="33"/>
      <c r="Q53" s="21"/>
    </row>
    <row r="54" spans="1:17" ht="26.25" x14ac:dyDescent="0.4">
      <c r="A54" s="60">
        <v>1970</v>
      </c>
      <c r="B54" s="60" t="s">
        <v>58</v>
      </c>
      <c r="C54" s="75">
        <v>23</v>
      </c>
      <c r="D54" s="197">
        <v>11513863654</v>
      </c>
      <c r="E54" s="198"/>
      <c r="F54" s="197">
        <v>11986778938</v>
      </c>
      <c r="G54" s="65"/>
      <c r="H54" s="59"/>
      <c r="I54" s="60" t="s">
        <v>59</v>
      </c>
      <c r="J54" s="60" t="s">
        <v>60</v>
      </c>
      <c r="K54" s="62" t="s">
        <v>13</v>
      </c>
      <c r="L54" s="59">
        <v>0</v>
      </c>
      <c r="M54" s="59"/>
      <c r="N54" s="59">
        <v>0</v>
      </c>
      <c r="O54" s="59"/>
      <c r="P54" s="33"/>
      <c r="Q54" s="21"/>
    </row>
    <row r="55" spans="1:17" ht="26.25" x14ac:dyDescent="0.4">
      <c r="A55" s="60">
        <v>1975</v>
      </c>
      <c r="B55" s="60" t="s">
        <v>61</v>
      </c>
      <c r="C55" s="75">
        <v>24</v>
      </c>
      <c r="D55" s="197">
        <v>-9000887572</v>
      </c>
      <c r="E55" s="198"/>
      <c r="F55" s="197">
        <v>-7126443132</v>
      </c>
      <c r="G55" s="65"/>
      <c r="H55" s="59"/>
      <c r="I55" s="60">
        <v>314500</v>
      </c>
      <c r="J55" s="60" t="s">
        <v>62</v>
      </c>
      <c r="K55" s="62" t="s">
        <v>13</v>
      </c>
      <c r="L55" s="59">
        <f>+'[1]CGN-2015-001'!H193</f>
        <v>0</v>
      </c>
      <c r="M55" s="59"/>
      <c r="N55" s="59"/>
      <c r="O55" s="59"/>
      <c r="P55" s="33"/>
      <c r="Q55" s="21"/>
    </row>
    <row r="56" spans="1:17" ht="27" thickBot="1" x14ac:dyDescent="0.45">
      <c r="A56" s="52"/>
      <c r="B56" s="52"/>
      <c r="C56" s="58"/>
      <c r="D56" s="51"/>
      <c r="E56" s="54"/>
      <c r="F56" s="51"/>
      <c r="G56" s="33"/>
      <c r="H56" s="59"/>
      <c r="I56" s="68"/>
      <c r="J56" s="77" t="s">
        <v>63</v>
      </c>
      <c r="K56" s="78"/>
      <c r="L56" s="79">
        <f>+L50</f>
        <v>220821045056</v>
      </c>
      <c r="M56" s="45"/>
      <c r="N56" s="79">
        <f>+N50</f>
        <v>202708152608</v>
      </c>
      <c r="O56" s="45"/>
      <c r="P56" s="33"/>
      <c r="Q56" s="21"/>
    </row>
    <row r="57" spans="1:17" ht="27.75" thickTop="1" thickBot="1" x14ac:dyDescent="0.45">
      <c r="A57" s="83"/>
      <c r="B57" s="77" t="s">
        <v>64</v>
      </c>
      <c r="C57" s="78"/>
      <c r="D57" s="79">
        <f>+D12+D35</f>
        <v>269269539130</v>
      </c>
      <c r="E57" s="44"/>
      <c r="F57" s="79">
        <f>+F12+F35</f>
        <v>244006543598</v>
      </c>
      <c r="G57" s="33"/>
      <c r="H57" s="59"/>
      <c r="I57" s="84"/>
      <c r="J57" s="77" t="s">
        <v>65</v>
      </c>
      <c r="K57" s="78"/>
      <c r="L57" s="79">
        <f>+L48+L56</f>
        <v>269269539130</v>
      </c>
      <c r="M57" s="45"/>
      <c r="N57" s="79">
        <f>+N48+N56</f>
        <v>244006543598</v>
      </c>
      <c r="O57" s="45"/>
      <c r="P57" s="33"/>
      <c r="Q57" s="21"/>
    </row>
    <row r="58" spans="1:17" ht="27" thickTop="1" x14ac:dyDescent="0.4">
      <c r="A58" s="83"/>
      <c r="B58" s="77"/>
      <c r="C58" s="78"/>
      <c r="D58" s="45"/>
      <c r="E58" s="44"/>
      <c r="F58" s="45"/>
      <c r="G58" s="33"/>
      <c r="H58" s="59"/>
      <c r="I58" s="21"/>
      <c r="J58" s="77"/>
      <c r="K58" s="78"/>
      <c r="L58" s="85">
        <f>+D57-L57</f>
        <v>0</v>
      </c>
      <c r="M58" s="85"/>
      <c r="N58" s="85">
        <f>+F57-N57</f>
        <v>0</v>
      </c>
      <c r="O58" s="85"/>
      <c r="P58" s="33"/>
      <c r="Q58" s="21"/>
    </row>
    <row r="59" spans="1:17" ht="26.25" x14ac:dyDescent="0.4">
      <c r="A59" s="77">
        <v>8</v>
      </c>
      <c r="B59" s="77" t="s">
        <v>66</v>
      </c>
      <c r="C59" s="75">
        <v>47</v>
      </c>
      <c r="D59" s="86">
        <f>+D60+D61+D62</f>
        <v>0</v>
      </c>
      <c r="E59" s="44"/>
      <c r="F59" s="86">
        <f>+F60+F61+F62</f>
        <v>0</v>
      </c>
      <c r="G59" s="33"/>
      <c r="H59" s="59"/>
      <c r="I59" s="77">
        <v>9</v>
      </c>
      <c r="J59" s="77" t="s">
        <v>67</v>
      </c>
      <c r="K59" s="75">
        <v>48</v>
      </c>
      <c r="L59" s="86">
        <f>+L60+L61+L62</f>
        <v>0</v>
      </c>
      <c r="M59" s="87"/>
      <c r="N59" s="86">
        <f>+N60+N61+N62</f>
        <v>0</v>
      </c>
      <c r="O59" s="87"/>
      <c r="P59" s="33"/>
      <c r="Q59" s="21"/>
    </row>
    <row r="60" spans="1:17" ht="26.25" x14ac:dyDescent="0.4">
      <c r="A60" s="52">
        <v>81</v>
      </c>
      <c r="B60" s="52" t="s">
        <v>68</v>
      </c>
      <c r="C60" s="58"/>
      <c r="D60" s="51">
        <v>796132000</v>
      </c>
      <c r="E60" s="54"/>
      <c r="F60" s="51">
        <v>796132000</v>
      </c>
      <c r="G60" s="33"/>
      <c r="H60" s="51"/>
      <c r="I60" s="52">
        <v>91</v>
      </c>
      <c r="J60" s="52" t="s">
        <v>69</v>
      </c>
      <c r="K60" s="58"/>
      <c r="L60" s="51">
        <v>34874690775</v>
      </c>
      <c r="M60" s="51"/>
      <c r="N60" s="51">
        <v>33085751616</v>
      </c>
      <c r="O60" s="51"/>
      <c r="P60" s="33"/>
      <c r="Q60" s="21"/>
    </row>
    <row r="61" spans="1:17" ht="26.25" x14ac:dyDescent="0.4">
      <c r="A61" s="52">
        <v>83</v>
      </c>
      <c r="B61" s="52" t="s">
        <v>70</v>
      </c>
      <c r="C61" s="58"/>
      <c r="D61" s="51">
        <v>3585890524</v>
      </c>
      <c r="E61" s="54"/>
      <c r="F61" s="51">
        <v>7914278048</v>
      </c>
      <c r="G61" s="33"/>
      <c r="H61" s="51"/>
      <c r="I61" s="52">
        <v>93</v>
      </c>
      <c r="J61" s="52" t="s">
        <v>71</v>
      </c>
      <c r="K61" s="58"/>
      <c r="L61" s="51">
        <v>1414103102</v>
      </c>
      <c r="M61" s="51"/>
      <c r="N61" s="51">
        <v>1414103102</v>
      </c>
      <c r="O61" s="51"/>
      <c r="P61" s="33"/>
      <c r="Q61" s="21"/>
    </row>
    <row r="62" spans="1:17" ht="26.25" x14ac:dyDescent="0.4">
      <c r="A62" s="88">
        <v>89</v>
      </c>
      <c r="B62" s="88" t="s">
        <v>72</v>
      </c>
      <c r="C62" s="89"/>
      <c r="D62" s="90">
        <v>-4382022524</v>
      </c>
      <c r="E62" s="54"/>
      <c r="F62" s="90">
        <v>-8710410048</v>
      </c>
      <c r="G62" s="33"/>
      <c r="H62" s="91"/>
      <c r="I62" s="52">
        <v>99</v>
      </c>
      <c r="J62" s="88" t="s">
        <v>73</v>
      </c>
      <c r="K62" s="89"/>
      <c r="L62" s="90">
        <v>-36288793877</v>
      </c>
      <c r="M62" s="90"/>
      <c r="N62" s="90">
        <v>-34499854718</v>
      </c>
      <c r="O62" s="90"/>
      <c r="P62" s="33"/>
      <c r="Q62" s="21"/>
    </row>
    <row r="63" spans="1:17" ht="30" x14ac:dyDescent="0.4">
      <c r="A63" s="92"/>
      <c r="B63" s="92"/>
      <c r="C63" s="92"/>
      <c r="D63" s="186"/>
      <c r="E63" s="93"/>
      <c r="F63" s="92"/>
      <c r="G63" s="30"/>
      <c r="H63" s="92"/>
      <c r="I63" s="94"/>
      <c r="J63" s="95"/>
      <c r="K63" s="96"/>
      <c r="L63" s="96"/>
      <c r="M63" s="96"/>
      <c r="N63" s="96"/>
      <c r="O63" s="96"/>
      <c r="P63" s="97"/>
      <c r="Q63" s="98"/>
    </row>
    <row r="64" spans="1:17" ht="30" x14ac:dyDescent="0.4">
      <c r="A64" s="92"/>
      <c r="B64" s="92"/>
      <c r="C64" s="92"/>
      <c r="D64" s="185"/>
      <c r="E64" s="93"/>
      <c r="F64" s="92"/>
      <c r="G64" s="30"/>
      <c r="H64" s="92"/>
      <c r="I64" s="94"/>
      <c r="J64" s="95"/>
      <c r="K64" s="96"/>
      <c r="L64" s="96"/>
      <c r="M64" s="96"/>
      <c r="N64" s="96"/>
      <c r="O64" s="96"/>
      <c r="P64" s="97"/>
      <c r="Q64" s="98"/>
    </row>
    <row r="65" spans="1:17" ht="30" x14ac:dyDescent="0.4">
      <c r="A65" s="92"/>
      <c r="B65" s="92"/>
      <c r="C65" s="92"/>
      <c r="D65" s="92"/>
      <c r="E65" s="93"/>
      <c r="F65" s="92"/>
      <c r="G65" s="30"/>
      <c r="H65" s="92"/>
      <c r="I65" s="94"/>
      <c r="J65" s="92"/>
      <c r="K65" s="92"/>
      <c r="L65" s="92"/>
      <c r="M65" s="92"/>
      <c r="N65" s="92"/>
      <c r="O65" s="92"/>
      <c r="P65" s="92"/>
      <c r="Q65" s="98"/>
    </row>
    <row r="66" spans="1:17" ht="26.25" x14ac:dyDescent="0.4">
      <c r="A66" s="204" t="s">
        <v>74</v>
      </c>
      <c r="B66" s="204"/>
      <c r="C66" s="204"/>
      <c r="D66" s="204"/>
      <c r="E66" s="205"/>
      <c r="F66" s="204"/>
      <c r="G66" s="204"/>
      <c r="H66" s="21"/>
      <c r="I66" s="21"/>
      <c r="J66" s="99" t="s">
        <v>74</v>
      </c>
      <c r="K66" s="99"/>
      <c r="L66" s="99"/>
      <c r="M66" s="99"/>
      <c r="N66" s="21"/>
      <c r="O66" s="21"/>
      <c r="P66" s="21"/>
      <c r="Q66" s="98"/>
    </row>
    <row r="67" spans="1:17" ht="27.75" x14ac:dyDescent="0.4">
      <c r="A67" s="206" t="s">
        <v>75</v>
      </c>
      <c r="B67" s="206"/>
      <c r="C67" s="206"/>
      <c r="D67" s="206"/>
      <c r="E67" s="207"/>
      <c r="F67" s="206"/>
      <c r="G67" s="206"/>
      <c r="H67" s="100"/>
      <c r="I67" s="100"/>
      <c r="J67" s="208" t="s">
        <v>76</v>
      </c>
      <c r="K67" s="208"/>
      <c r="L67" s="208"/>
      <c r="M67" s="101"/>
      <c r="N67" s="101"/>
      <c r="O67" s="101"/>
      <c r="P67" s="102"/>
      <c r="Q67" s="98"/>
    </row>
    <row r="68" spans="1:17" ht="27.75" x14ac:dyDescent="0.4">
      <c r="A68" s="209" t="s">
        <v>77</v>
      </c>
      <c r="B68" s="209"/>
      <c r="C68" s="209"/>
      <c r="D68" s="209"/>
      <c r="E68" s="210"/>
      <c r="F68" s="209"/>
      <c r="G68" s="209"/>
      <c r="H68" s="103"/>
      <c r="I68" s="103"/>
      <c r="J68" s="211" t="s">
        <v>78</v>
      </c>
      <c r="K68" s="211"/>
      <c r="L68" s="211"/>
      <c r="M68" s="101"/>
      <c r="N68" s="101"/>
      <c r="O68" s="101"/>
      <c r="P68" s="102"/>
      <c r="Q68" s="98"/>
    </row>
    <row r="69" spans="1:17" ht="26.25" x14ac:dyDescent="0.4">
      <c r="A69" s="209" t="s">
        <v>79</v>
      </c>
      <c r="B69" s="209"/>
      <c r="C69" s="209"/>
      <c r="D69" s="209"/>
      <c r="E69" s="210"/>
      <c r="F69" s="209"/>
      <c r="G69" s="209"/>
      <c r="H69" s="104"/>
      <c r="I69" s="104"/>
      <c r="J69" s="212" t="s">
        <v>80</v>
      </c>
      <c r="K69" s="212"/>
      <c r="L69" s="212"/>
      <c r="M69" s="105"/>
      <c r="N69" s="105"/>
      <c r="O69" s="105"/>
      <c r="P69" s="106"/>
      <c r="Q69" s="98"/>
    </row>
    <row r="70" spans="1:17" ht="27.75" x14ac:dyDescent="0.4">
      <c r="A70" s="107"/>
      <c r="B70" s="107"/>
      <c r="C70" s="107"/>
      <c r="D70" s="108"/>
      <c r="E70" s="109"/>
      <c r="F70" s="108"/>
      <c r="G70" s="110"/>
      <c r="H70" s="111"/>
      <c r="I70" s="108"/>
      <c r="J70" s="108"/>
      <c r="K70" s="112"/>
      <c r="L70" s="112"/>
      <c r="M70" s="112"/>
      <c r="N70" s="112"/>
      <c r="O70" s="112"/>
      <c r="P70" s="110"/>
      <c r="Q70" s="98"/>
    </row>
    <row r="71" spans="1:17" ht="27.75" x14ac:dyDescent="0.4">
      <c r="A71" s="107"/>
      <c r="B71" s="107"/>
      <c r="C71" s="107"/>
      <c r="D71" s="112"/>
      <c r="E71" s="113"/>
      <c r="F71" s="112"/>
      <c r="G71" s="110"/>
      <c r="H71" s="114"/>
      <c r="I71" s="112"/>
      <c r="J71" s="112"/>
      <c r="K71" s="112"/>
      <c r="L71" s="112"/>
      <c r="M71" s="112"/>
      <c r="N71" s="112"/>
      <c r="O71" s="112"/>
      <c r="P71" s="110"/>
      <c r="Q71" s="98"/>
    </row>
    <row r="72" spans="1:17" ht="27.75" x14ac:dyDescent="0.4">
      <c r="A72" s="107"/>
      <c r="B72" s="107"/>
      <c r="C72" s="107"/>
      <c r="D72" s="112"/>
      <c r="E72" s="113"/>
      <c r="F72" s="112"/>
      <c r="G72" s="110"/>
      <c r="H72" s="115"/>
      <c r="I72" s="112"/>
      <c r="J72" s="112"/>
      <c r="K72" s="112"/>
      <c r="L72" s="112"/>
      <c r="M72" s="112"/>
      <c r="N72" s="112"/>
      <c r="O72" s="112"/>
      <c r="P72" s="110"/>
      <c r="Q72" s="98"/>
    </row>
    <row r="73" spans="1:17" ht="30" x14ac:dyDescent="0.4">
      <c r="A73" s="213"/>
      <c r="B73" s="213"/>
      <c r="C73" s="213"/>
      <c r="D73" s="213"/>
      <c r="E73" s="116"/>
      <c r="F73" s="117"/>
      <c r="G73" s="110"/>
      <c r="H73" s="118"/>
      <c r="I73" s="119"/>
      <c r="J73" s="120"/>
      <c r="K73" s="120"/>
      <c r="L73" s="120"/>
      <c r="M73" s="120"/>
      <c r="N73" s="120"/>
      <c r="O73" s="120"/>
      <c r="P73" s="110"/>
      <c r="Q73" s="98"/>
    </row>
    <row r="74" spans="1:17" ht="30" x14ac:dyDescent="0.4">
      <c r="A74" s="213"/>
      <c r="B74" s="213"/>
      <c r="C74" s="213"/>
      <c r="D74" s="213"/>
      <c r="E74" s="116"/>
      <c r="F74" s="117"/>
      <c r="G74" s="110"/>
      <c r="H74" s="118"/>
      <c r="I74" s="108"/>
      <c r="J74" s="108"/>
      <c r="K74" s="108"/>
      <c r="L74" s="108"/>
      <c r="M74" s="108"/>
      <c r="N74" s="108"/>
      <c r="O74" s="108"/>
      <c r="P74" s="110"/>
      <c r="Q74" s="98"/>
    </row>
    <row r="75" spans="1:17" ht="26.25" x14ac:dyDescent="0.4">
      <c r="A75" s="214" t="s">
        <v>74</v>
      </c>
      <c r="B75" s="214"/>
      <c r="C75" s="214"/>
      <c r="D75" s="214"/>
      <c r="E75" s="215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98"/>
    </row>
    <row r="76" spans="1:17" ht="26.25" x14ac:dyDescent="0.4">
      <c r="A76" s="216" t="s">
        <v>81</v>
      </c>
      <c r="B76" s="216"/>
      <c r="C76" s="216"/>
      <c r="D76" s="216"/>
      <c r="E76" s="217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98"/>
    </row>
    <row r="77" spans="1:17" ht="26.25" x14ac:dyDescent="0.4">
      <c r="A77" s="202" t="s">
        <v>82</v>
      </c>
      <c r="B77" s="202"/>
      <c r="C77" s="202"/>
      <c r="D77" s="202"/>
      <c r="E77" s="203"/>
      <c r="F77" s="202"/>
      <c r="G77" s="202"/>
      <c r="H77" s="202"/>
      <c r="I77" s="202"/>
      <c r="J77" s="202"/>
      <c r="K77" s="202"/>
      <c r="L77" s="202"/>
      <c r="M77" s="202"/>
      <c r="N77" s="202"/>
      <c r="O77" s="121"/>
      <c r="P77" s="121"/>
    </row>
    <row r="78" spans="1:17" ht="25.5" x14ac:dyDescent="0.35">
      <c r="A78" s="202" t="s">
        <v>83</v>
      </c>
      <c r="B78" s="202"/>
      <c r="C78" s="202"/>
      <c r="D78" s="202"/>
      <c r="E78" s="203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</row>
  </sheetData>
  <mergeCells count="13">
    <mergeCell ref="A78:P78"/>
    <mergeCell ref="A66:G66"/>
    <mergeCell ref="A67:G67"/>
    <mergeCell ref="J67:L67"/>
    <mergeCell ref="A68:G68"/>
    <mergeCell ref="J68:L68"/>
    <mergeCell ref="A69:G69"/>
    <mergeCell ref="J69:L69"/>
    <mergeCell ref="A73:D73"/>
    <mergeCell ref="A74:D74"/>
    <mergeCell ref="A75:P75"/>
    <mergeCell ref="A76:P76"/>
    <mergeCell ref="A77:N77"/>
  </mergeCells>
  <pageMargins left="0.51181102362204722" right="0.51181102362204722" top="0.55118110236220474" bottom="0.55118110236220474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19"/>
  <sheetViews>
    <sheetView tabSelected="1" topLeftCell="A10" zoomScale="60" zoomScaleNormal="60" workbookViewId="0">
      <selection activeCell="H20" sqref="H20"/>
    </sheetView>
  </sheetViews>
  <sheetFormatPr baseColWidth="10" defaultColWidth="11.42578125" defaultRowHeight="15" x14ac:dyDescent="0.25"/>
  <cols>
    <col min="1" max="1" width="15.42578125" customWidth="1"/>
    <col min="2" max="2" width="70.5703125" customWidth="1"/>
    <col min="3" max="3" width="15.85546875" customWidth="1"/>
    <col min="4" max="4" width="39.42578125" customWidth="1"/>
    <col min="5" max="5" width="5.5703125" customWidth="1"/>
    <col min="6" max="6" width="37.5703125" customWidth="1"/>
    <col min="7" max="7" width="8.140625" customWidth="1"/>
    <col min="8" max="8" width="56.85546875" customWidth="1"/>
  </cols>
  <sheetData>
    <row r="1" spans="1:8" ht="23.25" x14ac:dyDescent="0.35">
      <c r="A1" s="122"/>
      <c r="B1" s="123"/>
      <c r="C1" s="123"/>
      <c r="D1" s="123"/>
      <c r="E1" s="123"/>
      <c r="F1" s="123"/>
      <c r="G1" s="124"/>
    </row>
    <row r="2" spans="1:8" ht="27.75" x14ac:dyDescent="0.4">
      <c r="A2" s="125" t="s">
        <v>84</v>
      </c>
      <c r="B2" s="126"/>
      <c r="C2" s="126"/>
      <c r="D2" s="126"/>
      <c r="E2" s="126"/>
      <c r="F2" s="126"/>
      <c r="G2" s="127"/>
    </row>
    <row r="3" spans="1:8" ht="27.75" x14ac:dyDescent="0.4">
      <c r="A3" s="125" t="s">
        <v>85</v>
      </c>
      <c r="B3" s="126"/>
      <c r="C3" s="126"/>
      <c r="D3" s="126"/>
      <c r="E3" s="126"/>
      <c r="F3" s="126"/>
      <c r="G3" s="127"/>
    </row>
    <row r="4" spans="1:8" ht="27.75" x14ac:dyDescent="0.4">
      <c r="A4" s="128" t="s">
        <v>86</v>
      </c>
      <c r="B4" s="126"/>
      <c r="C4" s="126"/>
      <c r="D4" s="126"/>
      <c r="E4" s="126"/>
      <c r="F4" s="126"/>
      <c r="G4" s="127"/>
    </row>
    <row r="5" spans="1:8" ht="25.5" x14ac:dyDescent="0.35">
      <c r="A5" s="129" t="s">
        <v>2</v>
      </c>
      <c r="B5" s="130"/>
      <c r="C5" s="130"/>
      <c r="D5" s="130"/>
      <c r="E5" s="130"/>
      <c r="F5" s="130"/>
      <c r="G5" s="131"/>
    </row>
    <row r="6" spans="1:8" ht="23.25" x14ac:dyDescent="0.35">
      <c r="A6" s="132"/>
      <c r="B6" s="133"/>
      <c r="C6" s="133"/>
      <c r="D6" s="133"/>
      <c r="E6" s="133"/>
      <c r="F6" s="133"/>
      <c r="G6" s="134"/>
    </row>
    <row r="7" spans="1:8" ht="23.25" x14ac:dyDescent="0.35">
      <c r="A7" s="135"/>
      <c r="B7" s="136"/>
      <c r="C7" s="136"/>
      <c r="D7" s="137"/>
      <c r="E7" s="137"/>
      <c r="F7" s="138"/>
      <c r="G7" s="139"/>
    </row>
    <row r="8" spans="1:8" ht="26.25" x14ac:dyDescent="0.4">
      <c r="A8" s="140"/>
      <c r="B8" s="141"/>
      <c r="C8" s="141" t="s">
        <v>3</v>
      </c>
      <c r="D8" s="27">
        <v>2022</v>
      </c>
      <c r="E8" s="32"/>
      <c r="F8" s="142">
        <v>2021</v>
      </c>
      <c r="G8" s="143"/>
    </row>
    <row r="9" spans="1:8" ht="26.25" x14ac:dyDescent="0.4">
      <c r="A9" s="141"/>
      <c r="B9" s="141"/>
      <c r="C9" s="141"/>
      <c r="D9" s="144"/>
      <c r="E9" s="145"/>
      <c r="F9" s="146"/>
      <c r="G9" s="147"/>
    </row>
    <row r="10" spans="1:8" ht="26.25" x14ac:dyDescent="0.4">
      <c r="A10" s="141"/>
      <c r="B10" s="141"/>
      <c r="C10" s="141"/>
      <c r="D10" s="145"/>
      <c r="E10" s="145"/>
      <c r="F10" s="146"/>
      <c r="G10" s="147"/>
    </row>
    <row r="11" spans="1:8" ht="23.25" x14ac:dyDescent="0.35">
      <c r="A11" s="148"/>
      <c r="B11" s="148" t="s">
        <v>87</v>
      </c>
      <c r="C11" s="149">
        <v>35</v>
      </c>
      <c r="D11" s="188">
        <f>+D14+D17+D20</f>
        <v>89055010382</v>
      </c>
      <c r="E11" s="150"/>
      <c r="F11" s="150">
        <f>+F14+F17+F20</f>
        <v>93711354257</v>
      </c>
      <c r="G11" s="147"/>
    </row>
    <row r="12" spans="1:8" ht="23.25" x14ac:dyDescent="0.35">
      <c r="A12" s="151"/>
      <c r="B12" s="151"/>
      <c r="C12" s="152"/>
      <c r="D12" s="189"/>
      <c r="E12" s="154"/>
      <c r="F12" s="153"/>
      <c r="G12" s="147"/>
      <c r="H12" s="187"/>
    </row>
    <row r="13" spans="1:8" ht="23.25" x14ac:dyDescent="0.35">
      <c r="A13" s="155"/>
      <c r="B13" s="155"/>
      <c r="C13" s="155"/>
      <c r="D13" s="190"/>
      <c r="E13" s="160"/>
      <c r="F13" s="160"/>
      <c r="G13" s="147"/>
    </row>
    <row r="14" spans="1:8" ht="23.25" x14ac:dyDescent="0.35">
      <c r="A14" s="151">
        <v>44</v>
      </c>
      <c r="B14" s="151" t="s">
        <v>88</v>
      </c>
      <c r="C14" s="149">
        <v>36</v>
      </c>
      <c r="D14" s="191">
        <f>+D16</f>
        <v>0</v>
      </c>
      <c r="E14" s="154"/>
      <c r="F14" s="154">
        <f>+F16</f>
        <v>466272527</v>
      </c>
      <c r="G14" s="147"/>
    </row>
    <row r="15" spans="1:8" ht="23.25" x14ac:dyDescent="0.35">
      <c r="A15" s="156"/>
      <c r="B15" s="156"/>
      <c r="C15" s="155"/>
      <c r="D15" s="191"/>
      <c r="E15" s="154"/>
      <c r="F15" s="154"/>
      <c r="G15" s="147"/>
    </row>
    <row r="16" spans="1:8" ht="23.25" x14ac:dyDescent="0.35">
      <c r="A16" s="157">
        <v>4428</v>
      </c>
      <c r="B16" s="157" t="s">
        <v>89</v>
      </c>
      <c r="C16" s="157"/>
      <c r="D16" s="192">
        <f>+'[1]CGN-2015-001'!H204</f>
        <v>0</v>
      </c>
      <c r="E16" s="158"/>
      <c r="F16" s="158">
        <v>466272527</v>
      </c>
      <c r="G16" s="147"/>
    </row>
    <row r="17" spans="1:8" ht="23.25" x14ac:dyDescent="0.35">
      <c r="A17" s="151">
        <v>47</v>
      </c>
      <c r="B17" s="151" t="s">
        <v>90</v>
      </c>
      <c r="C17" s="159">
        <v>37</v>
      </c>
      <c r="D17" s="191">
        <f>SUM(D18:D19)</f>
        <v>89002804881</v>
      </c>
      <c r="E17" s="154"/>
      <c r="F17" s="154">
        <f>SUM(F18:F19)</f>
        <v>93158829119</v>
      </c>
      <c r="G17" s="147"/>
    </row>
    <row r="18" spans="1:8" ht="23.25" x14ac:dyDescent="0.35">
      <c r="A18" s="157">
        <v>4705</v>
      </c>
      <c r="B18" s="157" t="s">
        <v>91</v>
      </c>
      <c r="C18" s="157"/>
      <c r="D18" s="190">
        <v>89002804881</v>
      </c>
      <c r="E18" s="160"/>
      <c r="F18" s="161">
        <v>93045591498</v>
      </c>
      <c r="G18" s="147"/>
    </row>
    <row r="19" spans="1:8" ht="23.25" x14ac:dyDescent="0.35">
      <c r="A19" s="157">
        <v>4722</v>
      </c>
      <c r="B19" s="157" t="s">
        <v>92</v>
      </c>
      <c r="C19" s="157"/>
      <c r="D19" s="190">
        <v>0</v>
      </c>
      <c r="E19" s="160"/>
      <c r="F19" s="161">
        <v>113237621</v>
      </c>
      <c r="G19" s="147"/>
    </row>
    <row r="20" spans="1:8" ht="23.25" x14ac:dyDescent="0.35">
      <c r="A20" s="151">
        <v>48</v>
      </c>
      <c r="B20" s="151" t="s">
        <v>93</v>
      </c>
      <c r="C20" s="159">
        <v>38</v>
      </c>
      <c r="D20" s="191">
        <f>SUM(D21:D22)</f>
        <v>52205501</v>
      </c>
      <c r="E20" s="154"/>
      <c r="F20" s="154">
        <f>SUM(F21:F22)</f>
        <v>86252611</v>
      </c>
      <c r="G20" s="147"/>
    </row>
    <row r="21" spans="1:8" ht="23.25" x14ac:dyDescent="0.35">
      <c r="A21" s="157">
        <v>4802</v>
      </c>
      <c r="B21" s="157" t="s">
        <v>94</v>
      </c>
      <c r="C21" s="159">
        <v>39</v>
      </c>
      <c r="D21" s="190">
        <v>3316914</v>
      </c>
      <c r="E21" s="160"/>
      <c r="F21" s="161">
        <v>22030094</v>
      </c>
      <c r="G21" s="147"/>
    </row>
    <row r="22" spans="1:8" ht="23.25" x14ac:dyDescent="0.35">
      <c r="A22" s="157">
        <v>4808</v>
      </c>
      <c r="B22" s="157" t="s">
        <v>95</v>
      </c>
      <c r="C22" s="159">
        <v>40</v>
      </c>
      <c r="D22" s="190">
        <v>48888587</v>
      </c>
      <c r="E22" s="160"/>
      <c r="F22" s="161">
        <v>64222517</v>
      </c>
      <c r="G22" s="147"/>
    </row>
    <row r="23" spans="1:8" ht="22.5" customHeight="1" x14ac:dyDescent="0.35">
      <c r="A23" s="148"/>
      <c r="B23" s="148"/>
      <c r="C23" s="148"/>
      <c r="D23" s="193"/>
      <c r="E23" s="163"/>
      <c r="F23" s="162"/>
      <c r="G23" s="147"/>
    </row>
    <row r="24" spans="1:8" ht="23.25" x14ac:dyDescent="0.35">
      <c r="A24" s="164"/>
      <c r="B24" s="148" t="s">
        <v>96</v>
      </c>
      <c r="C24" s="149">
        <v>41</v>
      </c>
      <c r="D24" s="188">
        <f>+D26+D34+D37+D39+D41</f>
        <v>62844292449</v>
      </c>
      <c r="E24" s="150"/>
      <c r="F24" s="150">
        <f>+F26+F34+F37+F39+F41</f>
        <v>67150223837</v>
      </c>
      <c r="G24" s="147"/>
      <c r="H24" s="187"/>
    </row>
    <row r="25" spans="1:8" ht="23.25" x14ac:dyDescent="0.35">
      <c r="A25" s="151"/>
      <c r="B25" s="151"/>
      <c r="C25" s="152"/>
      <c r="D25" s="189"/>
      <c r="E25" s="154"/>
      <c r="F25" s="153"/>
      <c r="G25" s="147"/>
    </row>
    <row r="26" spans="1:8" ht="23.25" x14ac:dyDescent="0.35">
      <c r="A26" s="151">
        <v>51</v>
      </c>
      <c r="B26" s="151" t="s">
        <v>97</v>
      </c>
      <c r="C26" s="159">
        <v>42</v>
      </c>
      <c r="D26" s="191">
        <f>SUM(D27:D33)</f>
        <v>2376335651</v>
      </c>
      <c r="E26" s="154"/>
      <c r="F26" s="154">
        <f>SUM(F27:F33)</f>
        <v>6095118232</v>
      </c>
      <c r="G26" s="147"/>
    </row>
    <row r="27" spans="1:8" ht="23.25" x14ac:dyDescent="0.35">
      <c r="A27" s="157">
        <v>5101</v>
      </c>
      <c r="B27" s="157" t="s">
        <v>98</v>
      </c>
      <c r="C27" s="157"/>
      <c r="D27" s="192">
        <v>338587608</v>
      </c>
      <c r="E27" s="158"/>
      <c r="F27" s="158">
        <v>279962906</v>
      </c>
      <c r="G27" s="147"/>
    </row>
    <row r="28" spans="1:8" ht="23.25" x14ac:dyDescent="0.35">
      <c r="A28" s="157">
        <v>5102</v>
      </c>
      <c r="B28" s="157" t="s">
        <v>99</v>
      </c>
      <c r="C28" s="157"/>
      <c r="D28" s="192">
        <v>1168923</v>
      </c>
      <c r="E28" s="158"/>
      <c r="F28" s="158">
        <v>0</v>
      </c>
      <c r="G28" s="147"/>
    </row>
    <row r="29" spans="1:8" ht="23.25" x14ac:dyDescent="0.35">
      <c r="A29" s="157">
        <v>5103</v>
      </c>
      <c r="B29" s="157" t="s">
        <v>100</v>
      </c>
      <c r="C29" s="157"/>
      <c r="D29" s="192">
        <v>0</v>
      </c>
      <c r="E29" s="158"/>
      <c r="F29" s="158">
        <v>86840200</v>
      </c>
      <c r="G29" s="147"/>
    </row>
    <row r="30" spans="1:8" ht="23.25" x14ac:dyDescent="0.35">
      <c r="A30" s="157">
        <v>5104</v>
      </c>
      <c r="B30" s="157" t="s">
        <v>101</v>
      </c>
      <c r="C30" s="157"/>
      <c r="D30" s="192">
        <v>0</v>
      </c>
      <c r="E30" s="158"/>
      <c r="F30" s="158">
        <v>14906400</v>
      </c>
      <c r="G30" s="147"/>
    </row>
    <row r="31" spans="1:8" ht="23.25" x14ac:dyDescent="0.35">
      <c r="A31" s="157">
        <v>5107</v>
      </c>
      <c r="B31" s="157" t="s">
        <v>102</v>
      </c>
      <c r="C31" s="157"/>
      <c r="D31" s="192">
        <v>229777350</v>
      </c>
      <c r="E31" s="158"/>
      <c r="F31" s="158">
        <v>8590845</v>
      </c>
      <c r="G31" s="147"/>
    </row>
    <row r="32" spans="1:8" ht="23.25" x14ac:dyDescent="0.35">
      <c r="A32" s="157">
        <v>5108</v>
      </c>
      <c r="B32" s="157" t="s">
        <v>103</v>
      </c>
      <c r="C32" s="157"/>
      <c r="D32" s="192">
        <v>70693316</v>
      </c>
      <c r="E32" s="158"/>
      <c r="F32" s="158">
        <v>314366224</v>
      </c>
      <c r="G32" s="147"/>
    </row>
    <row r="33" spans="1:7" ht="23.25" x14ac:dyDescent="0.35">
      <c r="A33" s="157">
        <v>5111</v>
      </c>
      <c r="B33" s="157" t="s">
        <v>104</v>
      </c>
      <c r="C33" s="165"/>
      <c r="D33" s="192">
        <v>1736108454</v>
      </c>
      <c r="E33" s="158"/>
      <c r="F33" s="158">
        <v>5390451657</v>
      </c>
      <c r="G33" s="147"/>
    </row>
    <row r="34" spans="1:7" ht="23.25" x14ac:dyDescent="0.35">
      <c r="A34" s="151">
        <v>53</v>
      </c>
      <c r="B34" s="151" t="s">
        <v>105</v>
      </c>
      <c r="C34" s="159" t="s">
        <v>106</v>
      </c>
      <c r="D34" s="191">
        <f>SUM(D35:D36)</f>
        <v>1116499912</v>
      </c>
      <c r="E34" s="154"/>
      <c r="F34" s="154">
        <f>SUM(F35:F36)</f>
        <v>1138316113</v>
      </c>
      <c r="G34" s="147"/>
    </row>
    <row r="35" spans="1:7" ht="23.25" x14ac:dyDescent="0.35">
      <c r="A35" s="157">
        <v>5360</v>
      </c>
      <c r="B35" s="157" t="s">
        <v>107</v>
      </c>
      <c r="C35" s="152" t="s">
        <v>13</v>
      </c>
      <c r="D35" s="200">
        <v>926566183</v>
      </c>
      <c r="E35" s="158"/>
      <c r="F35" s="158">
        <v>929461499</v>
      </c>
      <c r="G35" s="147"/>
    </row>
    <row r="36" spans="1:7" ht="23.25" x14ac:dyDescent="0.35">
      <c r="A36" s="157">
        <v>5366</v>
      </c>
      <c r="B36" s="157" t="s">
        <v>108</v>
      </c>
      <c r="C36" s="151" t="s">
        <v>13</v>
      </c>
      <c r="D36" s="200">
        <v>189933729</v>
      </c>
      <c r="E36" s="158"/>
      <c r="F36" s="158">
        <v>208854614</v>
      </c>
      <c r="G36" s="147"/>
    </row>
    <row r="37" spans="1:7" ht="23.25" x14ac:dyDescent="0.35">
      <c r="A37" s="151">
        <v>55</v>
      </c>
      <c r="B37" s="151" t="s">
        <v>109</v>
      </c>
      <c r="C37" s="159" t="s">
        <v>110</v>
      </c>
      <c r="D37" s="201">
        <f>+D38</f>
        <v>59008421060</v>
      </c>
      <c r="E37" s="154"/>
      <c r="F37" s="154">
        <f>+F38</f>
        <v>59308560312</v>
      </c>
      <c r="G37" s="147"/>
    </row>
    <row r="38" spans="1:7" ht="23.25" x14ac:dyDescent="0.35">
      <c r="A38" s="157">
        <v>5507</v>
      </c>
      <c r="B38" s="157" t="s">
        <v>111</v>
      </c>
      <c r="C38" s="152" t="s">
        <v>13</v>
      </c>
      <c r="D38" s="200">
        <v>59008421060</v>
      </c>
      <c r="E38" s="158"/>
      <c r="F38" s="166">
        <v>59308560312</v>
      </c>
      <c r="G38" s="147"/>
    </row>
    <row r="39" spans="1:7" ht="23.25" x14ac:dyDescent="0.35">
      <c r="A39" s="151">
        <v>57</v>
      </c>
      <c r="B39" s="151" t="s">
        <v>90</v>
      </c>
      <c r="C39" s="159">
        <v>45</v>
      </c>
      <c r="D39" s="201">
        <f>+D40</f>
        <v>281502721</v>
      </c>
      <c r="E39" s="154"/>
      <c r="F39" s="154">
        <f>+F40</f>
        <v>232619106</v>
      </c>
      <c r="G39" s="147"/>
    </row>
    <row r="40" spans="1:7" ht="23.25" x14ac:dyDescent="0.35">
      <c r="A40" s="157">
        <v>5720</v>
      </c>
      <c r="B40" s="157" t="s">
        <v>112</v>
      </c>
      <c r="C40" s="157"/>
      <c r="D40" s="200">
        <v>281502721</v>
      </c>
      <c r="E40" s="158"/>
      <c r="F40" s="166">
        <v>232619106</v>
      </c>
      <c r="G40" s="147"/>
    </row>
    <row r="41" spans="1:7" ht="23.25" x14ac:dyDescent="0.35">
      <c r="A41" s="151">
        <v>58</v>
      </c>
      <c r="B41" s="151" t="s">
        <v>113</v>
      </c>
      <c r="C41" s="159">
        <v>46</v>
      </c>
      <c r="D41" s="201">
        <f>SUM(D42:D44)</f>
        <v>61533105</v>
      </c>
      <c r="E41" s="154"/>
      <c r="F41" s="154">
        <f>SUM(F42:F44)</f>
        <v>375610074</v>
      </c>
      <c r="G41" s="147"/>
    </row>
    <row r="42" spans="1:7" ht="23.25" x14ac:dyDescent="0.35">
      <c r="A42" s="157">
        <v>5802</v>
      </c>
      <c r="B42" s="157" t="s">
        <v>114</v>
      </c>
      <c r="C42" s="157"/>
      <c r="D42" s="192">
        <v>12709326</v>
      </c>
      <c r="E42" s="158"/>
      <c r="F42" s="158">
        <v>163853103</v>
      </c>
      <c r="G42" s="147"/>
    </row>
    <row r="43" spans="1:7" ht="23.25" x14ac:dyDescent="0.35">
      <c r="A43" s="157">
        <v>5804</v>
      </c>
      <c r="B43" s="157" t="s">
        <v>94</v>
      </c>
      <c r="C43" s="167"/>
      <c r="D43" s="192">
        <v>0</v>
      </c>
      <c r="E43" s="158"/>
      <c r="F43" s="158">
        <v>13363280</v>
      </c>
      <c r="G43" s="147"/>
    </row>
    <row r="44" spans="1:7" ht="23.25" x14ac:dyDescent="0.35">
      <c r="A44" s="157">
        <v>5890</v>
      </c>
      <c r="B44" s="157" t="s">
        <v>115</v>
      </c>
      <c r="C44" s="167"/>
      <c r="D44" s="194">
        <v>48823779</v>
      </c>
      <c r="E44" s="161"/>
      <c r="F44" s="161">
        <v>198393691</v>
      </c>
      <c r="G44" s="147"/>
    </row>
    <row r="45" spans="1:7" ht="23.25" x14ac:dyDescent="0.35">
      <c r="A45" s="157"/>
      <c r="B45" s="168" t="s">
        <v>116</v>
      </c>
      <c r="C45" s="167"/>
      <c r="D45" s="195">
        <f>+D11-D24</f>
        <v>26210717933</v>
      </c>
      <c r="E45" s="169"/>
      <c r="F45" s="169">
        <f>+F11-F24</f>
        <v>26561130420</v>
      </c>
      <c r="G45" s="147"/>
    </row>
    <row r="46" spans="1:7" ht="23.25" x14ac:dyDescent="0.35">
      <c r="A46" s="170"/>
      <c r="B46" s="170"/>
      <c r="C46" s="170"/>
      <c r="D46" s="196"/>
      <c r="E46" s="184"/>
      <c r="F46" s="154"/>
      <c r="G46" s="171"/>
    </row>
    <row r="47" spans="1:7" ht="25.5" x14ac:dyDescent="0.35">
      <c r="A47" s="172"/>
      <c r="B47" s="172"/>
      <c r="C47" s="172"/>
      <c r="D47" s="173"/>
      <c r="E47" s="173"/>
      <c r="F47" s="158"/>
      <c r="G47" s="174"/>
    </row>
    <row r="48" spans="1:7" ht="25.5" x14ac:dyDescent="0.35">
      <c r="A48" s="172"/>
      <c r="B48" s="172"/>
      <c r="C48" s="172"/>
      <c r="D48" s="173"/>
      <c r="E48" s="173"/>
      <c r="F48" s="158"/>
      <c r="G48" s="174"/>
    </row>
    <row r="49" spans="1:11" ht="25.5" x14ac:dyDescent="0.35">
      <c r="A49" s="172"/>
      <c r="B49" s="172"/>
      <c r="C49" s="172"/>
      <c r="D49" s="173"/>
      <c r="E49" s="173"/>
      <c r="F49" s="158"/>
      <c r="G49" s="174"/>
    </row>
    <row r="50" spans="1:11" ht="26.25" x14ac:dyDescent="0.35">
      <c r="A50" s="219"/>
      <c r="B50" s="219"/>
      <c r="C50" s="175"/>
      <c r="D50" s="176"/>
      <c r="E50" s="176"/>
      <c r="F50" s="176"/>
      <c r="G50" s="177"/>
    </row>
    <row r="51" spans="1:11" ht="34.5" customHeight="1" x14ac:dyDescent="0.35">
      <c r="A51" s="220" t="s">
        <v>74</v>
      </c>
      <c r="B51" s="220"/>
      <c r="C51" s="220" t="s">
        <v>74</v>
      </c>
      <c r="D51" s="220"/>
      <c r="E51" s="220"/>
      <c r="F51" s="220"/>
      <c r="G51" s="177"/>
    </row>
    <row r="52" spans="1:11" ht="28.5" customHeight="1" x14ac:dyDescent="0.35">
      <c r="A52" s="221" t="s">
        <v>75</v>
      </c>
      <c r="B52" s="221"/>
      <c r="C52" s="221" t="s">
        <v>76</v>
      </c>
      <c r="D52" s="221"/>
      <c r="E52" s="221"/>
      <c r="F52" s="221"/>
      <c r="G52" s="177"/>
    </row>
    <row r="53" spans="1:11" ht="21.75" customHeight="1" x14ac:dyDescent="0.35">
      <c r="A53" s="222" t="s">
        <v>77</v>
      </c>
      <c r="B53" s="222"/>
      <c r="C53" s="222" t="s">
        <v>78</v>
      </c>
      <c r="D53" s="222"/>
      <c r="E53" s="222"/>
      <c r="F53" s="222"/>
      <c r="G53" s="177"/>
    </row>
    <row r="54" spans="1:11" ht="31.5" customHeight="1" x14ac:dyDescent="0.35">
      <c r="A54" s="223" t="s">
        <v>79</v>
      </c>
      <c r="B54" s="223"/>
      <c r="C54" s="223" t="s">
        <v>80</v>
      </c>
      <c r="D54" s="223"/>
      <c r="E54" s="223"/>
      <c r="F54" s="223"/>
      <c r="G54" s="177"/>
    </row>
    <row r="55" spans="1:11" ht="12" customHeight="1" x14ac:dyDescent="0.35">
      <c r="A55" s="176"/>
      <c r="B55" s="176"/>
      <c r="C55" s="176"/>
      <c r="D55" s="176"/>
      <c r="E55" s="176"/>
      <c r="F55" s="176"/>
      <c r="G55" s="177"/>
    </row>
    <row r="56" spans="1:11" ht="25.5" x14ac:dyDescent="0.35">
      <c r="A56" s="176"/>
      <c r="B56" s="176"/>
      <c r="C56" s="176"/>
      <c r="D56" s="176"/>
      <c r="E56" s="176"/>
      <c r="F56" s="176"/>
      <c r="G56" s="177"/>
    </row>
    <row r="57" spans="1:11" ht="26.25" x14ac:dyDescent="0.4">
      <c r="A57" s="224" t="s">
        <v>74</v>
      </c>
      <c r="B57" s="224"/>
      <c r="C57" s="224"/>
      <c r="D57" s="224"/>
      <c r="E57" s="224"/>
      <c r="F57" s="224"/>
      <c r="G57" s="178"/>
    </row>
    <row r="58" spans="1:11" ht="25.5" x14ac:dyDescent="0.35">
      <c r="A58" s="225" t="s">
        <v>81</v>
      </c>
      <c r="B58" s="225"/>
      <c r="C58" s="225"/>
      <c r="D58" s="225"/>
      <c r="E58" s="225"/>
      <c r="F58" s="225"/>
      <c r="G58" s="179"/>
    </row>
    <row r="59" spans="1:11" ht="27.75" x14ac:dyDescent="0.4">
      <c r="A59" s="226" t="s">
        <v>82</v>
      </c>
      <c r="B59" s="226"/>
      <c r="C59" s="226"/>
      <c r="D59" s="226"/>
      <c r="E59" s="226"/>
      <c r="F59" s="226"/>
      <c r="G59" s="177"/>
      <c r="I59" s="180"/>
      <c r="J59" s="180"/>
      <c r="K59" s="180"/>
    </row>
    <row r="60" spans="1:11" ht="20.25" x14ac:dyDescent="0.3">
      <c r="A60" s="218" t="s">
        <v>117</v>
      </c>
      <c r="B60" s="218"/>
      <c r="C60" s="218"/>
      <c r="D60" s="218"/>
      <c r="E60" s="218"/>
      <c r="F60" s="218"/>
    </row>
    <row r="61" spans="1:11" ht="27" x14ac:dyDescent="0.35">
      <c r="A61" s="181"/>
      <c r="B61" s="181"/>
      <c r="C61" s="181"/>
      <c r="D61" s="182"/>
      <c r="E61" s="182"/>
      <c r="F61" s="181"/>
    </row>
    <row r="62" spans="1:11" ht="27" x14ac:dyDescent="0.35">
      <c r="D62" s="183"/>
      <c r="E62" s="183"/>
    </row>
    <row r="63" spans="1:11" ht="27" x14ac:dyDescent="0.35">
      <c r="D63" s="183"/>
      <c r="E63" s="183"/>
    </row>
    <row r="64" spans="1:11" ht="27" x14ac:dyDescent="0.35">
      <c r="D64" s="183"/>
      <c r="E64" s="183"/>
    </row>
    <row r="65" spans="4:5" ht="27" x14ac:dyDescent="0.35">
      <c r="D65" s="183"/>
      <c r="E65" s="183"/>
    </row>
    <row r="66" spans="4:5" ht="27" x14ac:dyDescent="0.35">
      <c r="D66" s="183"/>
      <c r="E66" s="183"/>
    </row>
    <row r="67" spans="4:5" ht="27" x14ac:dyDescent="0.35">
      <c r="D67" s="183"/>
      <c r="E67" s="183"/>
    </row>
    <row r="68" spans="4:5" ht="27" x14ac:dyDescent="0.35">
      <c r="D68" s="183"/>
      <c r="E68" s="183"/>
    </row>
    <row r="69" spans="4:5" ht="27" x14ac:dyDescent="0.35">
      <c r="D69" s="183"/>
      <c r="E69" s="183"/>
    </row>
    <row r="70" spans="4:5" ht="27" x14ac:dyDescent="0.35">
      <c r="D70" s="183"/>
      <c r="E70" s="183"/>
    </row>
    <row r="71" spans="4:5" ht="27" x14ac:dyDescent="0.35">
      <c r="D71" s="183"/>
      <c r="E71" s="183"/>
    </row>
    <row r="72" spans="4:5" ht="27" x14ac:dyDescent="0.35">
      <c r="D72" s="183"/>
      <c r="E72" s="183"/>
    </row>
    <row r="73" spans="4:5" ht="27" x14ac:dyDescent="0.35">
      <c r="D73" s="183"/>
      <c r="E73" s="183"/>
    </row>
    <row r="74" spans="4:5" ht="27" x14ac:dyDescent="0.35">
      <c r="D74" s="183"/>
      <c r="E74" s="183"/>
    </row>
    <row r="75" spans="4:5" ht="27" x14ac:dyDescent="0.35">
      <c r="D75" s="183"/>
      <c r="E75" s="183"/>
    </row>
    <row r="76" spans="4:5" ht="27" x14ac:dyDescent="0.35">
      <c r="D76" s="183"/>
      <c r="E76" s="183"/>
    </row>
    <row r="77" spans="4:5" ht="27" x14ac:dyDescent="0.35">
      <c r="D77" s="183"/>
      <c r="E77" s="183"/>
    </row>
    <row r="78" spans="4:5" ht="27" x14ac:dyDescent="0.35">
      <c r="D78" s="183"/>
      <c r="E78" s="183"/>
    </row>
    <row r="79" spans="4:5" ht="27" x14ac:dyDescent="0.35">
      <c r="D79" s="183"/>
      <c r="E79" s="183"/>
    </row>
    <row r="80" spans="4:5" ht="27" x14ac:dyDescent="0.35">
      <c r="D80" s="183"/>
      <c r="E80" s="183"/>
    </row>
    <row r="81" spans="4:5" ht="27" x14ac:dyDescent="0.35">
      <c r="D81" s="183"/>
      <c r="E81" s="183"/>
    </row>
    <row r="82" spans="4:5" ht="27" x14ac:dyDescent="0.35">
      <c r="D82" s="183"/>
      <c r="E82" s="183"/>
    </row>
    <row r="83" spans="4:5" ht="27" x14ac:dyDescent="0.35">
      <c r="D83" s="183"/>
      <c r="E83" s="183"/>
    </row>
    <row r="84" spans="4:5" ht="27" x14ac:dyDescent="0.35">
      <c r="D84" s="183"/>
      <c r="E84" s="183"/>
    </row>
    <row r="85" spans="4:5" ht="27" x14ac:dyDescent="0.35">
      <c r="D85" s="183"/>
      <c r="E85" s="183"/>
    </row>
    <row r="86" spans="4:5" ht="27" x14ac:dyDescent="0.35">
      <c r="D86" s="183"/>
      <c r="E86" s="183"/>
    </row>
    <row r="87" spans="4:5" ht="27" x14ac:dyDescent="0.35">
      <c r="D87" s="183"/>
      <c r="E87" s="183"/>
    </row>
    <row r="88" spans="4:5" ht="27" x14ac:dyDescent="0.35">
      <c r="D88" s="183"/>
      <c r="E88" s="183"/>
    </row>
    <row r="89" spans="4:5" ht="27" x14ac:dyDescent="0.35">
      <c r="D89" s="183"/>
      <c r="E89" s="183"/>
    </row>
    <row r="90" spans="4:5" ht="27" x14ac:dyDescent="0.35">
      <c r="D90" s="183"/>
      <c r="E90" s="183"/>
    </row>
    <row r="91" spans="4:5" ht="27" x14ac:dyDescent="0.35">
      <c r="D91" s="183"/>
      <c r="E91" s="183"/>
    </row>
    <row r="92" spans="4:5" ht="27" x14ac:dyDescent="0.35">
      <c r="D92" s="183"/>
      <c r="E92" s="183"/>
    </row>
    <row r="93" spans="4:5" ht="27" x14ac:dyDescent="0.35">
      <c r="D93" s="183"/>
      <c r="E93" s="183"/>
    </row>
    <row r="94" spans="4:5" ht="27" x14ac:dyDescent="0.35">
      <c r="D94" s="183"/>
      <c r="E94" s="183"/>
    </row>
    <row r="95" spans="4:5" ht="27" x14ac:dyDescent="0.35">
      <c r="D95" s="183"/>
      <c r="E95" s="183"/>
    </row>
    <row r="96" spans="4:5" ht="27" x14ac:dyDescent="0.35">
      <c r="D96" s="183"/>
      <c r="E96" s="183"/>
    </row>
    <row r="97" spans="4:5" ht="27" x14ac:dyDescent="0.35">
      <c r="D97" s="183"/>
      <c r="E97" s="183"/>
    </row>
    <row r="98" spans="4:5" ht="27" x14ac:dyDescent="0.35">
      <c r="D98" s="183"/>
      <c r="E98" s="183"/>
    </row>
    <row r="99" spans="4:5" ht="27" x14ac:dyDescent="0.35">
      <c r="D99" s="183"/>
      <c r="E99" s="183"/>
    </row>
    <row r="100" spans="4:5" ht="27" x14ac:dyDescent="0.35">
      <c r="D100" s="183"/>
      <c r="E100" s="183"/>
    </row>
    <row r="101" spans="4:5" ht="27" x14ac:dyDescent="0.35">
      <c r="D101" s="183"/>
      <c r="E101" s="183"/>
    </row>
    <row r="102" spans="4:5" ht="27" x14ac:dyDescent="0.35">
      <c r="D102" s="183"/>
      <c r="E102" s="183"/>
    </row>
    <row r="103" spans="4:5" ht="27" x14ac:dyDescent="0.35">
      <c r="D103" s="183"/>
      <c r="E103" s="183"/>
    </row>
    <row r="104" spans="4:5" ht="27" x14ac:dyDescent="0.35">
      <c r="D104" s="183"/>
      <c r="E104" s="183"/>
    </row>
    <row r="105" spans="4:5" ht="27" x14ac:dyDescent="0.35">
      <c r="D105" s="183"/>
      <c r="E105" s="183"/>
    </row>
    <row r="106" spans="4:5" ht="27" x14ac:dyDescent="0.35">
      <c r="D106" s="183"/>
      <c r="E106" s="183"/>
    </row>
    <row r="107" spans="4:5" ht="27" x14ac:dyDescent="0.35">
      <c r="D107" s="183"/>
      <c r="E107" s="183"/>
    </row>
    <row r="108" spans="4:5" ht="27" x14ac:dyDescent="0.35">
      <c r="D108" s="183"/>
      <c r="E108" s="183"/>
    </row>
    <row r="109" spans="4:5" ht="27" x14ac:dyDescent="0.35">
      <c r="D109" s="183"/>
      <c r="E109" s="183"/>
    </row>
    <row r="110" spans="4:5" ht="27" x14ac:dyDescent="0.35">
      <c r="D110" s="183"/>
      <c r="E110" s="183"/>
    </row>
    <row r="111" spans="4:5" ht="27" x14ac:dyDescent="0.35">
      <c r="D111" s="183"/>
      <c r="E111" s="183"/>
    </row>
    <row r="112" spans="4:5" ht="27" x14ac:dyDescent="0.35">
      <c r="D112" s="183"/>
      <c r="E112" s="183"/>
    </row>
    <row r="113" spans="4:5" ht="27" x14ac:dyDescent="0.35">
      <c r="D113" s="183"/>
      <c r="E113" s="183"/>
    </row>
    <row r="114" spans="4:5" ht="27" x14ac:dyDescent="0.35">
      <c r="D114" s="183"/>
      <c r="E114" s="183"/>
    </row>
    <row r="115" spans="4:5" ht="27" x14ac:dyDescent="0.35">
      <c r="D115" s="183"/>
      <c r="E115" s="183"/>
    </row>
    <row r="116" spans="4:5" ht="27" x14ac:dyDescent="0.35">
      <c r="D116" s="183"/>
      <c r="E116" s="183"/>
    </row>
    <row r="117" spans="4:5" ht="27" x14ac:dyDescent="0.35">
      <c r="D117" s="183"/>
      <c r="E117" s="183"/>
    </row>
    <row r="118" spans="4:5" ht="27" x14ac:dyDescent="0.35">
      <c r="D118" s="183"/>
      <c r="E118" s="183"/>
    </row>
    <row r="119" spans="4:5" ht="27" x14ac:dyDescent="0.35">
      <c r="D119" s="183"/>
      <c r="E119" s="183"/>
    </row>
  </sheetData>
  <mergeCells count="13">
    <mergeCell ref="A60:F60"/>
    <mergeCell ref="A50:B50"/>
    <mergeCell ref="A51:B51"/>
    <mergeCell ref="C51:F51"/>
    <mergeCell ref="A52:B52"/>
    <mergeCell ref="C52:F52"/>
    <mergeCell ref="A53:B53"/>
    <mergeCell ref="C53:F53"/>
    <mergeCell ref="A54:B54"/>
    <mergeCell ref="C54:F54"/>
    <mergeCell ref="A57:F57"/>
    <mergeCell ref="A58:F58"/>
    <mergeCell ref="A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est,situac financ.enero-2022</vt:lpstr>
      <vt:lpstr>est.result enero-2022</vt:lpstr>
      <vt:lpstr>'est,situac financ.enero-2022'!Títulos_a_imprimir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Antonio Pardo Murcia</dc:creator>
  <cp:keywords/>
  <dc:description/>
  <cp:lastModifiedBy>Yasmin Ontibon Salazar</cp:lastModifiedBy>
  <cp:revision/>
  <dcterms:created xsi:type="dcterms:W3CDTF">2022-02-23T02:01:36Z</dcterms:created>
  <dcterms:modified xsi:type="dcterms:W3CDTF">2022-03-04T12:15:23Z</dcterms:modified>
  <cp:category/>
  <cp:contentStatus/>
</cp:coreProperties>
</file>