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ntibon\OneDrive - sdis.gov.co\SDIS\CORRESPONDENCIA 2022\ESTADOS FINANCIEROS 2022\DICIEMBRE 2022\"/>
    </mc:Choice>
  </mc:AlternateContent>
  <bookViews>
    <workbookView xWindow="0" yWindow="0" windowWidth="28800" windowHeight="11445"/>
  </bookViews>
  <sheets>
    <sheet name="BGENERAL" sheetId="3" r:id="rId1"/>
    <sheet name="ACTIVIDAD" sheetId="4" r:id="rId2"/>
    <sheet name="PATRIMONIAL" sheetId="6" r:id="rId3"/>
  </sheets>
  <externalReferences>
    <externalReference r:id="rId4"/>
    <externalReference r:id="rId5"/>
    <externalReference r:id="rId6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1">ACTIVIDAD!$A$1:$G$61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BGENERAL!$1:$9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6" l="1"/>
  <c r="H40" i="6"/>
  <c r="H39" i="6"/>
  <c r="F38" i="6"/>
  <c r="D38" i="6"/>
  <c r="D31" i="6"/>
  <c r="H31" i="6" s="1"/>
  <c r="H30" i="6"/>
  <c r="F29" i="6"/>
  <c r="H28" i="6"/>
  <c r="H21" i="6"/>
  <c r="F20" i="6"/>
  <c r="H19" i="6"/>
  <c r="H18" i="6"/>
  <c r="A2" i="6"/>
  <c r="H38" i="6" l="1"/>
  <c r="H44" i="6" s="1"/>
  <c r="D20" i="6" l="1"/>
  <c r="H20" i="6" s="1"/>
  <c r="H24" i="6" s="1"/>
  <c r="D29" i="6" l="1"/>
  <c r="H29" i="6" s="1"/>
  <c r="H34" i="6" s="1"/>
  <c r="H10" i="6" s="1"/>
  <c r="H12" i="6" s="1"/>
</calcChain>
</file>

<file path=xl/sharedStrings.xml><?xml version="1.0" encoding="utf-8"?>
<sst xmlns="http://schemas.openxmlformats.org/spreadsheetml/2006/main" count="199" uniqueCount="136">
  <si>
    <t>SECRETARIA DISTRITAL DE INTEGRACION SOCIAL</t>
  </si>
  <si>
    <t>EFECTIVO Y EQUIVALENTES AL EFECTIVO</t>
  </si>
  <si>
    <t>CUENTAS POR COBRAR</t>
  </si>
  <si>
    <t>OTRAS CUENTAS POR COBRAR</t>
  </si>
  <si>
    <t>CUENTAS POR COBRAR DE DIFÍCIL RECAUDO</t>
  </si>
  <si>
    <t>DETERIORO ACUMULADO DE CUENTAS POR COBRAR (CR)</t>
  </si>
  <si>
    <t>PRESTAMOS POR COBRAR</t>
  </si>
  <si>
    <t>PRÉSTAMOS CONCEDIDOS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</si>
  <si>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</si>
  <si>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</si>
  <si>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</si>
  <si>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</si>
  <si>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</si>
  <si>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</si>
  <si>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</si>
  <si>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</si>
  <si>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</si>
  <si>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</si>
  <si>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OTROS ACTIVOS</t>
  </si>
  <si>
    <t>PLAN DE ACTIVOS PARA BENEFICIOS A LOS EMPLEADOS A LARGO PLAZO</t>
  </si>
  <si>
    <t xml:space="preserve">BIENES Y SERVICIOS PAGADOS POR ANTICIPADO </t>
  </si>
  <si>
    <t>AVANCES Y ANTICIPOS ENTREGADOS</t>
  </si>
  <si>
    <t>RECURSOS ENTREGADOS EN ADMINISTRACIÓN</t>
  </si>
  <si>
    <t>DEPÓSITOS ENTREGADOS EN GARANTÍA</t>
  </si>
  <si>
    <t>ACTIVOS INTANGIBLES</t>
  </si>
  <si>
    <t>AMORTIZACIÓN ACUMULADA DE ACTIVOS INTANGIBLES (CR</t>
  </si>
  <si>
    <t>CUENTAS POR PAGAR</t>
  </si>
  <si>
    <t>ADQUISICIÓN DE BIENES Y SERVICIOS NACIONALES</t>
  </si>
  <si>
    <t>DESCUENTOS DE NÓMINA</t>
  </si>
  <si>
    <t>RETENCIÓN EN LA FUENTE E IMPUESTO DE TIMBRE</t>
  </si>
  <si>
    <t>IMPUESTOS, CONTRIBUCIONES Y TASAS POR PAGAR</t>
  </si>
  <si>
    <t>CRÉDITOS JUDICIALES</t>
  </si>
  <si>
    <t>OTRAS CUENTAS POR PAGAR</t>
  </si>
  <si>
    <t>BENEFICIOS A LOS EMPLEADOS</t>
  </si>
  <si>
    <t>BENEFICIOS A LOS EMPLEADOS A CORTO PLAZO</t>
  </si>
  <si>
    <t>BENEFICIOS A LOS EMPLEADOS A LARGO PLAZO</t>
  </si>
  <si>
    <t>PROVISIONES</t>
  </si>
  <si>
    <t>LITIGIOS Y DEMANDAS</t>
  </si>
  <si>
    <t>OTROS PASIVOS</t>
  </si>
  <si>
    <t>RECURSOS RECIBIDOS EN ADMINISTRACIÓN</t>
  </si>
  <si>
    <t>PATRIMONIO</t>
  </si>
  <si>
    <t>HACIENDA PÚBLICA</t>
  </si>
  <si>
    <t>310500</t>
  </si>
  <si>
    <t>CAPITAL FISCAL</t>
  </si>
  <si>
    <t>RESULTADOS DE EJERCICIOS ANTERIORES</t>
  </si>
  <si>
    <t>311000</t>
  </si>
  <si>
    <t>RESULTADO DEL EJERCICIO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</si>
  <si>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</si>
  <si>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</si>
  <si>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</si>
  <si>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</si>
  <si>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</si>
  <si>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</si>
  <si>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</si>
  <si>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</si>
  <si>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</si>
  <si>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REVERSIÓN DE LAS PÉRDIDAS POR DETERIORO DE VALOR</t>
  </si>
  <si>
    <t>GASTOS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</si>
  <si>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</si>
  <si>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</si>
  <si>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</si>
  <si>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</si>
  <si>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</si>
  <si>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</si>
  <si>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</si>
  <si>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</si>
  <si>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</si>
  <si>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DETERIORO DE CUENTAS POR COBRAR</t>
  </si>
  <si>
    <t>DEPRECIACIÓN DE PROPIEDADES, PLANTA Y EQUIPO</t>
  </si>
  <si>
    <t>AMORTIZACIÓN DE ACTIVOS INTANGIBLES</t>
  </si>
  <si>
    <t>PROVISIÓN LITIGIOS Y DEMANDAS</t>
  </si>
  <si>
    <t>GASTO PÚBLICO SOCIAL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</si>
  <si>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</si>
  <si>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</si>
  <si>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</si>
  <si>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</si>
  <si>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</si>
  <si>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CUENTAS DE ORDEN DEUDORAS</t>
  </si>
  <si>
    <t>DERECHOS CONTINGENTES</t>
  </si>
  <si>
    <t>DEUDORAS DE CONTROL</t>
  </si>
  <si>
    <t>DEUDORAS POR CONTRA (CR)</t>
  </si>
  <si>
    <t>CUENTAS DE ORDEN ACREEDORAS</t>
  </si>
  <si>
    <t>ACREEDORAS DE CONTROL</t>
  </si>
  <si>
    <t>ACREEDORAS POR CONTRA (DB)</t>
  </si>
  <si>
    <t>MARGARITA BARRAQUER SOURDIS</t>
  </si>
  <si>
    <t>C.C. 39,776,077</t>
  </si>
  <si>
    <t>SECRETARIA DISTRITAL</t>
  </si>
  <si>
    <t>WILSON ANTONIO CASTRO LEGUIZAMON</t>
  </si>
  <si>
    <t>CONTADOR SDIS -T.P. 57966-T</t>
  </si>
  <si>
    <t>ESTADO DE SITUACION FINANCIERA</t>
  </si>
  <si>
    <t>(con corte al 31 de diciembre de 2022)</t>
  </si>
  <si>
    <t>(Cifras en Pesos)</t>
  </si>
  <si>
    <t>NOTA</t>
  </si>
  <si>
    <t>ACTIVO</t>
  </si>
  <si>
    <t>PASIVO</t>
  </si>
  <si>
    <t>CORRIENTE</t>
  </si>
  <si>
    <t xml:space="preserve"> </t>
  </si>
  <si>
    <t>29</t>
  </si>
  <si>
    <t>30</t>
  </si>
  <si>
    <t>32</t>
  </si>
  <si>
    <t>33</t>
  </si>
  <si>
    <t>NO CORRIENTE</t>
  </si>
  <si>
    <t>TOTAL PASIVO</t>
  </si>
  <si>
    <t>312000</t>
  </si>
  <si>
    <t>SUPERÁVIT POR DONACIÓN</t>
  </si>
  <si>
    <t>TOTAL PATRIMONIO</t>
  </si>
  <si>
    <t>TOTAL ACTIVO</t>
  </si>
  <si>
    <t>TOTAL PASIVO + PATRIMONIO</t>
  </si>
  <si>
    <t>Documento firmado electronicamente de acuerdo con la ley 527 de 1999 y el decreto 2364 de 2012</t>
  </si>
  <si>
    <t>ESTADO DE RESULTADOS</t>
  </si>
  <si>
    <t>(Del 01 de enero al 31 de diciembre de 2022)</t>
  </si>
  <si>
    <t>OTROS INGRESOS ORDINARIOS</t>
  </si>
  <si>
    <t>DE ADMINISTRACIÓN</t>
  </si>
  <si>
    <t>EXCEDENTE DEL EJERCICIO</t>
  </si>
  <si>
    <t>ESTADO DE CAMBIOS EN EL PATRIMONIO</t>
  </si>
  <si>
    <t>A 31 DE DICIEMBRE DE 2022</t>
  </si>
  <si>
    <t>Saldo del patrimonio a Diciembre 31 de 2021</t>
  </si>
  <si>
    <t xml:space="preserve">Variaciones patrimoniales durante el año </t>
  </si>
  <si>
    <t>Saldo del patrimonio a Diciembre 31 de 2022</t>
  </si>
  <si>
    <t>DETALLE DE LAS VARIACIONES PATRIMONIALES</t>
  </si>
  <si>
    <t>DICIEMBRE 31 DE 2022</t>
  </si>
  <si>
    <t>DICIEMBRE 31 DE 2021</t>
  </si>
  <si>
    <t>VARIACION</t>
  </si>
  <si>
    <t xml:space="preserve">INCREMENTOS </t>
  </si>
  <si>
    <t>TOTAL INCREMENTOS</t>
  </si>
  <si>
    <t>DISMINUCIONES</t>
  </si>
  <si>
    <t>TOTAL DISMINUCIONES</t>
  </si>
  <si>
    <t>PARTIDAS SIN VARIACION</t>
  </si>
  <si>
    <t>TOTAL PARTIDAS SIN VARIACION</t>
  </si>
  <si>
    <t>CONTADOR  SDIS</t>
  </si>
  <si>
    <t>CC: 79.577.525</t>
  </si>
  <si>
    <t>T.P. 57966-T</t>
  </si>
  <si>
    <t>DEISY YOLIMA GUTIÉRREZ HERRERA</t>
  </si>
  <si>
    <t>C.C. 20,533,162</t>
  </si>
  <si>
    <t>CC: 79,577,525</t>
  </si>
  <si>
    <t>ASESORA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</si>
</sst>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[$€-1]_-;\-* #,##0.00\ [$€-1]_-;_-* &quot;-&quot;??\ [$€-1]_-"/>
    <numFmt numFmtId="166" formatCode="[$-C0A]d\-mmm\-yyyy;@"/>
    <numFmt numFmtId="167" formatCode="&quot;Saldo del patrimonio a&quot;\ mmmm\ &quot;de&quot;\ d\ &quot;de&quot;\ yy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8"/>
      <color indexed="39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6"/>
      <color rgb="FFFF0000"/>
      <name val="Arial Narrow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sz val="22"/>
      <name val="Arial"/>
      <family val="2"/>
    </font>
    <font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7" fillId="3" borderId="0" xfId="6" applyFont="1" applyFill="1" applyAlignment="1">
      <alignment horizontal="left"/>
    </xf>
    <xf numFmtId="0" fontId="9" fillId="3" borderId="0" xfId="11" applyFont="1" applyFill="1" applyProtection="1">
      <protection locked="0"/>
    </xf>
    <xf numFmtId="0" fontId="16" fillId="6" borderId="1" xfId="6" applyFont="1" applyFill="1" applyBorder="1" applyAlignment="1">
      <alignment horizontal="centerContinuous"/>
    </xf>
    <xf numFmtId="0" fontId="2" fillId="6" borderId="2" xfId="6" applyFill="1" applyBorder="1" applyAlignment="1">
      <alignment horizontal="centerContinuous"/>
    </xf>
    <xf numFmtId="0" fontId="2" fillId="6" borderId="3" xfId="6" applyFill="1" applyBorder="1" applyAlignment="1">
      <alignment horizontal="centerContinuous"/>
    </xf>
    <xf numFmtId="0" fontId="2" fillId="0" borderId="0" xfId="14"/>
    <xf numFmtId="0" fontId="17" fillId="6" borderId="4" xfId="6" applyFont="1" applyFill="1" applyBorder="1" applyAlignment="1">
      <alignment horizontal="centerContinuous"/>
    </xf>
    <xf numFmtId="0" fontId="17" fillId="6" borderId="0" xfId="6" applyFont="1" applyFill="1" applyAlignment="1">
      <alignment horizontal="centerContinuous"/>
    </xf>
    <xf numFmtId="0" fontId="17" fillId="6" borderId="5" xfId="6" applyFont="1" applyFill="1" applyBorder="1" applyAlignment="1">
      <alignment horizontal="centerContinuous"/>
    </xf>
    <xf numFmtId="14" fontId="17" fillId="6" borderId="4" xfId="6" applyNumberFormat="1" applyFont="1" applyFill="1" applyBorder="1" applyAlignment="1" applyProtection="1">
      <alignment horizontal="centerContinuous"/>
      <protection locked="0"/>
    </xf>
    <xf numFmtId="165" fontId="17" fillId="6" borderId="0" xfId="6" applyNumberFormat="1" applyFont="1" applyFill="1" applyAlignment="1">
      <alignment horizontal="centerContinuous"/>
    </xf>
    <xf numFmtId="0" fontId="18" fillId="6" borderId="4" xfId="6" applyFont="1" applyFill="1" applyBorder="1" applyAlignment="1">
      <alignment horizontal="centerContinuous"/>
    </xf>
    <xf numFmtId="0" fontId="18" fillId="6" borderId="0" xfId="6" applyFont="1" applyFill="1" applyAlignment="1">
      <alignment horizontal="centerContinuous"/>
    </xf>
    <xf numFmtId="0" fontId="18" fillId="6" borderId="5" xfId="6" applyFont="1" applyFill="1" applyBorder="1" applyAlignment="1">
      <alignment horizontal="centerContinuous"/>
    </xf>
    <xf numFmtId="0" fontId="16" fillId="6" borderId="6" xfId="6" applyFont="1" applyFill="1" applyBorder="1" applyAlignment="1">
      <alignment horizontal="centerContinuous"/>
    </xf>
    <xf numFmtId="0" fontId="2" fillId="6" borderId="7" xfId="6" applyFill="1" applyBorder="1" applyAlignment="1">
      <alignment horizontal="centerContinuous"/>
    </xf>
    <xf numFmtId="0" fontId="2" fillId="6" borderId="8" xfId="6" applyFill="1" applyBorder="1" applyAlignment="1">
      <alignment horizontal="centerContinuous"/>
    </xf>
    <xf numFmtId="0" fontId="19" fillId="5" borderId="0" xfId="6" applyFont="1" applyFill="1" applyAlignment="1">
      <alignment horizontal="left"/>
    </xf>
    <xf numFmtId="0" fontId="2" fillId="5" borderId="0" xfId="6" applyFill="1"/>
    <xf numFmtId="0" fontId="20" fillId="5" borderId="0" xfId="6" applyFont="1" applyFill="1" applyAlignment="1">
      <alignment horizontal="center"/>
    </xf>
    <xf numFmtId="0" fontId="18" fillId="3" borderId="0" xfId="6" applyFont="1" applyFill="1" applyAlignment="1">
      <alignment horizontal="left"/>
    </xf>
    <xf numFmtId="0" fontId="12" fillId="3" borderId="0" xfId="6" applyFont="1" applyFill="1"/>
    <xf numFmtId="49" fontId="21" fillId="3" borderId="0" xfId="6" applyNumberFormat="1" applyFont="1" applyFill="1" applyAlignment="1">
      <alignment horizontal="left"/>
    </xf>
    <xf numFmtId="0" fontId="22" fillId="3" borderId="0" xfId="7" applyFont="1" applyFill="1" applyAlignment="1" applyProtection="1">
      <alignment horizontal="center"/>
      <protection locked="0"/>
    </xf>
    <xf numFmtId="49" fontId="22" fillId="3" borderId="0" xfId="7" applyNumberFormat="1" applyFont="1" applyFill="1" applyAlignment="1" applyProtection="1">
      <alignment horizontal="center"/>
      <protection locked="0"/>
    </xf>
    <xf numFmtId="166" fontId="22" fillId="3" borderId="0" xfId="7" applyNumberFormat="1" applyFont="1" applyFill="1" applyAlignment="1" applyProtection="1">
      <alignment horizontal="center"/>
      <protection locked="0"/>
    </xf>
    <xf numFmtId="49" fontId="22" fillId="3" borderId="0" xfId="6" applyNumberFormat="1" applyFont="1" applyFill="1" applyAlignment="1" applyProtection="1">
      <alignment horizontal="center"/>
      <protection locked="0"/>
    </xf>
    <xf numFmtId="166" fontId="22" fillId="3" borderId="0" xfId="6" applyNumberFormat="1" applyFont="1" applyFill="1" applyAlignment="1" applyProtection="1">
      <alignment horizontal="center"/>
      <protection locked="0"/>
    </xf>
    <xf numFmtId="0" fontId="23" fillId="3" borderId="0" xfId="6" applyFont="1" applyFill="1" applyAlignment="1">
      <alignment horizontal="left"/>
    </xf>
    <xf numFmtId="166" fontId="22" fillId="3" borderId="0" xfId="6" applyNumberFormat="1" applyFont="1" applyFill="1" applyAlignment="1">
      <alignment horizontal="center"/>
    </xf>
    <xf numFmtId="1" fontId="22" fillId="3" borderId="0" xfId="6" applyNumberFormat="1" applyFont="1" applyFill="1" applyAlignment="1">
      <alignment horizontal="left"/>
    </xf>
    <xf numFmtId="0" fontId="22" fillId="3" borderId="0" xfId="6" applyFont="1" applyFill="1" applyAlignment="1">
      <alignment horizontal="left"/>
    </xf>
    <xf numFmtId="0" fontId="24" fillId="3" borderId="0" xfId="16" applyFont="1" applyFill="1" applyAlignment="1" applyProtection="1">
      <alignment horizontal="left"/>
      <protection locked="0"/>
    </xf>
    <xf numFmtId="3" fontId="12" fillId="3" borderId="0" xfId="6" applyNumberFormat="1" applyFont="1" applyFill="1" applyAlignment="1">
      <alignment horizontal="right"/>
    </xf>
    <xf numFmtId="0" fontId="24" fillId="3" borderId="0" xfId="6" applyFont="1" applyFill="1" applyAlignment="1">
      <alignment horizontal="left"/>
    </xf>
    <xf numFmtId="1" fontId="12" fillId="3" borderId="0" xfId="6" applyNumberFormat="1" applyFont="1" applyFill="1" applyAlignment="1">
      <alignment horizontal="left"/>
    </xf>
    <xf numFmtId="3" fontId="25" fillId="3" borderId="7" xfId="6" applyNumberFormat="1" applyFont="1" applyFill="1" applyBorder="1"/>
    <xf numFmtId="3" fontId="25" fillId="3" borderId="0" xfId="6" applyNumberFormat="1" applyFont="1" applyFill="1"/>
    <xf numFmtId="0" fontId="2" fillId="3" borderId="0" xfId="14" applyFill="1"/>
    <xf numFmtId="0" fontId="24" fillId="3" borderId="0" xfId="14" applyFont="1" applyFill="1" applyAlignment="1">
      <alignment horizontal="left"/>
    </xf>
    <xf numFmtId="3" fontId="2" fillId="3" borderId="0" xfId="6" applyNumberFormat="1" applyFill="1" applyAlignment="1">
      <alignment horizontal="right"/>
    </xf>
    <xf numFmtId="3" fontId="7" fillId="3" borderId="0" xfId="6" applyNumberFormat="1" applyFont="1" applyFill="1"/>
    <xf numFmtId="3" fontId="7" fillId="3" borderId="7" xfId="6" applyNumberFormat="1" applyFont="1" applyFill="1" applyBorder="1"/>
    <xf numFmtId="0" fontId="26" fillId="3" borderId="0" xfId="6" applyFont="1" applyFill="1" applyAlignment="1">
      <alignment horizontal="left"/>
    </xf>
    <xf numFmtId="49" fontId="27" fillId="3" borderId="0" xfId="16" applyNumberFormat="1" applyFont="1" applyFill="1" applyAlignment="1" applyProtection="1">
      <alignment horizontal="center"/>
      <protection locked="0"/>
    </xf>
    <xf numFmtId="0" fontId="24" fillId="3" borderId="0" xfId="6" applyFont="1" applyFill="1" applyAlignment="1" applyProtection="1">
      <alignment horizontal="left"/>
      <protection locked="0"/>
    </xf>
    <xf numFmtId="3" fontId="9" fillId="3" borderId="0" xfId="6" applyNumberFormat="1" applyFont="1" applyFill="1"/>
    <xf numFmtId="0" fontId="9" fillId="3" borderId="0" xfId="6" applyFont="1" applyFill="1" applyAlignment="1">
      <alignment horizontal="left"/>
    </xf>
    <xf numFmtId="49" fontId="24" fillId="3" borderId="0" xfId="16" applyNumberFormat="1" applyFont="1" applyFill="1" applyAlignment="1" applyProtection="1">
      <alignment horizontal="left"/>
      <protection locked="0"/>
    </xf>
    <xf numFmtId="0" fontId="2" fillId="3" borderId="0" xfId="6" applyFill="1"/>
    <xf numFmtId="0" fontId="9" fillId="3" borderId="0" xfId="6" applyFont="1" applyFill="1" applyAlignment="1" applyProtection="1">
      <alignment horizontal="left"/>
      <protection locked="0"/>
    </xf>
    <xf numFmtId="3" fontId="9" fillId="3" borderId="0" xfId="6" applyNumberFormat="1" applyFont="1" applyFill="1" applyProtection="1">
      <protection locked="0"/>
    </xf>
    <xf numFmtId="0" fontId="1" fillId="3" borderId="0" xfId="17" applyFill="1"/>
    <xf numFmtId="0" fontId="13" fillId="3" borderId="0" xfId="6" applyFont="1" applyFill="1" applyAlignment="1">
      <alignment horizontal="left"/>
    </xf>
    <xf numFmtId="0" fontId="28" fillId="3" borderId="0" xfId="6" applyFont="1" applyFill="1"/>
    <xf numFmtId="3" fontId="2" fillId="3" borderId="0" xfId="6" applyNumberFormat="1" applyFill="1"/>
    <xf numFmtId="0" fontId="22" fillId="3" borderId="0" xfId="6" applyFont="1" applyFill="1"/>
    <xf numFmtId="0" fontId="2" fillId="3" borderId="0" xfId="6" applyFill="1" applyProtection="1">
      <protection locked="0"/>
    </xf>
    <xf numFmtId="0" fontId="25" fillId="3" borderId="0" xfId="6" applyFont="1" applyFill="1" applyAlignment="1">
      <alignment horizontal="left"/>
    </xf>
    <xf numFmtId="3" fontId="25" fillId="3" borderId="9" xfId="6" applyNumberFormat="1" applyFont="1" applyFill="1" applyBorder="1"/>
    <xf numFmtId="3" fontId="22" fillId="3" borderId="0" xfId="6" applyNumberFormat="1" applyFont="1" applyFill="1"/>
    <xf numFmtId="3" fontId="30" fillId="3" borderId="0" xfId="6" applyNumberFormat="1" applyFont="1" applyFill="1"/>
    <xf numFmtId="0" fontId="2" fillId="3" borderId="0" xfId="6" applyFill="1" applyAlignment="1">
      <alignment horizontal="left"/>
    </xf>
    <xf numFmtId="0" fontId="31" fillId="3" borderId="0" xfId="6" applyFont="1" applyFill="1"/>
    <xf numFmtId="3" fontId="32" fillId="3" borderId="0" xfId="6" applyNumberFormat="1" applyFont="1" applyFill="1"/>
    <xf numFmtId="0" fontId="25" fillId="3" borderId="0" xfId="6" applyFont="1" applyFill="1" applyAlignment="1" applyProtection="1">
      <alignment horizontal="left"/>
      <protection locked="0"/>
    </xf>
    <xf numFmtId="3" fontId="33" fillId="3" borderId="7" xfId="6" applyNumberFormat="1" applyFont="1" applyFill="1" applyBorder="1"/>
    <xf numFmtId="3" fontId="33" fillId="3" borderId="0" xfId="6" applyNumberFormat="1" applyFont="1" applyFill="1"/>
    <xf numFmtId="0" fontId="34" fillId="3" borderId="0" xfId="6" applyFont="1" applyFill="1" applyAlignment="1">
      <alignment horizontal="left"/>
    </xf>
    <xf numFmtId="3" fontId="34" fillId="3" borderId="0" xfId="6" applyNumberFormat="1" applyFont="1" applyFill="1"/>
    <xf numFmtId="3" fontId="10" fillId="3" borderId="0" xfId="6" applyNumberFormat="1" applyFont="1" applyFill="1"/>
    <xf numFmtId="0" fontId="35" fillId="3" borderId="0" xfId="7" applyFont="1" applyFill="1" applyAlignment="1" applyProtection="1">
      <alignment horizontal="center"/>
      <protection locked="0"/>
    </xf>
    <xf numFmtId="3" fontId="9" fillId="3" borderId="0" xfId="7" applyNumberFormat="1" applyFont="1" applyFill="1"/>
    <xf numFmtId="0" fontId="32" fillId="3" borderId="0" xfId="7" applyFont="1" applyFill="1" applyAlignment="1" applyProtection="1">
      <alignment horizontal="left"/>
      <protection locked="0"/>
    </xf>
    <xf numFmtId="0" fontId="29" fillId="3" borderId="0" xfId="7" applyFont="1" applyFill="1" applyAlignment="1" applyProtection="1">
      <alignment horizontal="left"/>
      <protection locked="0"/>
    </xf>
    <xf numFmtId="3" fontId="29" fillId="3" borderId="0" xfId="7" applyNumberFormat="1" applyFont="1" applyFill="1" applyProtection="1">
      <protection locked="0"/>
    </xf>
    <xf numFmtId="0" fontId="36" fillId="3" borderId="0" xfId="11" applyFont="1" applyFill="1"/>
    <xf numFmtId="0" fontId="11" fillId="3" borderId="0" xfId="14" applyFont="1" applyFill="1" applyProtection="1">
      <protection locked="0"/>
    </xf>
    <xf numFmtId="0" fontId="12" fillId="3" borderId="0" xfId="11" applyFont="1" applyFill="1" applyProtection="1">
      <protection locked="0"/>
    </xf>
    <xf numFmtId="0" fontId="12" fillId="3" borderId="0" xfId="14" applyFont="1" applyFill="1" applyAlignment="1">
      <alignment vertical="center"/>
    </xf>
    <xf numFmtId="3" fontId="12" fillId="3" borderId="0" xfId="14" applyNumberFormat="1" applyFont="1" applyFill="1" applyProtection="1">
      <protection locked="0"/>
    </xf>
    <xf numFmtId="3" fontId="22" fillId="3" borderId="0" xfId="5" applyNumberFormat="1" applyFont="1" applyFill="1" applyAlignment="1" applyProtection="1">
      <alignment horizontal="right"/>
      <protection locked="0"/>
    </xf>
    <xf numFmtId="0" fontId="37" fillId="3" borderId="0" xfId="5" applyFont="1" applyFill="1" applyAlignment="1" applyProtection="1">
      <alignment horizontal="center"/>
      <protection locked="0"/>
    </xf>
    <xf numFmtId="166" fontId="22" fillId="3" borderId="0" xfId="5" applyNumberFormat="1" applyFont="1" applyFill="1" applyAlignment="1" applyProtection="1">
      <alignment horizontal="center"/>
      <protection locked="0"/>
    </xf>
    <xf numFmtId="0" fontId="2" fillId="3" borderId="0" xfId="5" applyFill="1" applyProtection="1">
      <protection locked="0"/>
    </xf>
    <xf numFmtId="0" fontId="37" fillId="3" borderId="0" xfId="5" applyFont="1" applyFill="1" applyAlignment="1" applyProtection="1">
      <alignment horizontal="centerContinuous"/>
      <protection locked="0"/>
    </xf>
    <xf numFmtId="0" fontId="2" fillId="3" borderId="0" xfId="5" applyFill="1"/>
    <xf numFmtId="3" fontId="25" fillId="3" borderId="0" xfId="5" applyNumberFormat="1" applyFont="1" applyFill="1"/>
    <xf numFmtId="3" fontId="32" fillId="3" borderId="0" xfId="5" applyNumberFormat="1" applyFont="1" applyFill="1"/>
    <xf numFmtId="0" fontId="11" fillId="3" borderId="0" xfId="5" applyFont="1" applyFill="1" applyAlignment="1" applyProtection="1">
      <alignment horizontal="centerContinuous"/>
      <protection locked="0"/>
    </xf>
    <xf numFmtId="0" fontId="35" fillId="3" borderId="0" xfId="5" applyFont="1" applyFill="1" applyAlignment="1" applyProtection="1">
      <alignment horizontal="centerContinuous"/>
      <protection locked="0"/>
    </xf>
    <xf numFmtId="0" fontId="11" fillId="3" borderId="0" xfId="5" applyFont="1" applyFill="1" applyProtection="1">
      <protection locked="0"/>
    </xf>
    <xf numFmtId="0" fontId="25" fillId="3" borderId="0" xfId="18" applyFont="1" applyFill="1" applyAlignment="1">
      <alignment horizontal="left"/>
    </xf>
    <xf numFmtId="0" fontId="6" fillId="3" borderId="0" xfId="18" applyFont="1" applyFill="1" applyAlignment="1">
      <alignment horizontal="left"/>
    </xf>
    <xf numFmtId="3" fontId="15" fillId="3" borderId="0" xfId="18" applyNumberFormat="1" applyFont="1" applyFill="1"/>
    <xf numFmtId="3" fontId="25" fillId="3" borderId="0" xfId="18" applyNumberFormat="1" applyFont="1" applyFill="1"/>
    <xf numFmtId="0" fontId="34" fillId="3" borderId="0" xfId="18" applyFont="1" applyFill="1" applyAlignment="1">
      <alignment horizontal="left"/>
    </xf>
    <xf numFmtId="0" fontId="24" fillId="3" borderId="0" xfId="18" applyFont="1" applyFill="1" applyAlignment="1">
      <alignment horizontal="left"/>
    </xf>
    <xf numFmtId="0" fontId="41" fillId="3" borderId="0" xfId="18" applyFont="1" applyFill="1" applyAlignment="1">
      <alignment horizontal="left"/>
    </xf>
    <xf numFmtId="0" fontId="20" fillId="3" borderId="0" xfId="18" applyFont="1" applyFill="1" applyAlignment="1">
      <alignment horizontal="left"/>
    </xf>
    <xf numFmtId="3" fontId="20" fillId="3" borderId="0" xfId="18" applyNumberFormat="1" applyFont="1" applyFill="1"/>
    <xf numFmtId="0" fontId="37" fillId="0" borderId="0" xfId="14" applyFont="1"/>
    <xf numFmtId="0" fontId="44" fillId="6" borderId="1" xfId="16" applyFont="1" applyFill="1" applyBorder="1" applyAlignment="1">
      <alignment horizontal="center"/>
    </xf>
    <xf numFmtId="0" fontId="44" fillId="6" borderId="2" xfId="16" applyFont="1" applyFill="1" applyBorder="1" applyAlignment="1">
      <alignment horizontal="center"/>
    </xf>
    <xf numFmtId="0" fontId="44" fillId="6" borderId="3" xfId="16" applyFont="1" applyFill="1" applyBorder="1" applyAlignment="1">
      <alignment horizontal="center"/>
    </xf>
    <xf numFmtId="0" fontId="44" fillId="6" borderId="6" xfId="16" applyFont="1" applyFill="1" applyBorder="1" applyAlignment="1">
      <alignment horizontal="centerContinuous"/>
    </xf>
    <xf numFmtId="0" fontId="9" fillId="6" borderId="7" xfId="16" applyFont="1" applyFill="1" applyBorder="1" applyAlignment="1">
      <alignment horizontal="centerContinuous"/>
    </xf>
    <xf numFmtId="0" fontId="9" fillId="6" borderId="7" xfId="16" applyFont="1" applyFill="1" applyBorder="1" applyAlignment="1">
      <alignment horizontal="center"/>
    </xf>
    <xf numFmtId="0" fontId="9" fillId="6" borderId="8" xfId="16" applyFont="1" applyFill="1" applyBorder="1" applyAlignment="1">
      <alignment horizontal="centerContinuous"/>
    </xf>
    <xf numFmtId="0" fontId="45" fillId="4" borderId="0" xfId="16" applyFont="1" applyFill="1"/>
    <xf numFmtId="0" fontId="5" fillId="4" borderId="0" xfId="16" applyFont="1" applyFill="1" applyAlignment="1">
      <alignment horizontal="left"/>
    </xf>
    <xf numFmtId="0" fontId="45" fillId="4" borderId="0" xfId="16" applyFont="1" applyFill="1" applyAlignment="1">
      <alignment horizontal="center"/>
    </xf>
    <xf numFmtId="0" fontId="5" fillId="4" borderId="0" xfId="16" applyFont="1" applyFill="1" applyAlignment="1">
      <alignment horizontal="right"/>
    </xf>
    <xf numFmtId="0" fontId="45" fillId="4" borderId="0" xfId="16" applyFont="1" applyFill="1" applyAlignment="1">
      <alignment horizontal="right"/>
    </xf>
    <xf numFmtId="167" fontId="5" fillId="4" borderId="0" xfId="16" applyNumberFormat="1" applyFont="1" applyFill="1" applyAlignment="1">
      <alignment horizontal="left"/>
    </xf>
    <xf numFmtId="167" fontId="5" fillId="4" borderId="0" xfId="16" applyNumberFormat="1" applyFont="1" applyFill="1" applyAlignment="1">
      <alignment horizontal="center"/>
    </xf>
    <xf numFmtId="167" fontId="5" fillId="4" borderId="0" xfId="16" applyNumberFormat="1" applyFont="1" applyFill="1" applyAlignment="1">
      <alignment horizontal="right"/>
    </xf>
    <xf numFmtId="3" fontId="46" fillId="5" borderId="9" xfId="5" applyNumberFormat="1" applyFont="1" applyFill="1" applyBorder="1"/>
    <xf numFmtId="0" fontId="5" fillId="4" borderId="0" xfId="16" applyFont="1" applyFill="1" applyAlignment="1">
      <alignment horizontal="center"/>
    </xf>
    <xf numFmtId="38" fontId="42" fillId="4" borderId="0" xfId="16" applyNumberFormat="1" applyFont="1" applyFill="1"/>
    <xf numFmtId="38" fontId="42" fillId="2" borderId="9" xfId="16" applyNumberFormat="1" applyFont="1" applyFill="1" applyBorder="1"/>
    <xf numFmtId="0" fontId="5" fillId="4" borderId="0" xfId="16" applyFont="1" applyFill="1"/>
    <xf numFmtId="3" fontId="5" fillId="4" borderId="0" xfId="16" applyNumberFormat="1" applyFont="1" applyFill="1" applyAlignment="1">
      <alignment horizontal="center" wrapText="1"/>
    </xf>
    <xf numFmtId="3" fontId="5" fillId="4" borderId="0" xfId="16" applyNumberFormat="1" applyFont="1" applyFill="1" applyAlignment="1">
      <alignment horizontal="center"/>
    </xf>
    <xf numFmtId="0" fontId="47" fillId="4" borderId="0" xfId="16" applyFont="1" applyFill="1"/>
    <xf numFmtId="49" fontId="47" fillId="4" borderId="0" xfId="16" applyNumberFormat="1" applyFont="1" applyFill="1" applyAlignment="1">
      <alignment horizontal="center"/>
    </xf>
    <xf numFmtId="0" fontId="47" fillId="4" borderId="0" xfId="16" applyFont="1" applyFill="1" applyAlignment="1">
      <alignment horizontal="right"/>
    </xf>
    <xf numFmtId="0" fontId="45" fillId="0" borderId="0" xfId="16" applyFont="1" applyAlignment="1">
      <alignment horizontal="right"/>
    </xf>
    <xf numFmtId="38" fontId="43" fillId="4" borderId="0" xfId="16" applyNumberFormat="1" applyFont="1" applyFill="1"/>
    <xf numFmtId="0" fontId="43" fillId="4" borderId="0" xfId="16" applyFont="1" applyFill="1" applyAlignment="1">
      <alignment horizontal="left"/>
    </xf>
    <xf numFmtId="0" fontId="43" fillId="4" borderId="0" xfId="16" applyFont="1" applyFill="1" applyAlignment="1">
      <alignment horizontal="center"/>
    </xf>
    <xf numFmtId="3" fontId="43" fillId="4" borderId="0" xfId="16" applyNumberFormat="1" applyFont="1" applyFill="1" applyAlignment="1">
      <alignment horizontal="right"/>
    </xf>
    <xf numFmtId="3" fontId="5" fillId="4" borderId="7" xfId="16" applyNumberFormat="1" applyFont="1" applyFill="1" applyBorder="1"/>
    <xf numFmtId="3" fontId="45" fillId="4" borderId="0" xfId="16" applyNumberFormat="1" applyFont="1" applyFill="1" applyAlignment="1">
      <alignment horizontal="right"/>
    </xf>
    <xf numFmtId="3" fontId="5" fillId="4" borderId="0" xfId="16" applyNumberFormat="1" applyFont="1" applyFill="1" applyAlignment="1">
      <alignment horizontal="centerContinuous"/>
    </xf>
    <xf numFmtId="0" fontId="5" fillId="7" borderId="0" xfId="16" applyFont="1" applyFill="1" applyAlignment="1">
      <alignment horizontal="centerContinuous"/>
    </xf>
    <xf numFmtId="0" fontId="1" fillId="3" borderId="0" xfId="14" applyFont="1" applyFill="1"/>
    <xf numFmtId="0" fontId="48" fillId="3" borderId="0" xfId="14" applyFont="1" applyFill="1"/>
    <xf numFmtId="0" fontId="4" fillId="3" borderId="0" xfId="14" applyFont="1" applyFill="1"/>
    <xf numFmtId="0" fontId="4" fillId="3" borderId="0" xfId="5" applyFont="1" applyFill="1" applyAlignment="1" applyProtection="1">
      <alignment horizontal="center"/>
      <protection locked="0"/>
    </xf>
    <xf numFmtId="0" fontId="4" fillId="3" borderId="0" xfId="5" applyFont="1" applyFill="1"/>
    <xf numFmtId="4" fontId="4" fillId="8" borderId="0" xfId="5" applyNumberFormat="1" applyFont="1" applyFill="1" applyAlignment="1">
      <alignment horizontal="center"/>
    </xf>
    <xf numFmtId="3" fontId="15" fillId="3" borderId="0" xfId="18" applyNumberFormat="1" applyFont="1" applyFill="1" applyProtection="1">
      <protection locked="0"/>
    </xf>
    <xf numFmtId="3" fontId="15" fillId="3" borderId="0" xfId="18" applyNumberFormat="1" applyFont="1" applyFill="1" applyAlignment="1">
      <alignment horizontal="right"/>
    </xf>
    <xf numFmtId="0" fontId="2" fillId="3" borderId="0" xfId="18" applyFill="1" applyProtection="1">
      <protection locked="0"/>
    </xf>
    <xf numFmtId="3" fontId="2" fillId="3" borderId="0" xfId="18" applyNumberFormat="1" applyFill="1" applyProtection="1">
      <protection locked="0"/>
    </xf>
    <xf numFmtId="0" fontId="37" fillId="3" borderId="0" xfId="14" applyFont="1" applyFill="1"/>
    <xf numFmtId="0" fontId="15" fillId="3" borderId="0" xfId="18" applyFont="1" applyFill="1" applyAlignment="1">
      <alignment horizontal="centerContinuous"/>
    </xf>
    <xf numFmtId="0" fontId="16" fillId="3" borderId="1" xfId="18" applyFont="1" applyFill="1" applyBorder="1" applyAlignment="1">
      <alignment horizontal="centerContinuous"/>
    </xf>
    <xf numFmtId="0" fontId="16" fillId="3" borderId="2" xfId="18" applyFont="1" applyFill="1" applyBorder="1" applyAlignment="1">
      <alignment horizontal="centerContinuous"/>
    </xf>
    <xf numFmtId="0" fontId="16" fillId="3" borderId="3" xfId="18" applyFont="1" applyFill="1" applyBorder="1" applyAlignment="1">
      <alignment horizontal="centerContinuous"/>
    </xf>
    <xf numFmtId="0" fontId="17" fillId="3" borderId="4" xfId="18" applyFont="1" applyFill="1" applyBorder="1" applyAlignment="1">
      <alignment horizontal="centerContinuous"/>
    </xf>
    <xf numFmtId="0" fontId="17" fillId="3" borderId="0" xfId="18" applyFont="1" applyFill="1" applyAlignment="1">
      <alignment horizontal="centerContinuous"/>
    </xf>
    <xf numFmtId="0" fontId="17" fillId="3" borderId="5" xfId="18" applyFont="1" applyFill="1" applyBorder="1" applyAlignment="1">
      <alignment horizontal="centerContinuous"/>
    </xf>
    <xf numFmtId="14" fontId="17" fillId="3" borderId="4" xfId="18" applyNumberFormat="1" applyFont="1" applyFill="1" applyBorder="1" applyAlignment="1" applyProtection="1">
      <alignment horizontal="centerContinuous"/>
      <protection locked="0"/>
    </xf>
    <xf numFmtId="0" fontId="18" fillId="3" borderId="4" xfId="18" applyFont="1" applyFill="1" applyBorder="1" applyAlignment="1">
      <alignment horizontal="centerContinuous"/>
    </xf>
    <xf numFmtId="0" fontId="18" fillId="3" borderId="0" xfId="18" applyFont="1" applyFill="1" applyAlignment="1">
      <alignment horizontal="centerContinuous"/>
    </xf>
    <xf numFmtId="0" fontId="18" fillId="3" borderId="5" xfId="18" applyFont="1" applyFill="1" applyBorder="1" applyAlignment="1">
      <alignment horizontal="centerContinuous"/>
    </xf>
    <xf numFmtId="0" fontId="16" fillId="3" borderId="6" xfId="18" applyFont="1" applyFill="1" applyBorder="1" applyAlignment="1">
      <alignment horizontal="centerContinuous"/>
    </xf>
    <xf numFmtId="0" fontId="16" fillId="3" borderId="7" xfId="18" applyFont="1" applyFill="1" applyBorder="1" applyAlignment="1">
      <alignment horizontal="centerContinuous"/>
    </xf>
    <xf numFmtId="0" fontId="16" fillId="3" borderId="8" xfId="18" applyFont="1" applyFill="1" applyBorder="1" applyAlignment="1">
      <alignment horizontal="centerContinuous"/>
    </xf>
    <xf numFmtId="0" fontId="19" fillId="3" borderId="0" xfId="18" applyFont="1" applyFill="1"/>
    <xf numFmtId="0" fontId="2" fillId="3" borderId="0" xfId="18" applyFill="1"/>
    <xf numFmtId="0" fontId="20" fillId="3" borderId="0" xfId="18" applyFont="1" applyFill="1" applyAlignment="1">
      <alignment horizontal="center"/>
    </xf>
    <xf numFmtId="0" fontId="1" fillId="3" borderId="0" xfId="19" applyFill="1"/>
    <xf numFmtId="0" fontId="31" fillId="3" borderId="0" xfId="18" applyFont="1" applyFill="1" applyAlignment="1">
      <alignment horizontal="left"/>
    </xf>
    <xf numFmtId="3" fontId="25" fillId="3" borderId="7" xfId="18" applyNumberFormat="1" applyFont="1" applyFill="1" applyBorder="1"/>
    <xf numFmtId="164" fontId="39" fillId="3" borderId="0" xfId="1" applyFont="1" applyFill="1" applyBorder="1" applyAlignment="1" applyProtection="1">
      <alignment horizontal="right"/>
    </xf>
    <xf numFmtId="0" fontId="7" fillId="3" borderId="0" xfId="18" applyFont="1" applyFill="1" applyAlignment="1">
      <alignment horizontal="left"/>
    </xf>
    <xf numFmtId="49" fontId="14" fillId="3" borderId="0" xfId="20" applyNumberFormat="1" applyFont="1" applyFill="1" applyAlignment="1" applyProtection="1">
      <alignment horizontal="center"/>
      <protection locked="0"/>
    </xf>
    <xf numFmtId="3" fontId="7" fillId="3" borderId="7" xfId="18" applyNumberFormat="1" applyFont="1" applyFill="1" applyBorder="1"/>
    <xf numFmtId="3" fontId="7" fillId="3" borderId="0" xfId="18" applyNumberFormat="1" applyFont="1" applyFill="1"/>
    <xf numFmtId="0" fontId="15" fillId="3" borderId="0" xfId="18" applyFont="1" applyFill="1" applyAlignment="1">
      <alignment horizontal="left"/>
    </xf>
    <xf numFmtId="0" fontId="9" fillId="3" borderId="0" xfId="18" applyFont="1" applyFill="1" applyAlignment="1">
      <alignment horizontal="left"/>
    </xf>
    <xf numFmtId="0" fontId="29" fillId="3" borderId="0" xfId="18" applyFont="1" applyFill="1" applyAlignment="1">
      <alignment horizontal="left"/>
    </xf>
    <xf numFmtId="3" fontId="9" fillId="3" borderId="0" xfId="18" applyNumberFormat="1" applyFont="1" applyFill="1" applyProtection="1">
      <protection locked="0"/>
    </xf>
    <xf numFmtId="0" fontId="40" fillId="3" borderId="0" xfId="18" applyFont="1" applyFill="1" applyAlignment="1">
      <alignment horizontal="left"/>
    </xf>
    <xf numFmtId="0" fontId="9" fillId="3" borderId="0" xfId="18" applyFont="1" applyFill="1"/>
    <xf numFmtId="0" fontId="15" fillId="3" borderId="0" xfId="18" applyFont="1" applyFill="1"/>
    <xf numFmtId="0" fontId="35" fillId="3" borderId="0" xfId="5" applyFont="1" applyFill="1" applyAlignment="1" applyProtection="1">
      <alignment horizontal="center" vertical="center" wrapText="1"/>
      <protection locked="0"/>
    </xf>
    <xf numFmtId="0" fontId="11" fillId="3" borderId="0" xfId="14" applyFont="1" applyFill="1" applyAlignment="1" applyProtection="1">
      <alignment horizontal="center"/>
      <protection locked="0"/>
    </xf>
    <xf numFmtId="3" fontId="12" fillId="3" borderId="0" xfId="14" applyNumberFormat="1" applyFont="1" applyFill="1" applyAlignment="1" applyProtection="1">
      <alignment horizontal="center"/>
      <protection locked="0"/>
    </xf>
    <xf numFmtId="0" fontId="12" fillId="3" borderId="0" xfId="14" applyFont="1" applyFill="1"/>
    <xf numFmtId="0" fontId="50" fillId="3" borderId="0" xfId="14" applyFont="1" applyFill="1"/>
    <xf numFmtId="0" fontId="51" fillId="3" borderId="0" xfId="14" applyFont="1" applyFill="1" applyAlignment="1">
      <alignment horizontal="center" wrapText="1"/>
    </xf>
    <xf numFmtId="0" fontId="51" fillId="3" borderId="0" xfId="14" applyFont="1" applyFill="1"/>
    <xf numFmtId="0" fontId="15" fillId="3" borderId="0" xfId="5" applyFont="1" applyFill="1" applyAlignment="1" applyProtection="1">
      <alignment horizontal="center"/>
      <protection locked="0"/>
    </xf>
    <xf numFmtId="0" fontId="12" fillId="3" borderId="0" xfId="5" applyFont="1" applyFill="1" applyAlignment="1" applyProtection="1">
      <alignment horizontal="center"/>
      <protection locked="0"/>
    </xf>
    <xf numFmtId="0" fontId="12" fillId="3" borderId="0" xfId="14" applyFont="1" applyFill="1" applyAlignment="1">
      <alignment horizontal="center" vertical="center"/>
    </xf>
    <xf numFmtId="0" fontId="35" fillId="3" borderId="0" xfId="5" applyFont="1" applyFill="1" applyAlignment="1" applyProtection="1">
      <alignment horizontal="center" vertical="center" wrapText="1"/>
      <protection locked="0"/>
    </xf>
    <xf numFmtId="0" fontId="38" fillId="3" borderId="0" xfId="14" applyFont="1" applyFill="1" applyAlignment="1">
      <alignment horizontal="center"/>
    </xf>
    <xf numFmtId="0" fontId="11" fillId="3" borderId="0" xfId="5" applyFont="1" applyFill="1" applyAlignment="1" applyProtection="1">
      <alignment horizontal="center"/>
      <protection locked="0"/>
    </xf>
    <xf numFmtId="0" fontId="12" fillId="3" borderId="0" xfId="11" applyFont="1" applyFill="1" applyAlignment="1" applyProtection="1">
      <alignment horizontal="center"/>
      <protection locked="0"/>
    </xf>
    <xf numFmtId="0" fontId="36" fillId="3" borderId="0" xfId="11" applyFont="1" applyFill="1" applyAlignment="1">
      <alignment horizontal="center"/>
    </xf>
    <xf numFmtId="0" fontId="11" fillId="3" borderId="0" xfId="14" applyFont="1" applyFill="1" applyAlignment="1" applyProtection="1">
      <alignment horizontal="center"/>
      <protection locked="0"/>
    </xf>
    <xf numFmtId="4" fontId="49" fillId="3" borderId="0" xfId="14" applyNumberFormat="1" applyFont="1" applyFill="1" applyAlignment="1" applyProtection="1">
      <alignment horizontal="center" wrapText="1"/>
      <protection locked="0"/>
    </xf>
    <xf numFmtId="0" fontId="36" fillId="3" borderId="0" xfId="14" applyFont="1" applyFill="1" applyAlignment="1">
      <alignment horizontal="center" wrapText="1"/>
    </xf>
    <xf numFmtId="0" fontId="20" fillId="3" borderId="0" xfId="14" applyFont="1" applyFill="1" applyAlignment="1" applyProtection="1">
      <alignment horizontal="center"/>
      <protection locked="0"/>
    </xf>
    <xf numFmtId="0" fontId="15" fillId="3" borderId="0" xfId="14" applyFont="1" applyFill="1" applyAlignment="1" applyProtection="1">
      <alignment horizontal="center"/>
      <protection locked="0"/>
    </xf>
    <xf numFmtId="0" fontId="15" fillId="3" borderId="0" xfId="14" applyFont="1" applyFill="1" applyAlignment="1">
      <alignment horizontal="center" vertical="center"/>
    </xf>
    <xf numFmtId="3" fontId="15" fillId="3" borderId="0" xfId="14" applyNumberFormat="1" applyFont="1" applyFill="1" applyAlignment="1" applyProtection="1">
      <alignment horizontal="center"/>
      <protection locked="0"/>
    </xf>
    <xf numFmtId="0" fontId="36" fillId="3" borderId="0" xfId="14" applyFont="1" applyFill="1" applyAlignment="1">
      <alignment horizontal="center"/>
    </xf>
    <xf numFmtId="4" fontId="27" fillId="3" borderId="0" xfId="14" applyNumberFormat="1" applyFont="1" applyFill="1" applyAlignment="1" applyProtection="1">
      <alignment horizontal="center" wrapText="1"/>
      <protection locked="0"/>
    </xf>
    <xf numFmtId="0" fontId="45" fillId="3" borderId="0" xfId="5" applyFont="1" applyFill="1" applyAlignment="1" applyProtection="1">
      <alignment horizontal="center"/>
      <protection locked="0"/>
    </xf>
    <xf numFmtId="0" fontId="4" fillId="3" borderId="0" xfId="5" applyFont="1" applyFill="1" applyAlignment="1" applyProtection="1">
      <alignment horizontal="center"/>
      <protection locked="0"/>
    </xf>
    <xf numFmtId="0" fontId="45" fillId="3" borderId="0" xfId="14" applyFont="1" applyFill="1" applyAlignment="1" applyProtection="1">
      <alignment horizontal="center"/>
      <protection locked="0"/>
    </xf>
    <xf numFmtId="3" fontId="4" fillId="3" borderId="0" xfId="14" applyNumberFormat="1" applyFont="1" applyFill="1" applyAlignment="1" applyProtection="1">
      <alignment horizontal="center"/>
      <protection locked="0"/>
    </xf>
    <xf numFmtId="0" fontId="8" fillId="3" borderId="0" xfId="14" applyFont="1" applyFill="1" applyAlignment="1">
      <alignment horizontal="center" wrapText="1"/>
    </xf>
    <xf numFmtId="0" fontId="3" fillId="3" borderId="0" xfId="5" applyFont="1" applyFill="1" applyAlignment="1" applyProtection="1">
      <alignment horizontal="center"/>
      <protection locked="0"/>
    </xf>
    <xf numFmtId="0" fontId="3" fillId="3" borderId="0" xfId="14" applyFont="1" applyFill="1" applyAlignment="1" applyProtection="1">
      <alignment horizontal="center"/>
      <protection locked="0"/>
    </xf>
    <xf numFmtId="0" fontId="44" fillId="6" borderId="4" xfId="16" applyFont="1" applyFill="1" applyBorder="1" applyAlignment="1">
      <alignment horizontal="center"/>
    </xf>
    <xf numFmtId="0" fontId="2" fillId="0" borderId="0" xfId="16" applyAlignment="1">
      <alignment horizontal="center"/>
    </xf>
    <xf numFmtId="0" fontId="2" fillId="0" borderId="5" xfId="16" applyBorder="1" applyAlignment="1">
      <alignment horizontal="center"/>
    </xf>
    <xf numFmtId="0" fontId="51" fillId="3" borderId="0" xfId="14" applyFont="1" applyFill="1" applyAlignment="1">
      <alignment horizontal="center" wrapText="1"/>
    </xf>
  </cellXfs>
  <cellStyles count="23">
    <cellStyle name="Millares" xfId="1" builtinId="3"/>
    <cellStyle name="Normal" xfId="0" builtinId="0"/>
    <cellStyle name="Normal 12" xfId="14"/>
    <cellStyle name="Normal 15" xfId="11"/>
    <cellStyle name="Normal 3" xfId="21"/>
    <cellStyle name="Normal 3 2" xfId="22"/>
    <cellStyle name="Normal 4 10 10" xfId="7"/>
    <cellStyle name="Normal 4 10 2" xfId="5"/>
    <cellStyle name="Normal 4 2 26" xfId="13"/>
    <cellStyle name="Normal 4 223" xfId="4"/>
    <cellStyle name="Normal 4 224" xfId="8"/>
    <cellStyle name="Normal 4 226" xfId="9"/>
    <cellStyle name="Normal 4 229" xfId="2"/>
    <cellStyle name="Normal 4 230" xfId="12"/>
    <cellStyle name="Normal 4 231" xfId="6"/>
    <cellStyle name="Normal 4 232" xfId="18"/>
    <cellStyle name="Normal 40" xfId="10"/>
    <cellStyle name="Normal 41" xfId="15"/>
    <cellStyle name="Normal 42" xfId="17"/>
    <cellStyle name="Normal 43" xfId="19"/>
    <cellStyle name="Normal 5 5" xfId="16"/>
    <cellStyle name="Normal 5 6" xfId="20"/>
    <cellStyle name="Normal 6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4-MOVIM%20CONTABILIDAD%20AREAS/MOVIM-BALANCES-2014/BALANCES-2014/DICIEMBRE-2014/MATRIZ%20DICIEMBRE-2015-REFORM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19-MOVIMIENTO%20CONTABLE/BALANCES-2019/DICIEMBRE-2019/MATRIZ%20X%20DIGITAR%202019%20X-TRIMESTRAL%20OCTUB-DIC-NUBE-JP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OneDrive%20-%20sdis.gov.co/MIS%20DOCUMENTOS/2022-MOVIMIENTO%20CONTABLE/3-BALANCES-2022/1-MATRIZ2022/DICIEMBRE/MATRIZ%20DIGITADA%202022%20X%20JP-TRIMESTRE%20oct-dic-MES%20DICIEMBRE%20X%20J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2"/>
      <sheetName val="BGENERAL2"/>
      <sheetName val="ACTIVIDAD2"/>
      <sheetName val="ESTCAMBIO"/>
      <sheetName val="CONCILIACIÓN LITIGIOS"/>
      <sheetName val="NOTAS ESPECIFICAS"/>
      <sheetName val="NOTAS   GENERALES"/>
    </sheetNames>
    <sheetDataSet>
      <sheetData sheetId="0" refreshError="1">
        <row r="3">
          <cell r="B3" t="str">
            <v>SECRETARIA DISTRITAL DE INTEGRACION SOCIAL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UB19"/>
      <sheetName val="NOVIEMB19"/>
      <sheetName val="DIC2019"/>
      <sheetName val="TRIMESTRE"/>
      <sheetName val="REDONDEO"/>
      <sheetName val="CGN-2005-001"/>
      <sheetName val="CGN-2005-002"/>
      <sheetName val="BGENERAL2"/>
      <sheetName val="ACTIVIDAD2"/>
      <sheetName val="siproj-nueva"/>
      <sheetName val="FORM_CONCIL_SIPROJ"/>
      <sheetName val="PATRIMONIAL"/>
      <sheetName val="VTA activos-2018"/>
      <sheetName val="BALANOCT"/>
      <sheetName val="PYG-OCT"/>
      <sheetName val="BALANnovi"/>
      <sheetName val="PYG-novi"/>
      <sheetName val="SEPT"/>
      <sheetName val="PYGS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L86">
            <v>22612118715</v>
          </cell>
        </row>
        <row r="92">
          <cell r="L9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CT22"/>
      <sheetName val="NOVI22"/>
      <sheetName val="DICI22"/>
      <sheetName val="TRIMESTRE"/>
      <sheetName val="REDONDEO"/>
      <sheetName val="CGN-2015-001"/>
      <sheetName val="CGN-2015-002"/>
      <sheetName val="BGENERAL"/>
      <sheetName val="ACTIVIDAD"/>
      <sheetName val="siproj-nueva"/>
      <sheetName val="SEPT"/>
      <sheetName val="PATRIMONIAL"/>
      <sheetName val="Hoja2"/>
      <sheetName val="VTA activos-2020"/>
      <sheetName val="BALANoct22"/>
      <sheetName val="PYGoct22"/>
      <sheetName val="BALAnoviZ22"/>
      <sheetName val="PYGnovi22"/>
      <sheetName val="BALANdic22"/>
      <sheetName val="PYGdic22"/>
      <sheetName val="DIC22"/>
    </sheetNames>
    <sheetDataSet>
      <sheetData sheetId="0"/>
      <sheetData sheetId="1">
        <row r="92">
          <cell r="D92">
            <v>3075534396</v>
          </cell>
        </row>
      </sheetData>
      <sheetData sheetId="2"/>
      <sheetData sheetId="3"/>
      <sheetData sheetId="4"/>
      <sheetData sheetId="5">
        <row r="3">
          <cell r="C3">
            <v>134705368</v>
          </cell>
        </row>
      </sheetData>
      <sheetData sheetId="6">
        <row r="3">
          <cell r="B3" t="str">
            <v>SECRETARIA DISTRITAL DE INTEGRACION SOCIAL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6">
          <cell r="L86">
            <v>22612118715</v>
          </cell>
          <cell r="N86">
            <v>22612118715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="50" workbookViewId="0">
      <selection activeCell="G3" sqref="G3"/>
    </sheetView>
  </sheetViews>
  <sheetFormatPr baseColWidth="10" defaultRowHeight="12.75" x14ac:dyDescent="0.2"/>
  <cols>
    <col min="1" max="1" width="11.42578125" style="6" customWidth="1"/>
    <col min="2" max="2" width="63" style="6" customWidth="1"/>
    <col min="3" max="3" width="9.28515625" style="6" customWidth="1"/>
    <col min="4" max="4" width="32.5703125" style="6" customWidth="1"/>
    <col min="5" max="5" width="5.7109375" style="6" customWidth="1"/>
    <col min="6" max="6" width="32" style="6" customWidth="1"/>
    <col min="7" max="7" width="5.42578125" style="6" customWidth="1"/>
    <col min="8" max="8" width="7.140625" style="6" customWidth="1"/>
    <col min="9" max="9" width="12" style="6" customWidth="1"/>
    <col min="10" max="10" width="61" style="6" customWidth="1"/>
    <col min="11" max="11" width="9" style="6" customWidth="1"/>
    <col min="12" max="12" width="33.42578125" style="6" customWidth="1"/>
    <col min="13" max="13" width="5.7109375" style="6" customWidth="1"/>
    <col min="14" max="14" width="31.140625" style="6" customWidth="1"/>
    <col min="15" max="15" width="4.5703125" style="6" customWidth="1"/>
    <col min="16" max="16" width="5.42578125" style="6" customWidth="1"/>
    <col min="17" max="16384" width="11.42578125" style="6"/>
  </cols>
  <sheetData>
    <row r="1" spans="1:16" ht="23.25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7.75" x14ac:dyDescent="0.4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27.75" x14ac:dyDescent="0.4">
      <c r="A3" s="7" t="s">
        <v>89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27.75" x14ac:dyDescent="0.4">
      <c r="A4" s="10" t="s">
        <v>90</v>
      </c>
      <c r="B4" s="11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25.5" x14ac:dyDescent="0.35">
      <c r="A5" s="12" t="s">
        <v>91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23.25" x14ac:dyDescent="0.3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23.25" x14ac:dyDescent="0.35">
      <c r="A7" s="18"/>
      <c r="B7" s="19"/>
      <c r="C7" s="19"/>
      <c r="D7" s="20"/>
      <c r="E7" s="20"/>
      <c r="F7" s="20"/>
      <c r="G7" s="20"/>
      <c r="H7" s="20"/>
      <c r="I7" s="19"/>
      <c r="J7" s="19"/>
      <c r="K7" s="19"/>
      <c r="L7" s="20"/>
      <c r="M7" s="20"/>
      <c r="N7" s="20"/>
      <c r="O7" s="20"/>
      <c r="P7" s="20"/>
    </row>
    <row r="8" spans="1:16" ht="26.25" x14ac:dyDescent="0.4">
      <c r="A8" s="21"/>
      <c r="B8" s="22"/>
      <c r="C8" s="23" t="s">
        <v>92</v>
      </c>
      <c r="D8" s="24">
        <v>2022</v>
      </c>
      <c r="E8" s="25"/>
      <c r="F8" s="24">
        <v>2021</v>
      </c>
      <c r="G8" s="26"/>
      <c r="H8" s="27"/>
      <c r="I8" s="22"/>
      <c r="J8" s="22"/>
      <c r="K8" s="23" t="s">
        <v>92</v>
      </c>
      <c r="L8" s="24">
        <v>2022</v>
      </c>
      <c r="M8" s="25"/>
      <c r="N8" s="24">
        <v>2021</v>
      </c>
      <c r="O8" s="26"/>
      <c r="P8" s="28"/>
    </row>
    <row r="9" spans="1:16" ht="26.25" x14ac:dyDescent="0.4">
      <c r="A9" s="21"/>
      <c r="B9" s="22"/>
      <c r="C9" s="29"/>
      <c r="D9" s="30"/>
      <c r="E9" s="30"/>
      <c r="F9" s="28"/>
      <c r="G9" s="28"/>
      <c r="H9" s="30"/>
      <c r="I9" s="22"/>
      <c r="J9" s="22"/>
      <c r="K9" s="29"/>
      <c r="L9" s="30"/>
      <c r="M9" s="30"/>
      <c r="N9" s="28"/>
      <c r="O9" s="30"/>
      <c r="P9" s="28"/>
    </row>
    <row r="10" spans="1:16" ht="26.25" x14ac:dyDescent="0.4">
      <c r="A10" s="31">
        <v>1</v>
      </c>
      <c r="B10" s="32" t="s">
        <v>93</v>
      </c>
      <c r="C10" s="33">
        <v>2</v>
      </c>
      <c r="D10" s="34"/>
      <c r="E10" s="34"/>
      <c r="F10" s="28"/>
      <c r="G10" s="28"/>
      <c r="H10" s="34"/>
      <c r="I10" s="32">
        <v>2</v>
      </c>
      <c r="J10" s="32" t="s">
        <v>94</v>
      </c>
      <c r="K10" s="35">
        <v>25</v>
      </c>
      <c r="L10" s="34"/>
      <c r="M10" s="34"/>
      <c r="N10" s="34"/>
      <c r="O10" s="34"/>
      <c r="P10" s="28"/>
    </row>
    <row r="11" spans="1:16" ht="26.25" x14ac:dyDescent="0.4">
      <c r="A11" s="36"/>
      <c r="B11" s="32"/>
      <c r="C11" s="35"/>
      <c r="D11" s="34"/>
      <c r="E11" s="34"/>
      <c r="F11" s="28"/>
      <c r="G11" s="28"/>
      <c r="H11" s="34"/>
      <c r="I11" s="32"/>
      <c r="J11" s="32"/>
      <c r="K11" s="35"/>
      <c r="L11" s="34"/>
      <c r="M11" s="34"/>
      <c r="N11" s="34"/>
      <c r="O11" s="34"/>
      <c r="P11" s="28"/>
    </row>
    <row r="12" spans="1:16" ht="26.25" x14ac:dyDescent="0.4">
      <c r="A12" s="31"/>
      <c r="B12" s="32" t="s">
        <v>95</v>
      </c>
      <c r="C12" s="35"/>
      <c r="D12" s="37">
        <v>99826380143</v>
      </c>
      <c r="E12" s="38"/>
      <c r="F12" s="37">
        <v>93981079305</v>
      </c>
      <c r="G12" s="28"/>
      <c r="H12" s="38"/>
      <c r="I12" s="32"/>
      <c r="J12" s="32" t="s">
        <v>95</v>
      </c>
      <c r="K12" s="35"/>
      <c r="L12" s="37">
        <v>58648953464</v>
      </c>
      <c r="M12" s="38"/>
      <c r="N12" s="37">
        <v>70148242104</v>
      </c>
      <c r="O12" s="38"/>
      <c r="P12" s="28"/>
    </row>
    <row r="13" spans="1:16" ht="26.25" x14ac:dyDescent="0.4">
      <c r="A13" s="39"/>
      <c r="B13" s="39"/>
      <c r="C13" s="40"/>
      <c r="D13" s="39"/>
      <c r="E13" s="39"/>
      <c r="F13" s="47"/>
      <c r="G13" s="28"/>
      <c r="H13" s="41"/>
      <c r="I13" s="39"/>
      <c r="J13" s="39"/>
      <c r="K13" s="40"/>
      <c r="L13" s="39"/>
      <c r="M13" s="39"/>
      <c r="N13" s="39"/>
      <c r="O13" s="39"/>
      <c r="P13" s="28"/>
    </row>
    <row r="14" spans="1:16" ht="26.25" x14ac:dyDescent="0.4">
      <c r="A14" s="1">
        <v>11</v>
      </c>
      <c r="B14" s="1" t="s">
        <v>1</v>
      </c>
      <c r="C14" s="33">
        <v>3</v>
      </c>
      <c r="D14" s="43">
        <v>0</v>
      </c>
      <c r="E14" s="42"/>
      <c r="F14" s="43">
        <v>0</v>
      </c>
      <c r="G14" s="28"/>
      <c r="H14" s="42"/>
      <c r="I14" s="44">
        <v>24</v>
      </c>
      <c r="J14" s="44" t="s">
        <v>26</v>
      </c>
      <c r="K14" s="33">
        <v>26</v>
      </c>
      <c r="L14" s="43">
        <v>36638960319</v>
      </c>
      <c r="M14" s="42"/>
      <c r="N14" s="43">
        <v>35063004017</v>
      </c>
      <c r="O14" s="42"/>
      <c r="P14" s="28"/>
    </row>
    <row r="15" spans="1:16" ht="26.25" x14ac:dyDescent="0.4">
      <c r="A15" s="1"/>
      <c r="B15" s="1"/>
      <c r="C15" s="46"/>
      <c r="D15" s="42"/>
      <c r="E15" s="42"/>
      <c r="F15" s="47"/>
      <c r="G15" s="28"/>
      <c r="H15" s="47"/>
      <c r="I15" s="48">
        <v>2401</v>
      </c>
      <c r="J15" s="48" t="s">
        <v>27</v>
      </c>
      <c r="K15" s="49">
        <v>27</v>
      </c>
      <c r="L15" s="47">
        <v>30740900984</v>
      </c>
      <c r="M15" s="47"/>
      <c r="N15" s="47">
        <v>30180645697</v>
      </c>
      <c r="O15" s="50"/>
      <c r="P15" s="28"/>
    </row>
    <row r="16" spans="1:16" ht="26.25" x14ac:dyDescent="0.4">
      <c r="A16" s="48"/>
      <c r="B16" s="48"/>
      <c r="C16" s="46"/>
      <c r="D16" s="47"/>
      <c r="E16" s="47"/>
      <c r="F16" s="47"/>
      <c r="G16" s="28"/>
      <c r="H16" s="47"/>
      <c r="I16" s="48">
        <v>2424</v>
      </c>
      <c r="J16" s="48" t="s">
        <v>28</v>
      </c>
      <c r="K16" s="49">
        <v>28</v>
      </c>
      <c r="L16" s="47">
        <v>357771814</v>
      </c>
      <c r="M16" s="47"/>
      <c r="N16" s="47">
        <v>347761526</v>
      </c>
      <c r="O16" s="47"/>
      <c r="P16" s="28"/>
    </row>
    <row r="17" spans="1:16" ht="26.25" x14ac:dyDescent="0.4">
      <c r="A17" s="1">
        <v>13</v>
      </c>
      <c r="B17" s="1" t="s">
        <v>2</v>
      </c>
      <c r="C17" s="33">
        <v>4</v>
      </c>
      <c r="D17" s="43">
        <v>3796080654</v>
      </c>
      <c r="E17" s="42"/>
      <c r="F17" s="43">
        <v>3866793634</v>
      </c>
      <c r="G17" s="28"/>
      <c r="H17" s="47"/>
      <c r="I17" s="48">
        <v>2436</v>
      </c>
      <c r="J17" s="48" t="s">
        <v>29</v>
      </c>
      <c r="K17" s="49" t="s">
        <v>97</v>
      </c>
      <c r="L17" s="47">
        <v>1303975430</v>
      </c>
      <c r="M17" s="47"/>
      <c r="N17" s="47">
        <v>1298984418</v>
      </c>
      <c r="O17" s="47"/>
      <c r="P17" s="28"/>
    </row>
    <row r="18" spans="1:16" ht="26.25" x14ac:dyDescent="0.4">
      <c r="A18" s="1"/>
      <c r="B18" s="1"/>
      <c r="C18" s="46"/>
      <c r="D18" s="42"/>
      <c r="E18" s="42"/>
      <c r="F18" s="47"/>
      <c r="G18" s="28"/>
      <c r="H18" s="47"/>
      <c r="I18" s="48">
        <v>2440</v>
      </c>
      <c r="J18" s="48" t="s">
        <v>30</v>
      </c>
      <c r="K18" s="49" t="s">
        <v>98</v>
      </c>
      <c r="L18" s="47">
        <v>0</v>
      </c>
      <c r="M18" s="47"/>
      <c r="N18" s="47">
        <v>9090821</v>
      </c>
      <c r="O18" s="47"/>
      <c r="P18" s="28"/>
    </row>
    <row r="19" spans="1:16" ht="26.25" x14ac:dyDescent="0.4">
      <c r="A19" s="48">
        <v>1384</v>
      </c>
      <c r="B19" s="48" t="s">
        <v>3</v>
      </c>
      <c r="C19" s="46" t="s">
        <v>96</v>
      </c>
      <c r="D19" s="47">
        <v>4602859390</v>
      </c>
      <c r="E19" s="47"/>
      <c r="F19" s="47">
        <v>4381257987</v>
      </c>
      <c r="G19" s="28"/>
      <c r="H19" s="47"/>
      <c r="I19" s="48">
        <v>2460</v>
      </c>
      <c r="J19" s="48" t="s">
        <v>31</v>
      </c>
      <c r="K19" s="49"/>
      <c r="L19" s="47">
        <v>1645284981</v>
      </c>
      <c r="M19" s="47"/>
      <c r="N19" s="47">
        <v>84345755</v>
      </c>
      <c r="O19" s="47"/>
      <c r="P19" s="28"/>
    </row>
    <row r="20" spans="1:16" ht="26.25" x14ac:dyDescent="0.4">
      <c r="A20" s="48">
        <v>1385</v>
      </c>
      <c r="B20" s="48" t="s">
        <v>4</v>
      </c>
      <c r="C20" s="46" t="s">
        <v>96</v>
      </c>
      <c r="D20" s="47">
        <v>271176342</v>
      </c>
      <c r="E20" s="47"/>
      <c r="F20" s="47">
        <v>303971484</v>
      </c>
      <c r="G20" s="28"/>
      <c r="H20" s="47"/>
      <c r="I20" s="48">
        <v>2490</v>
      </c>
      <c r="J20" s="48" t="s">
        <v>32</v>
      </c>
      <c r="K20" s="33">
        <v>31</v>
      </c>
      <c r="L20" s="47">
        <v>2591027110</v>
      </c>
      <c r="M20" s="47"/>
      <c r="N20" s="47">
        <v>3142175800</v>
      </c>
      <c r="O20" s="47"/>
      <c r="P20" s="28"/>
    </row>
    <row r="21" spans="1:16" ht="26.25" x14ac:dyDescent="0.4">
      <c r="A21" s="48">
        <v>1386</v>
      </c>
      <c r="B21" s="48" t="s">
        <v>5</v>
      </c>
      <c r="C21" s="46" t="s">
        <v>96</v>
      </c>
      <c r="D21" s="47">
        <v>-1077955078</v>
      </c>
      <c r="E21" s="47"/>
      <c r="F21" s="47">
        <v>-818435837</v>
      </c>
      <c r="G21" s="28"/>
      <c r="H21" s="42"/>
      <c r="I21" s="39"/>
      <c r="J21" s="39"/>
      <c r="K21" s="39"/>
      <c r="L21" s="39"/>
      <c r="M21" s="39"/>
      <c r="N21" s="39"/>
      <c r="O21" s="47"/>
      <c r="P21" s="28"/>
    </row>
    <row r="22" spans="1:16" ht="26.25" x14ac:dyDescent="0.4">
      <c r="A22" s="48"/>
      <c r="B22" s="48"/>
      <c r="C22" s="46"/>
      <c r="D22" s="47"/>
      <c r="E22" s="47"/>
      <c r="F22" s="47"/>
      <c r="G22" s="28"/>
      <c r="H22" s="42"/>
      <c r="I22" s="1">
        <v>25</v>
      </c>
      <c r="J22" s="1" t="s">
        <v>33</v>
      </c>
      <c r="K22" s="49"/>
      <c r="L22" s="43">
        <v>13495920624</v>
      </c>
      <c r="M22" s="42"/>
      <c r="N22" s="43">
        <v>17946620414</v>
      </c>
      <c r="O22" s="42"/>
      <c r="P22" s="28"/>
    </row>
    <row r="23" spans="1:16" ht="26.25" x14ac:dyDescent="0.4">
      <c r="A23" s="1">
        <v>14</v>
      </c>
      <c r="B23" s="1" t="s">
        <v>6</v>
      </c>
      <c r="C23" s="33">
        <v>5</v>
      </c>
      <c r="D23" s="43">
        <v>58231744</v>
      </c>
      <c r="E23" s="42"/>
      <c r="F23" s="43">
        <v>29541414</v>
      </c>
      <c r="G23" s="28"/>
      <c r="H23" s="47"/>
      <c r="I23" s="48">
        <v>2511</v>
      </c>
      <c r="J23" s="48" t="s">
        <v>34</v>
      </c>
      <c r="K23" s="49" t="s">
        <v>99</v>
      </c>
      <c r="L23" s="47">
        <v>12446443329</v>
      </c>
      <c r="M23" s="47"/>
      <c r="N23" s="47">
        <v>16706107391</v>
      </c>
      <c r="O23" s="47"/>
      <c r="P23" s="28"/>
    </row>
    <row r="24" spans="1:16" ht="26.25" x14ac:dyDescent="0.4">
      <c r="A24" s="48"/>
      <c r="B24" s="48"/>
      <c r="C24" s="51"/>
      <c r="D24" s="47"/>
      <c r="E24" s="47"/>
      <c r="F24" s="47"/>
      <c r="G24" s="28"/>
      <c r="H24" s="47"/>
      <c r="I24" s="48">
        <v>2512</v>
      </c>
      <c r="J24" s="48" t="s">
        <v>35</v>
      </c>
      <c r="K24" s="45" t="s">
        <v>96</v>
      </c>
      <c r="L24" s="47">
        <v>1049477295</v>
      </c>
      <c r="M24" s="47"/>
      <c r="N24" s="47">
        <v>1240513023</v>
      </c>
      <c r="O24" s="47"/>
      <c r="P24" s="28"/>
    </row>
    <row r="25" spans="1:16" ht="26.25" x14ac:dyDescent="0.4">
      <c r="A25" s="48">
        <v>1415</v>
      </c>
      <c r="B25" s="48" t="s">
        <v>7</v>
      </c>
      <c r="C25" s="46"/>
      <c r="D25" s="47">
        <v>58231744</v>
      </c>
      <c r="E25" s="47"/>
      <c r="F25" s="47">
        <v>29541414</v>
      </c>
      <c r="G25" s="28"/>
      <c r="H25" s="47"/>
      <c r="I25" s="48"/>
      <c r="J25" s="48"/>
      <c r="K25" s="49"/>
      <c r="L25" s="47"/>
      <c r="M25" s="47"/>
      <c r="N25" s="47"/>
      <c r="O25" s="47"/>
      <c r="P25" s="28"/>
    </row>
    <row r="26" spans="1:16" ht="26.25" x14ac:dyDescent="0.4">
      <c r="A26" s="48"/>
      <c r="B26" s="48"/>
      <c r="C26" s="46"/>
      <c r="D26" s="47"/>
      <c r="E26" s="47"/>
      <c r="F26" s="47"/>
      <c r="G26" s="28"/>
      <c r="H26" s="47"/>
      <c r="I26" s="1">
        <v>27</v>
      </c>
      <c r="J26" s="1" t="s">
        <v>36</v>
      </c>
      <c r="K26" s="49" t="s">
        <v>100</v>
      </c>
      <c r="L26" s="43">
        <v>4218007387</v>
      </c>
      <c r="M26" s="42"/>
      <c r="N26" s="43">
        <v>2380099769</v>
      </c>
      <c r="O26" s="42"/>
      <c r="P26" s="28"/>
    </row>
    <row r="27" spans="1:16" ht="26.25" x14ac:dyDescent="0.4">
      <c r="A27" s="1">
        <v>19</v>
      </c>
      <c r="B27" s="1" t="s">
        <v>18</v>
      </c>
      <c r="C27" s="49"/>
      <c r="D27" s="43">
        <v>95972067745</v>
      </c>
      <c r="E27" s="42"/>
      <c r="F27" s="43">
        <v>90084744257</v>
      </c>
      <c r="G27" s="28"/>
      <c r="H27" s="47"/>
      <c r="I27" s="50"/>
      <c r="J27" s="50"/>
      <c r="K27" s="49"/>
      <c r="L27" s="50"/>
      <c r="M27" s="50"/>
      <c r="N27" s="50"/>
      <c r="O27" s="50"/>
      <c r="P27" s="28"/>
    </row>
    <row r="28" spans="1:16" ht="26.25" x14ac:dyDescent="0.4">
      <c r="A28" s="39"/>
      <c r="B28" s="39"/>
      <c r="C28" s="40"/>
      <c r="D28" s="39"/>
      <c r="E28" s="39"/>
      <c r="F28" s="39"/>
      <c r="G28" s="28"/>
      <c r="H28" s="47"/>
      <c r="I28" s="48">
        <v>2701</v>
      </c>
      <c r="J28" s="48" t="s">
        <v>37</v>
      </c>
      <c r="K28" s="33"/>
      <c r="L28" s="47">
        <v>4218007387</v>
      </c>
      <c r="M28" s="47"/>
      <c r="N28" s="47">
        <v>2380099769</v>
      </c>
      <c r="O28" s="47"/>
      <c r="P28" s="28"/>
    </row>
    <row r="29" spans="1:16" ht="26.25" x14ac:dyDescent="0.4">
      <c r="A29" s="48">
        <v>1905</v>
      </c>
      <c r="B29" s="48" t="s">
        <v>20</v>
      </c>
      <c r="C29" s="33">
        <v>6</v>
      </c>
      <c r="D29" s="52">
        <v>2248577890</v>
      </c>
      <c r="E29" s="52"/>
      <c r="F29" s="52">
        <v>3883145839</v>
      </c>
      <c r="G29" s="28"/>
      <c r="H29" s="47"/>
      <c r="I29" s="48"/>
      <c r="J29" s="48"/>
      <c r="K29" s="49"/>
      <c r="L29" s="47"/>
      <c r="M29" s="47"/>
      <c r="N29" s="47"/>
      <c r="O29" s="47"/>
      <c r="P29" s="28"/>
    </row>
    <row r="30" spans="1:16" ht="26.25" x14ac:dyDescent="0.4">
      <c r="A30" s="48">
        <v>1906</v>
      </c>
      <c r="B30" s="48" t="s">
        <v>21</v>
      </c>
      <c r="C30" s="33">
        <v>7</v>
      </c>
      <c r="D30" s="52">
        <v>24133841879</v>
      </c>
      <c r="E30" s="52"/>
      <c r="F30" s="52">
        <v>889499503</v>
      </c>
      <c r="G30" s="28"/>
      <c r="H30" s="47"/>
      <c r="I30" s="53"/>
      <c r="J30" s="53"/>
      <c r="K30" s="49"/>
      <c r="L30" s="53"/>
      <c r="M30" s="53"/>
      <c r="N30" s="53"/>
      <c r="O30" s="53"/>
      <c r="P30" s="28"/>
    </row>
    <row r="31" spans="1:16" ht="26.25" x14ac:dyDescent="0.4">
      <c r="A31" s="48">
        <v>1908</v>
      </c>
      <c r="B31" s="48" t="s">
        <v>22</v>
      </c>
      <c r="C31" s="33">
        <v>8</v>
      </c>
      <c r="D31" s="52">
        <v>20717744955</v>
      </c>
      <c r="E31" s="52"/>
      <c r="F31" s="52">
        <v>85199752425</v>
      </c>
      <c r="G31" s="28"/>
      <c r="H31" s="47"/>
      <c r="I31" s="1">
        <v>29</v>
      </c>
      <c r="J31" s="1" t="s">
        <v>38</v>
      </c>
      <c r="K31" s="49"/>
      <c r="L31" s="43">
        <v>4296065134</v>
      </c>
      <c r="M31" s="42"/>
      <c r="N31" s="43">
        <v>14758517904</v>
      </c>
      <c r="O31" s="42"/>
      <c r="P31" s="28"/>
    </row>
    <row r="32" spans="1:16" ht="26.25" x14ac:dyDescent="0.4">
      <c r="A32" s="48">
        <v>1909</v>
      </c>
      <c r="B32" s="48" t="s">
        <v>23</v>
      </c>
      <c r="C32" s="33">
        <v>9</v>
      </c>
      <c r="D32" s="52">
        <v>48871903021</v>
      </c>
      <c r="E32" s="52"/>
      <c r="F32" s="52">
        <v>112346490</v>
      </c>
      <c r="G32" s="28"/>
      <c r="H32" s="47"/>
      <c r="I32" s="53"/>
      <c r="J32" s="53"/>
      <c r="K32" s="49"/>
      <c r="L32" s="53"/>
      <c r="M32" s="53"/>
      <c r="N32" s="53"/>
      <c r="O32" s="53"/>
      <c r="P32" s="28"/>
    </row>
    <row r="33" spans="1:16" ht="26.25" x14ac:dyDescent="0.4">
      <c r="A33" s="54"/>
      <c r="B33" s="54"/>
      <c r="C33" s="46"/>
      <c r="D33" s="52"/>
      <c r="E33" s="52"/>
      <c r="F33" s="52"/>
      <c r="G33" s="28"/>
      <c r="H33" s="47"/>
      <c r="I33" s="48">
        <v>2902</v>
      </c>
      <c r="J33" s="48" t="s">
        <v>39</v>
      </c>
      <c r="K33" s="33">
        <v>34</v>
      </c>
      <c r="L33" s="47">
        <v>4296065134</v>
      </c>
      <c r="M33" s="47"/>
      <c r="N33" s="47">
        <v>14758517904</v>
      </c>
      <c r="O33" s="47"/>
      <c r="P33" s="28"/>
    </row>
    <row r="34" spans="1:16" ht="26.25" x14ac:dyDescent="0.4">
      <c r="A34" s="55"/>
      <c r="B34" s="32" t="s">
        <v>101</v>
      </c>
      <c r="C34" s="46"/>
      <c r="D34" s="37">
        <v>175594483825</v>
      </c>
      <c r="E34" s="38"/>
      <c r="F34" s="37">
        <v>178460344093</v>
      </c>
      <c r="G34" s="28"/>
      <c r="H34" s="56"/>
      <c r="I34" s="39"/>
      <c r="J34" s="39"/>
      <c r="K34" s="39"/>
      <c r="L34" s="39"/>
      <c r="M34" s="39"/>
      <c r="N34" s="39"/>
      <c r="O34" s="38"/>
      <c r="P34" s="28"/>
    </row>
    <row r="35" spans="1:16" ht="26.25" x14ac:dyDescent="0.4">
      <c r="A35" s="39"/>
      <c r="B35" s="39"/>
      <c r="C35" s="40"/>
      <c r="D35" s="39"/>
      <c r="E35" s="39"/>
      <c r="F35" s="39"/>
      <c r="G35" s="28"/>
      <c r="H35" s="47"/>
      <c r="I35" s="57"/>
      <c r="J35" s="32" t="s">
        <v>101</v>
      </c>
      <c r="K35" s="49"/>
      <c r="L35" s="37">
        <v>11542810530</v>
      </c>
      <c r="M35" s="38"/>
      <c r="N35" s="37">
        <v>7682741407</v>
      </c>
      <c r="O35" s="42"/>
      <c r="P35" s="28"/>
    </row>
    <row r="36" spans="1:16" ht="26.25" x14ac:dyDescent="0.4">
      <c r="A36" s="1">
        <v>16</v>
      </c>
      <c r="B36" s="1" t="s">
        <v>8</v>
      </c>
      <c r="C36" s="46">
        <v>10</v>
      </c>
      <c r="D36" s="43">
        <v>170414692687</v>
      </c>
      <c r="E36" s="42"/>
      <c r="F36" s="43">
        <v>167964128959</v>
      </c>
      <c r="G36" s="28"/>
      <c r="H36" s="47"/>
      <c r="I36" s="39"/>
      <c r="J36" s="39"/>
      <c r="K36" s="39"/>
      <c r="L36" s="39"/>
      <c r="M36" s="39"/>
      <c r="N36" s="39"/>
      <c r="O36" s="39"/>
      <c r="P36" s="28"/>
    </row>
    <row r="37" spans="1:16" ht="26.25" x14ac:dyDescent="0.4">
      <c r="A37" s="1"/>
      <c r="B37" s="1"/>
      <c r="C37" s="46"/>
      <c r="D37" s="42"/>
      <c r="E37" s="42"/>
      <c r="F37" s="42"/>
      <c r="G37" s="28"/>
      <c r="H37" s="47"/>
      <c r="I37" s="1">
        <v>25</v>
      </c>
      <c r="J37" s="1" t="s">
        <v>33</v>
      </c>
      <c r="K37" s="49"/>
      <c r="L37" s="43">
        <v>11542810530</v>
      </c>
      <c r="M37" s="42"/>
      <c r="N37" s="43">
        <v>7682741407</v>
      </c>
      <c r="O37" s="39"/>
      <c r="P37" s="28"/>
    </row>
    <row r="38" spans="1:16" ht="26.25" x14ac:dyDescent="0.4">
      <c r="A38" s="48">
        <v>1605</v>
      </c>
      <c r="B38" s="48" t="s">
        <v>9</v>
      </c>
      <c r="C38" s="46">
        <v>11</v>
      </c>
      <c r="D38" s="47">
        <v>38286464722</v>
      </c>
      <c r="E38" s="47"/>
      <c r="F38" s="47">
        <v>38286464722</v>
      </c>
      <c r="G38" s="28"/>
      <c r="H38" s="47"/>
      <c r="I38" s="48"/>
      <c r="J38" s="48"/>
      <c r="K38" s="49"/>
      <c r="L38" s="47"/>
      <c r="M38" s="47"/>
      <c r="N38" s="47"/>
      <c r="O38" s="47"/>
      <c r="P38" s="28"/>
    </row>
    <row r="39" spans="1:16" ht="26.25" x14ac:dyDescent="0.4">
      <c r="A39" s="48">
        <v>1615</v>
      </c>
      <c r="B39" s="48" t="s">
        <v>10</v>
      </c>
      <c r="C39" s="46">
        <v>12</v>
      </c>
      <c r="D39" s="47">
        <v>19102406713</v>
      </c>
      <c r="E39" s="47"/>
      <c r="F39" s="47">
        <v>6834791878</v>
      </c>
      <c r="G39" s="28"/>
      <c r="H39" s="47"/>
      <c r="I39" s="48">
        <v>2512</v>
      </c>
      <c r="J39" s="48" t="s">
        <v>35</v>
      </c>
      <c r="K39" s="49"/>
      <c r="L39" s="47">
        <v>11542810530</v>
      </c>
      <c r="M39" s="47"/>
      <c r="N39" s="47">
        <v>7682741407</v>
      </c>
      <c r="O39" s="42"/>
      <c r="P39" s="28"/>
    </row>
    <row r="40" spans="1:16" ht="26.25" x14ac:dyDescent="0.4">
      <c r="A40" s="48">
        <v>1635</v>
      </c>
      <c r="B40" s="48" t="s">
        <v>11</v>
      </c>
      <c r="C40" s="46">
        <v>13</v>
      </c>
      <c r="D40" s="47">
        <v>522406273</v>
      </c>
      <c r="E40" s="47"/>
      <c r="F40" s="47">
        <v>1120488536</v>
      </c>
      <c r="G40" s="28"/>
      <c r="H40" s="47"/>
      <c r="I40" s="53"/>
      <c r="J40" s="53"/>
      <c r="K40" s="49"/>
      <c r="L40" s="53"/>
      <c r="M40" s="53"/>
      <c r="N40" s="53"/>
      <c r="O40" s="53"/>
      <c r="P40" s="28"/>
    </row>
    <row r="41" spans="1:16" ht="26.25" x14ac:dyDescent="0.4">
      <c r="A41" s="48">
        <v>1640</v>
      </c>
      <c r="B41" s="48" t="s">
        <v>12</v>
      </c>
      <c r="C41" s="46">
        <v>14</v>
      </c>
      <c r="D41" s="47">
        <v>91206768777</v>
      </c>
      <c r="E41" s="47"/>
      <c r="F41" s="47">
        <v>93960983296</v>
      </c>
      <c r="G41" s="28"/>
      <c r="H41" s="47"/>
      <c r="I41" s="48"/>
      <c r="J41" s="48"/>
      <c r="K41" s="46"/>
      <c r="L41" s="47"/>
      <c r="M41" s="47"/>
      <c r="N41" s="47"/>
      <c r="O41" s="47"/>
      <c r="P41" s="28"/>
    </row>
    <row r="42" spans="1:16" ht="27" thickBot="1" x14ac:dyDescent="0.45">
      <c r="A42" s="48">
        <v>1655</v>
      </c>
      <c r="B42" s="48" t="s">
        <v>13</v>
      </c>
      <c r="C42" s="46">
        <v>15</v>
      </c>
      <c r="D42" s="47">
        <v>2824402834</v>
      </c>
      <c r="E42" s="47"/>
      <c r="F42" s="47">
        <v>2906938276</v>
      </c>
      <c r="G42" s="28"/>
      <c r="H42" s="47"/>
      <c r="I42" s="57"/>
      <c r="J42" s="59" t="s">
        <v>102</v>
      </c>
      <c r="K42" s="46"/>
      <c r="L42" s="60">
        <v>70191763994</v>
      </c>
      <c r="M42" s="38"/>
      <c r="N42" s="60">
        <v>77830983511</v>
      </c>
      <c r="O42" s="39"/>
      <c r="P42" s="28"/>
    </row>
    <row r="43" spans="1:16" ht="27" thickTop="1" x14ac:dyDescent="0.4">
      <c r="A43" s="48">
        <v>1665</v>
      </c>
      <c r="B43" s="48" t="s">
        <v>14</v>
      </c>
      <c r="C43" s="46">
        <v>16</v>
      </c>
      <c r="D43" s="47">
        <v>43125389672</v>
      </c>
      <c r="E43" s="47"/>
      <c r="F43" s="47">
        <v>43735107267</v>
      </c>
      <c r="G43" s="28"/>
      <c r="H43" s="47"/>
      <c r="I43" s="39"/>
      <c r="J43" s="39"/>
      <c r="K43" s="40"/>
      <c r="L43" s="39"/>
      <c r="M43" s="39"/>
      <c r="N43" s="39"/>
      <c r="O43" s="39"/>
      <c r="P43" s="28"/>
    </row>
    <row r="44" spans="1:16" ht="26.25" x14ac:dyDescent="0.4">
      <c r="A44" s="48">
        <v>1670</v>
      </c>
      <c r="B44" s="48" t="s">
        <v>15</v>
      </c>
      <c r="C44" s="46">
        <v>17</v>
      </c>
      <c r="D44" s="47">
        <v>28228892288</v>
      </c>
      <c r="E44" s="47"/>
      <c r="F44" s="47">
        <v>32362463043</v>
      </c>
      <c r="G44" s="28"/>
      <c r="H44" s="50"/>
      <c r="I44" s="32">
        <v>3</v>
      </c>
      <c r="J44" s="32" t="s">
        <v>40</v>
      </c>
      <c r="K44" s="46">
        <v>35</v>
      </c>
      <c r="L44" s="61"/>
      <c r="M44" s="61"/>
      <c r="N44" s="61"/>
      <c r="O44" s="42"/>
      <c r="P44" s="28"/>
    </row>
    <row r="45" spans="1:16" ht="26.25" x14ac:dyDescent="0.4">
      <c r="A45" s="48">
        <v>1680</v>
      </c>
      <c r="B45" s="48" t="s">
        <v>16</v>
      </c>
      <c r="C45" s="46">
        <v>18</v>
      </c>
      <c r="D45" s="47">
        <v>7554698244</v>
      </c>
      <c r="E45" s="47"/>
      <c r="F45" s="47">
        <v>12912394345</v>
      </c>
      <c r="G45" s="28"/>
      <c r="H45" s="42"/>
      <c r="I45" s="48"/>
      <c r="J45" s="48"/>
      <c r="K45" s="46"/>
      <c r="L45" s="47"/>
      <c r="M45" s="47"/>
      <c r="N45" s="47"/>
      <c r="O45" s="47"/>
      <c r="P45" s="28"/>
    </row>
    <row r="46" spans="1:16" ht="26.25" x14ac:dyDescent="0.4">
      <c r="A46" s="48">
        <v>1685</v>
      </c>
      <c r="B46" s="48" t="s">
        <v>17</v>
      </c>
      <c r="C46" s="46">
        <v>19</v>
      </c>
      <c r="D46" s="47">
        <v>-60436736836</v>
      </c>
      <c r="E46" s="47"/>
      <c r="F46" s="47">
        <v>-64155502404</v>
      </c>
      <c r="G46" s="28"/>
      <c r="H46" s="47"/>
      <c r="I46" s="48"/>
      <c r="J46" s="48"/>
      <c r="K46" s="46"/>
      <c r="L46" s="47"/>
      <c r="M46" s="47"/>
      <c r="N46" s="47"/>
      <c r="O46" s="47"/>
      <c r="P46" s="28"/>
    </row>
    <row r="47" spans="1:16" ht="26.25" x14ac:dyDescent="0.4">
      <c r="A47" s="48"/>
      <c r="B47" s="48"/>
      <c r="C47" s="46"/>
      <c r="D47" s="47"/>
      <c r="E47" s="47"/>
      <c r="F47" s="47"/>
      <c r="G47" s="28"/>
      <c r="H47" s="42"/>
      <c r="I47" s="1">
        <v>31</v>
      </c>
      <c r="J47" s="1" t="s">
        <v>41</v>
      </c>
      <c r="K47" s="49"/>
      <c r="L47" s="43">
        <v>205229099974</v>
      </c>
      <c r="M47" s="42"/>
      <c r="N47" s="43">
        <v>194610439887</v>
      </c>
      <c r="O47" s="38"/>
      <c r="P47" s="28"/>
    </row>
    <row r="48" spans="1:16" ht="26.25" x14ac:dyDescent="0.4">
      <c r="A48" s="1">
        <v>19</v>
      </c>
      <c r="B48" s="1" t="s">
        <v>18</v>
      </c>
      <c r="C48" s="46">
        <v>20</v>
      </c>
      <c r="D48" s="43">
        <v>5179791138</v>
      </c>
      <c r="E48" s="42"/>
      <c r="F48" s="43">
        <v>10496215134</v>
      </c>
      <c r="G48" s="28"/>
      <c r="H48" s="47"/>
      <c r="I48" s="39"/>
      <c r="J48" s="39"/>
      <c r="K48" s="39"/>
      <c r="L48" s="39"/>
      <c r="M48" s="39"/>
      <c r="N48" s="39"/>
      <c r="O48" s="61"/>
      <c r="P48" s="28"/>
    </row>
    <row r="49" spans="1:16" ht="26.25" x14ac:dyDescent="0.4">
      <c r="A49" s="39"/>
      <c r="B49" s="39"/>
      <c r="C49" s="40"/>
      <c r="D49" s="39"/>
      <c r="E49" s="39"/>
      <c r="F49" s="39"/>
      <c r="G49" s="28"/>
      <c r="H49" s="47"/>
      <c r="I49" s="48" t="s">
        <v>42</v>
      </c>
      <c r="J49" s="48" t="s">
        <v>43</v>
      </c>
      <c r="K49" s="46"/>
      <c r="L49" s="47">
        <v>22612118715</v>
      </c>
      <c r="M49" s="47"/>
      <c r="N49" s="47">
        <v>22612118715</v>
      </c>
      <c r="O49" s="42"/>
      <c r="P49" s="28"/>
    </row>
    <row r="50" spans="1:16" ht="26.25" x14ac:dyDescent="0.4">
      <c r="A50" s="48">
        <v>1902</v>
      </c>
      <c r="B50" s="48" t="s">
        <v>19</v>
      </c>
      <c r="C50" s="46">
        <v>21</v>
      </c>
      <c r="D50" s="52">
        <v>3292682887</v>
      </c>
      <c r="E50" s="52"/>
      <c r="F50" s="52">
        <v>6747726986</v>
      </c>
      <c r="G50" s="28"/>
      <c r="H50" s="47"/>
      <c r="I50" s="48" t="s">
        <v>45</v>
      </c>
      <c r="J50" s="48" t="s">
        <v>46</v>
      </c>
      <c r="K50" s="46">
        <v>36</v>
      </c>
      <c r="L50" s="62">
        <v>9464584624</v>
      </c>
      <c r="M50" s="62"/>
      <c r="N50" s="62">
        <v>49510424195</v>
      </c>
      <c r="O50" s="47"/>
      <c r="P50" s="28"/>
    </row>
    <row r="51" spans="1:16" ht="26.25" x14ac:dyDescent="0.4">
      <c r="A51" s="48">
        <v>1905</v>
      </c>
      <c r="B51" s="48" t="s">
        <v>20</v>
      </c>
      <c r="C51" s="46">
        <v>22</v>
      </c>
      <c r="D51" s="52">
        <v>1155261244</v>
      </c>
      <c r="E51" s="52"/>
      <c r="F51" s="52">
        <v>1045578364</v>
      </c>
      <c r="G51" s="28"/>
      <c r="H51" s="47"/>
      <c r="I51" s="48">
        <v>310900</v>
      </c>
      <c r="J51" s="48" t="s">
        <v>44</v>
      </c>
      <c r="K51" s="40" t="s">
        <v>96</v>
      </c>
      <c r="L51" s="47">
        <v>173152396635</v>
      </c>
      <c r="M51" s="47"/>
      <c r="N51" s="47">
        <v>122487896977</v>
      </c>
      <c r="O51" s="62"/>
      <c r="P51" s="28"/>
    </row>
    <row r="52" spans="1:16" ht="26.25" x14ac:dyDescent="0.4">
      <c r="A52" s="48">
        <v>1970</v>
      </c>
      <c r="B52" s="48" t="s">
        <v>24</v>
      </c>
      <c r="C52" s="46">
        <v>23</v>
      </c>
      <c r="D52" s="52">
        <v>10114051290</v>
      </c>
      <c r="E52" s="52"/>
      <c r="F52" s="52">
        <v>12116342449</v>
      </c>
      <c r="G52" s="28"/>
      <c r="H52" s="47"/>
      <c r="I52" s="48"/>
      <c r="J52" s="48"/>
      <c r="K52" s="46"/>
      <c r="L52" s="47"/>
      <c r="M52" s="47"/>
      <c r="N52" s="47"/>
      <c r="O52" s="47"/>
      <c r="P52" s="28"/>
    </row>
    <row r="53" spans="1:16" ht="26.25" x14ac:dyDescent="0.4">
      <c r="A53" s="48">
        <v>1975</v>
      </c>
      <c r="B53" s="48" t="s">
        <v>25</v>
      </c>
      <c r="C53" s="46">
        <v>24</v>
      </c>
      <c r="D53" s="52">
        <v>-9382204283</v>
      </c>
      <c r="E53" s="52"/>
      <c r="F53" s="52">
        <v>-9413432665</v>
      </c>
      <c r="G53" s="28"/>
      <c r="H53" s="47"/>
      <c r="I53" s="48"/>
      <c r="J53" s="48"/>
      <c r="K53" s="46"/>
      <c r="L53" s="47"/>
      <c r="M53" s="47"/>
      <c r="N53" s="47"/>
      <c r="O53" s="47"/>
      <c r="P53" s="28"/>
    </row>
    <row r="54" spans="1:16" ht="26.25" x14ac:dyDescent="0.4">
      <c r="A54" s="39"/>
      <c r="B54" s="39"/>
      <c r="C54" s="39"/>
      <c r="D54" s="39"/>
      <c r="E54" s="39"/>
      <c r="F54" s="39"/>
      <c r="G54" s="28"/>
      <c r="H54" s="47"/>
      <c r="I54" s="39"/>
      <c r="J54" s="39"/>
      <c r="K54" s="39"/>
      <c r="L54" s="39"/>
      <c r="M54" s="39"/>
      <c r="N54" s="39"/>
      <c r="O54" s="47"/>
      <c r="P54" s="28"/>
    </row>
    <row r="55" spans="1:16" ht="27" thickBot="1" x14ac:dyDescent="0.45">
      <c r="A55" s="1"/>
      <c r="B55" s="1"/>
      <c r="C55" s="46"/>
      <c r="D55" s="42"/>
      <c r="E55" s="42"/>
      <c r="F55" s="42"/>
      <c r="G55" s="28"/>
      <c r="H55" s="47"/>
      <c r="I55" s="53"/>
      <c r="J55" s="59" t="s">
        <v>105</v>
      </c>
      <c r="K55" s="46"/>
      <c r="L55" s="60">
        <v>205229099974</v>
      </c>
      <c r="M55" s="38"/>
      <c r="N55" s="60">
        <v>194610439887</v>
      </c>
      <c r="O55" s="38"/>
      <c r="P55" s="28"/>
    </row>
    <row r="56" spans="1:16" ht="27" thickTop="1" x14ac:dyDescent="0.4">
      <c r="A56" s="63"/>
      <c r="B56" s="50"/>
      <c r="C56" s="58"/>
      <c r="D56" s="50"/>
      <c r="E56" s="50"/>
      <c r="F56" s="50"/>
      <c r="G56" s="28"/>
      <c r="H56" s="47"/>
      <c r="I56" s="58"/>
      <c r="J56" s="58"/>
      <c r="K56" s="58"/>
      <c r="L56" s="58"/>
      <c r="M56" s="58"/>
      <c r="N56" s="58"/>
      <c r="O56" s="58"/>
      <c r="P56" s="28"/>
    </row>
    <row r="57" spans="1:16" ht="27" thickBot="1" x14ac:dyDescent="0.45">
      <c r="A57" s="63"/>
      <c r="B57" s="59" t="s">
        <v>106</v>
      </c>
      <c r="C57" s="46"/>
      <c r="D57" s="60">
        <v>275420863968</v>
      </c>
      <c r="E57" s="38"/>
      <c r="F57" s="60">
        <v>272441423398</v>
      </c>
      <c r="G57" s="28"/>
      <c r="H57" s="47"/>
      <c r="I57" s="64"/>
      <c r="J57" s="59" t="s">
        <v>107</v>
      </c>
      <c r="K57" s="46"/>
      <c r="L57" s="60">
        <v>275420863968</v>
      </c>
      <c r="M57" s="38"/>
      <c r="N57" s="60">
        <v>272441423398</v>
      </c>
      <c r="O57" s="38"/>
      <c r="P57" s="28"/>
    </row>
    <row r="58" spans="1:16" ht="27" thickTop="1" x14ac:dyDescent="0.4">
      <c r="A58" s="63"/>
      <c r="B58" s="59"/>
      <c r="C58" s="46"/>
      <c r="D58" s="38"/>
      <c r="E58" s="38"/>
      <c r="F58" s="38"/>
      <c r="G58" s="28"/>
      <c r="H58" s="47"/>
      <c r="I58" s="39"/>
      <c r="J58" s="59"/>
      <c r="K58" s="46"/>
      <c r="L58" s="65">
        <v>0</v>
      </c>
      <c r="M58" s="65"/>
      <c r="N58" s="65">
        <v>0</v>
      </c>
      <c r="O58" s="65"/>
      <c r="P58" s="28"/>
    </row>
    <row r="59" spans="1:16" ht="26.25" x14ac:dyDescent="0.4">
      <c r="A59" s="63"/>
      <c r="B59" s="59"/>
      <c r="C59" s="66"/>
      <c r="D59" s="38"/>
      <c r="E59" s="38"/>
      <c r="F59" s="38"/>
      <c r="G59" s="28"/>
      <c r="H59" s="38"/>
      <c r="I59" s="39"/>
      <c r="J59" s="39"/>
      <c r="K59" s="39"/>
      <c r="L59" s="39"/>
      <c r="M59" s="39"/>
      <c r="N59" s="39"/>
      <c r="O59" s="39"/>
      <c r="P59" s="28"/>
    </row>
    <row r="60" spans="1:16" ht="26.25" x14ac:dyDescent="0.4">
      <c r="A60" s="59">
        <v>8</v>
      </c>
      <c r="B60" s="59" t="s">
        <v>77</v>
      </c>
      <c r="C60" s="46">
        <v>49</v>
      </c>
      <c r="D60" s="67">
        <v>0</v>
      </c>
      <c r="E60" s="68"/>
      <c r="F60" s="67">
        <v>0</v>
      </c>
      <c r="G60" s="28"/>
      <c r="H60" s="47"/>
      <c r="I60" s="59">
        <v>9</v>
      </c>
      <c r="J60" s="59" t="s">
        <v>81</v>
      </c>
      <c r="K60" s="46">
        <v>50</v>
      </c>
      <c r="L60" s="67">
        <v>0</v>
      </c>
      <c r="M60" s="68"/>
      <c r="N60" s="67">
        <v>0</v>
      </c>
      <c r="O60" s="68"/>
      <c r="P60" s="28"/>
    </row>
    <row r="61" spans="1:16" ht="26.25" x14ac:dyDescent="0.4">
      <c r="A61" s="1">
        <v>81</v>
      </c>
      <c r="B61" s="1" t="s">
        <v>78</v>
      </c>
      <c r="C61" s="46"/>
      <c r="D61" s="42">
        <v>796132000</v>
      </c>
      <c r="E61" s="42"/>
      <c r="F61" s="42">
        <v>796132000</v>
      </c>
      <c r="G61" s="28"/>
      <c r="H61" s="42"/>
      <c r="I61" s="1">
        <v>91</v>
      </c>
      <c r="J61" s="1" t="s">
        <v>96</v>
      </c>
      <c r="K61" s="46"/>
      <c r="L61" s="42">
        <v>24802337155</v>
      </c>
      <c r="M61" s="42"/>
      <c r="N61" s="42">
        <v>20320689709</v>
      </c>
      <c r="O61" s="42"/>
      <c r="P61" s="28"/>
    </row>
    <row r="62" spans="1:16" ht="26.25" x14ac:dyDescent="0.4">
      <c r="A62" s="1">
        <v>83</v>
      </c>
      <c r="B62" s="1" t="s">
        <v>79</v>
      </c>
      <c r="C62" s="46"/>
      <c r="D62" s="42">
        <v>2136351381</v>
      </c>
      <c r="E62" s="42"/>
      <c r="F62" s="42">
        <v>8585588938</v>
      </c>
      <c r="G62" s="28"/>
      <c r="H62" s="42"/>
      <c r="I62" s="1">
        <v>93</v>
      </c>
      <c r="J62" s="1" t="s">
        <v>82</v>
      </c>
      <c r="K62" s="46"/>
      <c r="L62" s="42">
        <v>1414103102</v>
      </c>
      <c r="M62" s="42"/>
      <c r="N62" s="42">
        <v>1414103102</v>
      </c>
      <c r="O62" s="42"/>
      <c r="P62" s="28"/>
    </row>
    <row r="63" spans="1:16" ht="26.25" x14ac:dyDescent="0.4">
      <c r="A63" s="69">
        <v>89</v>
      </c>
      <c r="B63" s="69" t="s">
        <v>80</v>
      </c>
      <c r="C63" s="46"/>
      <c r="D63" s="70">
        <v>-2932483381</v>
      </c>
      <c r="E63" s="70"/>
      <c r="F63" s="70">
        <v>-9381720938</v>
      </c>
      <c r="G63" s="28"/>
      <c r="H63" s="71"/>
      <c r="I63" s="1">
        <v>99</v>
      </c>
      <c r="J63" s="69" t="s">
        <v>83</v>
      </c>
      <c r="K63" s="46"/>
      <c r="L63" s="70">
        <v>-26216440257</v>
      </c>
      <c r="M63" s="70"/>
      <c r="N63" s="70">
        <v>-21734792811</v>
      </c>
      <c r="O63" s="70"/>
      <c r="P63" s="28"/>
    </row>
    <row r="64" spans="1:16" ht="26.25" x14ac:dyDescent="0.4">
      <c r="A64" s="39"/>
      <c r="B64" s="39"/>
      <c r="C64" s="39"/>
      <c r="D64" s="39"/>
      <c r="E64" s="39"/>
      <c r="F64" s="39"/>
      <c r="G64" s="28"/>
      <c r="H64" s="47"/>
      <c r="I64" s="39"/>
      <c r="J64" s="39"/>
      <c r="K64" s="39"/>
      <c r="L64" s="39"/>
      <c r="M64" s="39"/>
      <c r="N64" s="39"/>
      <c r="O64" s="39"/>
      <c r="P64" s="28"/>
    </row>
    <row r="65" spans="1:16" ht="27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30" x14ac:dyDescent="0.4">
      <c r="A66" s="72"/>
      <c r="B66" s="72"/>
      <c r="C66" s="72"/>
      <c r="D66" s="72"/>
      <c r="E66" s="72"/>
      <c r="F66" s="72"/>
      <c r="G66" s="26"/>
      <c r="H66" s="72"/>
      <c r="I66" s="73"/>
      <c r="J66" s="74"/>
      <c r="K66" s="75"/>
      <c r="L66" s="75"/>
      <c r="M66" s="75"/>
      <c r="N66" s="75"/>
      <c r="O66" s="75"/>
      <c r="P66" s="76"/>
    </row>
    <row r="67" spans="1:16" ht="30" x14ac:dyDescent="0.4">
      <c r="A67" s="72"/>
      <c r="B67" s="72"/>
      <c r="C67" s="72"/>
      <c r="D67" s="72"/>
      <c r="E67" s="72"/>
      <c r="F67" s="72"/>
      <c r="G67" s="26"/>
      <c r="H67" s="72"/>
      <c r="I67" s="73"/>
      <c r="J67" s="74"/>
      <c r="K67" s="75"/>
      <c r="L67" s="75"/>
      <c r="M67" s="75"/>
      <c r="N67" s="75"/>
      <c r="O67" s="75"/>
      <c r="P67" s="76"/>
    </row>
    <row r="68" spans="1:16" ht="30" x14ac:dyDescent="0.4">
      <c r="A68" s="72"/>
      <c r="B68" s="72"/>
      <c r="C68" s="72"/>
      <c r="D68" s="72"/>
      <c r="E68" s="72"/>
      <c r="F68" s="72"/>
      <c r="G68" s="26"/>
      <c r="H68" s="72"/>
      <c r="I68" s="73"/>
      <c r="J68" s="72"/>
      <c r="K68" s="72"/>
      <c r="L68" s="72"/>
      <c r="M68" s="72"/>
      <c r="N68" s="72"/>
      <c r="O68" s="72"/>
      <c r="P68" s="72"/>
    </row>
    <row r="69" spans="1:16" ht="15" x14ac:dyDescent="0.2">
      <c r="A69" s="194" t="s">
        <v>108</v>
      </c>
      <c r="B69" s="194"/>
      <c r="C69" s="194"/>
      <c r="D69" s="194"/>
      <c r="E69" s="194"/>
      <c r="F69" s="194"/>
      <c r="G69" s="77"/>
      <c r="H69" s="77"/>
      <c r="I69" s="77"/>
      <c r="J69" s="194" t="s">
        <v>108</v>
      </c>
      <c r="K69" s="194"/>
      <c r="L69" s="194"/>
      <c r="M69" s="39"/>
      <c r="N69" s="39"/>
      <c r="O69" s="39"/>
      <c r="P69" s="39"/>
    </row>
    <row r="70" spans="1:16" ht="27.75" x14ac:dyDescent="0.4">
      <c r="A70" s="195" t="s">
        <v>84</v>
      </c>
      <c r="B70" s="195"/>
      <c r="C70" s="195"/>
      <c r="D70" s="195"/>
      <c r="E70" s="195"/>
      <c r="F70" s="195"/>
      <c r="G70" s="195"/>
      <c r="H70" s="195"/>
      <c r="I70" s="195"/>
      <c r="J70" s="195" t="s">
        <v>132</v>
      </c>
      <c r="K70" s="195"/>
      <c r="L70" s="195"/>
      <c r="M70" s="181"/>
      <c r="N70" s="181"/>
      <c r="O70" s="181"/>
      <c r="P70" s="78"/>
    </row>
    <row r="71" spans="1:16" ht="27.75" x14ac:dyDescent="0.4">
      <c r="A71" s="193" t="s">
        <v>85</v>
      </c>
      <c r="B71" s="193"/>
      <c r="C71" s="193"/>
      <c r="D71" s="193"/>
      <c r="E71" s="193"/>
      <c r="F71" s="193"/>
      <c r="G71" s="79"/>
      <c r="H71" s="79"/>
      <c r="I71" s="79"/>
      <c r="J71" s="193" t="s">
        <v>133</v>
      </c>
      <c r="K71" s="193"/>
      <c r="L71" s="193"/>
      <c r="M71" s="2"/>
      <c r="N71" s="181"/>
      <c r="O71" s="181"/>
      <c r="P71" s="78"/>
    </row>
    <row r="72" spans="1:16" ht="25.5" x14ac:dyDescent="0.35">
      <c r="A72" s="189" t="s">
        <v>86</v>
      </c>
      <c r="B72" s="189"/>
      <c r="C72" s="189"/>
      <c r="D72" s="189"/>
      <c r="E72" s="189"/>
      <c r="F72" s="189"/>
      <c r="G72" s="80"/>
      <c r="H72" s="80"/>
      <c r="I72" s="80"/>
      <c r="J72" s="189" t="s">
        <v>135</v>
      </c>
      <c r="K72" s="189"/>
      <c r="L72" s="189"/>
      <c r="M72" s="182"/>
      <c r="N72" s="182"/>
      <c r="O72" s="182"/>
      <c r="P72" s="81"/>
    </row>
    <row r="73" spans="1:16" ht="27.75" x14ac:dyDescent="0.4">
      <c r="A73" s="82"/>
      <c r="B73" s="82"/>
      <c r="C73" s="82"/>
      <c r="D73" s="83"/>
      <c r="E73" s="83"/>
      <c r="F73" s="83"/>
      <c r="G73" s="84"/>
      <c r="H73" s="85"/>
      <c r="I73" s="83"/>
      <c r="J73" s="83"/>
      <c r="K73" s="86"/>
      <c r="L73" s="86"/>
      <c r="M73" s="86"/>
      <c r="N73" s="86"/>
      <c r="O73" s="86"/>
      <c r="P73" s="84"/>
    </row>
    <row r="74" spans="1:16" ht="27.75" x14ac:dyDescent="0.4">
      <c r="A74" s="82"/>
      <c r="B74" s="82"/>
      <c r="C74" s="82"/>
      <c r="D74" s="86"/>
      <c r="E74" s="86"/>
      <c r="F74" s="86"/>
      <c r="G74" s="84"/>
      <c r="H74" s="87"/>
      <c r="I74" s="86"/>
      <c r="J74" s="86"/>
      <c r="K74" s="86"/>
      <c r="L74" s="86"/>
      <c r="M74" s="86"/>
      <c r="N74" s="86"/>
      <c r="O74" s="86"/>
      <c r="P74" s="84"/>
    </row>
    <row r="75" spans="1:16" ht="27.75" x14ac:dyDescent="0.4">
      <c r="A75" s="82"/>
      <c r="B75" s="82"/>
      <c r="C75" s="82"/>
      <c r="D75" s="86"/>
      <c r="E75" s="86"/>
      <c r="F75" s="86"/>
      <c r="G75" s="84"/>
      <c r="H75" s="88"/>
      <c r="I75" s="86"/>
      <c r="J75" s="86"/>
      <c r="K75" s="86"/>
      <c r="L75" s="86"/>
      <c r="M75" s="86"/>
      <c r="N75" s="86"/>
      <c r="O75" s="86"/>
      <c r="P75" s="84"/>
    </row>
    <row r="76" spans="1:16" ht="30" x14ac:dyDescent="0.4">
      <c r="A76" s="190"/>
      <c r="B76" s="190"/>
      <c r="C76" s="190"/>
      <c r="D76" s="190"/>
      <c r="E76" s="180"/>
      <c r="F76" s="180"/>
      <c r="G76" s="84"/>
      <c r="H76" s="89"/>
      <c r="I76" s="90"/>
      <c r="J76" s="91"/>
      <c r="K76" s="91"/>
      <c r="L76" s="91"/>
      <c r="M76" s="91"/>
      <c r="N76" s="91"/>
      <c r="O76" s="91"/>
      <c r="P76" s="84"/>
    </row>
    <row r="77" spans="1:16" ht="30" x14ac:dyDescent="0.4">
      <c r="A77" s="190"/>
      <c r="B77" s="190"/>
      <c r="C77" s="190"/>
      <c r="D77" s="190"/>
      <c r="E77" s="180"/>
      <c r="F77" s="180"/>
      <c r="G77" s="84"/>
      <c r="H77" s="89"/>
      <c r="I77" s="83"/>
      <c r="J77" s="83"/>
      <c r="K77" s="83"/>
      <c r="L77" s="83"/>
      <c r="M77" s="83"/>
      <c r="N77" s="83"/>
      <c r="O77" s="83"/>
      <c r="P77" s="84"/>
    </row>
    <row r="78" spans="1:16" ht="18" x14ac:dyDescent="0.25">
      <c r="A78" s="191" t="s">
        <v>108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</row>
    <row r="79" spans="1:16" ht="27.75" x14ac:dyDescent="0.4">
      <c r="A79" s="192" t="s">
        <v>87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</row>
    <row r="80" spans="1:16" ht="27.75" x14ac:dyDescent="0.4">
      <c r="A80" s="187" t="s">
        <v>134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92"/>
      <c r="P80" s="92"/>
    </row>
    <row r="81" spans="1:16" ht="25.5" x14ac:dyDescent="0.35">
      <c r="A81" s="188" t="s">
        <v>88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</sheetData>
  <mergeCells count="15">
    <mergeCell ref="A71:F71"/>
    <mergeCell ref="J71:L71"/>
    <mergeCell ref="A69:F69"/>
    <mergeCell ref="J69:L69"/>
    <mergeCell ref="A70:F70"/>
    <mergeCell ref="G70:I70"/>
    <mergeCell ref="J70:L70"/>
    <mergeCell ref="A80:N80"/>
    <mergeCell ref="A81:P81"/>
    <mergeCell ref="A72:F72"/>
    <mergeCell ref="J72:L72"/>
    <mergeCell ref="A76:D76"/>
    <mergeCell ref="A77:D77"/>
    <mergeCell ref="A78:P78"/>
    <mergeCell ref="A79:P79"/>
  </mergeCells>
  <printOptions horizontalCentered="1"/>
  <pageMargins left="0.59055118110236227" right="0.59055118110236227" top="0.59055118110236227" bottom="0.59055118110236227" header="0" footer="0"/>
  <pageSetup scale="38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60" zoomScaleNormal="60" workbookViewId="0">
      <selection activeCell="A2" sqref="A2"/>
    </sheetView>
  </sheetViews>
  <sheetFormatPr baseColWidth="10" defaultRowHeight="12.75" x14ac:dyDescent="0.2"/>
  <cols>
    <col min="1" max="1" width="17.140625" style="6" customWidth="1"/>
    <col min="2" max="2" width="70.7109375" style="6" customWidth="1"/>
    <col min="3" max="3" width="10.5703125" style="6" customWidth="1"/>
    <col min="4" max="4" width="38.5703125" style="6" customWidth="1"/>
    <col min="5" max="5" width="5.7109375" style="6" customWidth="1"/>
    <col min="6" max="6" width="37.85546875" style="6" customWidth="1"/>
    <col min="7" max="7" width="11.140625" style="6" customWidth="1"/>
    <col min="8" max="16384" width="11.42578125" style="6"/>
  </cols>
  <sheetData>
    <row r="1" spans="1:7" ht="23.25" x14ac:dyDescent="0.35">
      <c r="A1" s="149"/>
      <c r="B1" s="150"/>
      <c r="C1" s="150"/>
      <c r="D1" s="150"/>
      <c r="E1" s="150"/>
      <c r="F1" s="150"/>
      <c r="G1" s="151"/>
    </row>
    <row r="2" spans="1:7" ht="27.75" x14ac:dyDescent="0.4">
      <c r="A2" s="152" t="s">
        <v>0</v>
      </c>
      <c r="B2" s="153"/>
      <c r="C2" s="153"/>
      <c r="D2" s="153"/>
      <c r="E2" s="153"/>
      <c r="F2" s="153"/>
      <c r="G2" s="154"/>
    </row>
    <row r="3" spans="1:7" ht="27.75" x14ac:dyDescent="0.4">
      <c r="A3" s="152" t="s">
        <v>109</v>
      </c>
      <c r="B3" s="153"/>
      <c r="C3" s="153"/>
      <c r="D3" s="153"/>
      <c r="E3" s="153"/>
      <c r="F3" s="153"/>
      <c r="G3" s="154"/>
    </row>
    <row r="4" spans="1:7" ht="27.75" x14ac:dyDescent="0.4">
      <c r="A4" s="155" t="s">
        <v>110</v>
      </c>
      <c r="B4" s="153"/>
      <c r="C4" s="153"/>
      <c r="D4" s="153"/>
      <c r="E4" s="153"/>
      <c r="F4" s="153"/>
      <c r="G4" s="154"/>
    </row>
    <row r="5" spans="1:7" ht="25.5" x14ac:dyDescent="0.35">
      <c r="A5" s="156" t="s">
        <v>91</v>
      </c>
      <c r="B5" s="157"/>
      <c r="C5" s="157"/>
      <c r="D5" s="157"/>
      <c r="E5" s="157"/>
      <c r="F5" s="157"/>
      <c r="G5" s="158"/>
    </row>
    <row r="6" spans="1:7" ht="23.25" x14ac:dyDescent="0.35">
      <c r="A6" s="159"/>
      <c r="B6" s="160"/>
      <c r="C6" s="160"/>
      <c r="D6" s="160"/>
      <c r="E6" s="160"/>
      <c r="F6" s="160"/>
      <c r="G6" s="161"/>
    </row>
    <row r="7" spans="1:7" ht="23.25" x14ac:dyDescent="0.35">
      <c r="A7" s="162"/>
      <c r="B7" s="163"/>
      <c r="C7" s="163"/>
      <c r="D7" s="164"/>
      <c r="E7" s="164"/>
      <c r="F7" s="165"/>
      <c r="G7" s="164"/>
    </row>
    <row r="8" spans="1:7" ht="26.25" x14ac:dyDescent="0.4">
      <c r="A8" s="166"/>
      <c r="B8" s="93"/>
      <c r="C8" s="94" t="s">
        <v>92</v>
      </c>
      <c r="D8" s="24">
        <v>2022</v>
      </c>
      <c r="E8" s="25"/>
      <c r="F8" s="24">
        <v>2021</v>
      </c>
      <c r="G8" s="25"/>
    </row>
    <row r="9" spans="1:7" ht="26.25" x14ac:dyDescent="0.4">
      <c r="A9" s="93"/>
      <c r="B9" s="93"/>
      <c r="C9" s="94"/>
      <c r="D9" s="167"/>
      <c r="E9" s="96"/>
      <c r="F9" s="167"/>
      <c r="G9" s="95"/>
    </row>
    <row r="10" spans="1:7" ht="26.25" x14ac:dyDescent="0.4">
      <c r="A10" s="93"/>
      <c r="B10" s="93"/>
      <c r="C10" s="94"/>
      <c r="D10" s="96"/>
      <c r="E10" s="96"/>
      <c r="F10" s="96"/>
      <c r="G10" s="95"/>
    </row>
    <row r="11" spans="1:7" ht="23.25" x14ac:dyDescent="0.35">
      <c r="A11" s="97"/>
      <c r="B11" s="97" t="s">
        <v>47</v>
      </c>
      <c r="C11" s="98">
        <v>37</v>
      </c>
      <c r="D11" s="168">
        <v>1351446998065</v>
      </c>
      <c r="E11" s="168"/>
      <c r="F11" s="168">
        <v>1200271975586</v>
      </c>
      <c r="G11" s="95"/>
    </row>
    <row r="12" spans="1:7" ht="23.25" x14ac:dyDescent="0.35">
      <c r="A12" s="169"/>
      <c r="B12" s="169"/>
      <c r="C12" s="170"/>
      <c r="D12" s="171"/>
      <c r="E12" s="172"/>
      <c r="F12" s="171"/>
      <c r="G12" s="95"/>
    </row>
    <row r="13" spans="1:7" ht="23.25" x14ac:dyDescent="0.35">
      <c r="A13" s="169">
        <v>44</v>
      </c>
      <c r="B13" s="169" t="s">
        <v>48</v>
      </c>
      <c r="C13" s="98">
        <v>38</v>
      </c>
      <c r="D13" s="172">
        <v>368977554</v>
      </c>
      <c r="E13" s="172"/>
      <c r="F13" s="172">
        <v>2161996698</v>
      </c>
      <c r="G13" s="95"/>
    </row>
    <row r="14" spans="1:7" ht="23.25" x14ac:dyDescent="0.35">
      <c r="A14" s="173">
        <v>4428</v>
      </c>
      <c r="B14" s="173" t="s">
        <v>49</v>
      </c>
      <c r="C14" s="174"/>
      <c r="D14" s="143">
        <v>368977554</v>
      </c>
      <c r="E14" s="143"/>
      <c r="F14" s="143">
        <v>2161996698</v>
      </c>
      <c r="G14" s="95"/>
    </row>
    <row r="15" spans="1:7" ht="23.25" x14ac:dyDescent="0.35">
      <c r="A15" s="169">
        <v>47</v>
      </c>
      <c r="B15" s="169" t="s">
        <v>50</v>
      </c>
      <c r="C15" s="98">
        <v>39</v>
      </c>
      <c r="D15" s="172">
        <v>1344852839520</v>
      </c>
      <c r="E15" s="172"/>
      <c r="F15" s="172">
        <v>1191592126848</v>
      </c>
      <c r="G15" s="95"/>
    </row>
    <row r="16" spans="1:7" ht="23.25" x14ac:dyDescent="0.35">
      <c r="A16" s="173">
        <v>4705</v>
      </c>
      <c r="B16" s="173" t="s">
        <v>51</v>
      </c>
      <c r="C16" s="174"/>
      <c r="D16" s="95">
        <v>1344833789888</v>
      </c>
      <c r="E16" s="95"/>
      <c r="F16" s="95">
        <v>1191432380492</v>
      </c>
      <c r="G16" s="95"/>
    </row>
    <row r="17" spans="1:7" ht="23.25" x14ac:dyDescent="0.35">
      <c r="A17" s="173">
        <v>4720</v>
      </c>
      <c r="B17" s="173" t="s">
        <v>52</v>
      </c>
      <c r="C17" s="174"/>
      <c r="D17" s="95">
        <v>2342342</v>
      </c>
      <c r="E17" s="95"/>
      <c r="F17" s="95">
        <v>29808735</v>
      </c>
      <c r="G17" s="95"/>
    </row>
    <row r="18" spans="1:7" ht="23.25" x14ac:dyDescent="0.35">
      <c r="A18" s="173">
        <v>4722</v>
      </c>
      <c r="B18" s="173" t="s">
        <v>53</v>
      </c>
      <c r="C18" s="174"/>
      <c r="D18" s="95">
        <v>16707290</v>
      </c>
      <c r="E18" s="95"/>
      <c r="F18" s="95">
        <v>129937621</v>
      </c>
      <c r="G18" s="95"/>
    </row>
    <row r="19" spans="1:7" ht="23.25" x14ac:dyDescent="0.35">
      <c r="A19" s="169">
        <v>48</v>
      </c>
      <c r="B19" s="169" t="s">
        <v>54</v>
      </c>
      <c r="C19" s="98">
        <v>40</v>
      </c>
      <c r="D19" s="172">
        <v>6225180991</v>
      </c>
      <c r="E19" s="172"/>
      <c r="F19" s="172">
        <v>6517852040</v>
      </c>
      <c r="G19" s="95"/>
    </row>
    <row r="20" spans="1:7" ht="23.25" x14ac:dyDescent="0.35">
      <c r="A20" s="173">
        <v>4802</v>
      </c>
      <c r="B20" s="173" t="s">
        <v>55</v>
      </c>
      <c r="C20" s="98">
        <v>41</v>
      </c>
      <c r="D20" s="95">
        <v>258050605</v>
      </c>
      <c r="E20" s="95"/>
      <c r="F20" s="95">
        <v>62321661</v>
      </c>
      <c r="G20" s="95"/>
    </row>
    <row r="21" spans="1:7" ht="23.25" x14ac:dyDescent="0.35">
      <c r="A21" s="173">
        <v>4808</v>
      </c>
      <c r="B21" s="173" t="s">
        <v>111</v>
      </c>
      <c r="C21" s="98">
        <v>42</v>
      </c>
      <c r="D21" s="95">
        <v>5953133706</v>
      </c>
      <c r="E21" s="95"/>
      <c r="F21" s="95">
        <v>6280079117</v>
      </c>
      <c r="G21" s="95"/>
    </row>
    <row r="22" spans="1:7" ht="23.25" x14ac:dyDescent="0.35">
      <c r="A22" s="173">
        <v>4830</v>
      </c>
      <c r="B22" s="173" t="s">
        <v>56</v>
      </c>
      <c r="C22" s="174" t="s">
        <v>96</v>
      </c>
      <c r="D22" s="95">
        <v>13996680</v>
      </c>
      <c r="E22" s="95"/>
      <c r="F22" s="95">
        <v>175451262</v>
      </c>
      <c r="G22" s="95"/>
    </row>
    <row r="23" spans="1:7" ht="23.25" x14ac:dyDescent="0.35">
      <c r="A23" s="175"/>
      <c r="B23" s="97" t="s">
        <v>57</v>
      </c>
      <c r="C23" s="98">
        <v>43</v>
      </c>
      <c r="D23" s="168">
        <v>1341982413441</v>
      </c>
      <c r="E23" s="168"/>
      <c r="F23" s="168">
        <v>1150761551391</v>
      </c>
      <c r="G23" s="95"/>
    </row>
    <row r="24" spans="1:7" ht="23.25" x14ac:dyDescent="0.35">
      <c r="A24" s="169">
        <v>51</v>
      </c>
      <c r="B24" s="169" t="s">
        <v>112</v>
      </c>
      <c r="C24" s="98">
        <v>44</v>
      </c>
      <c r="D24" s="172">
        <v>55327698521</v>
      </c>
      <c r="E24" s="172"/>
      <c r="F24" s="172">
        <v>59918803206</v>
      </c>
      <c r="G24" s="95"/>
    </row>
    <row r="25" spans="1:7" ht="23.25" x14ac:dyDescent="0.35">
      <c r="A25" s="173">
        <v>5101</v>
      </c>
      <c r="B25" s="173" t="s">
        <v>58</v>
      </c>
      <c r="C25" s="174"/>
      <c r="D25" s="143">
        <v>4220452952</v>
      </c>
      <c r="E25" s="143"/>
      <c r="F25" s="176">
        <v>4083248433</v>
      </c>
      <c r="G25" s="95"/>
    </row>
    <row r="26" spans="1:7" ht="23.25" x14ac:dyDescent="0.35">
      <c r="A26" s="173">
        <v>5102</v>
      </c>
      <c r="B26" s="173" t="s">
        <v>59</v>
      </c>
      <c r="C26" s="174"/>
      <c r="D26" s="143">
        <v>12219584</v>
      </c>
      <c r="E26" s="143"/>
      <c r="F26" s="176">
        <v>5023925</v>
      </c>
      <c r="G26" s="95"/>
    </row>
    <row r="27" spans="1:7" ht="23.25" x14ac:dyDescent="0.35">
      <c r="A27" s="173">
        <v>5103</v>
      </c>
      <c r="B27" s="173" t="s">
        <v>60</v>
      </c>
      <c r="C27" s="174"/>
      <c r="D27" s="143">
        <v>1207174900</v>
      </c>
      <c r="E27" s="143"/>
      <c r="F27" s="176">
        <v>1234411829</v>
      </c>
      <c r="G27" s="95"/>
    </row>
    <row r="28" spans="1:7" ht="23.25" x14ac:dyDescent="0.35">
      <c r="A28" s="173">
        <v>5104</v>
      </c>
      <c r="B28" s="173" t="s">
        <v>61</v>
      </c>
      <c r="C28" s="174"/>
      <c r="D28" s="143">
        <v>255953800</v>
      </c>
      <c r="E28" s="143"/>
      <c r="F28" s="176">
        <v>247991000</v>
      </c>
      <c r="G28" s="95"/>
    </row>
    <row r="29" spans="1:7" ht="23.25" x14ac:dyDescent="0.35">
      <c r="A29" s="173">
        <v>5107</v>
      </c>
      <c r="B29" s="173" t="s">
        <v>62</v>
      </c>
      <c r="C29" s="174"/>
      <c r="D29" s="143">
        <v>10837033842</v>
      </c>
      <c r="E29" s="143"/>
      <c r="F29" s="176">
        <v>3102919384</v>
      </c>
      <c r="G29" s="95"/>
    </row>
    <row r="30" spans="1:7" ht="23.25" x14ac:dyDescent="0.35">
      <c r="A30" s="173">
        <v>5108</v>
      </c>
      <c r="B30" s="173" t="s">
        <v>63</v>
      </c>
      <c r="C30" s="174"/>
      <c r="D30" s="143">
        <v>307473558</v>
      </c>
      <c r="E30" s="143"/>
      <c r="F30" s="176">
        <v>806364887</v>
      </c>
      <c r="G30" s="95"/>
    </row>
    <row r="31" spans="1:7" ht="23.25" x14ac:dyDescent="0.35">
      <c r="A31" s="173">
        <v>5111</v>
      </c>
      <c r="B31" s="173" t="s">
        <v>64</v>
      </c>
      <c r="C31" s="99"/>
      <c r="D31" s="143">
        <v>38478038064</v>
      </c>
      <c r="E31" s="143"/>
      <c r="F31" s="176">
        <v>50378113649</v>
      </c>
      <c r="G31" s="95"/>
    </row>
    <row r="32" spans="1:7" ht="23.25" x14ac:dyDescent="0.35">
      <c r="A32" s="173">
        <v>5120</v>
      </c>
      <c r="B32" s="173" t="s">
        <v>65</v>
      </c>
      <c r="C32" s="170"/>
      <c r="D32" s="143">
        <v>9351821</v>
      </c>
      <c r="E32" s="143"/>
      <c r="F32" s="176">
        <v>60730099</v>
      </c>
      <c r="G32" s="95"/>
    </row>
    <row r="33" spans="1:7" ht="23.25" x14ac:dyDescent="0.35">
      <c r="A33" s="169">
        <v>53</v>
      </c>
      <c r="B33" s="169" t="s">
        <v>66</v>
      </c>
      <c r="C33" s="98">
        <v>45</v>
      </c>
      <c r="D33" s="172">
        <v>18405531435</v>
      </c>
      <c r="E33" s="172"/>
      <c r="F33" s="172">
        <v>16792797043</v>
      </c>
      <c r="G33" s="95"/>
    </row>
    <row r="34" spans="1:7" ht="23.25" x14ac:dyDescent="0.35">
      <c r="A34" s="173">
        <v>5347</v>
      </c>
      <c r="B34" s="173" t="s">
        <v>67</v>
      </c>
      <c r="C34" s="177"/>
      <c r="D34" s="143">
        <v>302471886</v>
      </c>
      <c r="E34" s="143"/>
      <c r="F34" s="143">
        <v>129909263</v>
      </c>
      <c r="G34" s="95"/>
    </row>
    <row r="35" spans="1:7" ht="23.25" x14ac:dyDescent="0.35">
      <c r="A35" s="173">
        <v>5360</v>
      </c>
      <c r="B35" s="173" t="s">
        <v>68</v>
      </c>
      <c r="C35" s="170" t="s">
        <v>96</v>
      </c>
      <c r="D35" s="143">
        <v>11902119869</v>
      </c>
      <c r="E35" s="143"/>
      <c r="F35" s="176">
        <v>12220953915</v>
      </c>
      <c r="G35" s="95"/>
    </row>
    <row r="36" spans="1:7" ht="23.25" x14ac:dyDescent="0.35">
      <c r="A36" s="173">
        <v>5366</v>
      </c>
      <c r="B36" s="173" t="s">
        <v>69</v>
      </c>
      <c r="C36" s="177"/>
      <c r="D36" s="143">
        <v>2019602748</v>
      </c>
      <c r="E36" s="143"/>
      <c r="F36" s="176">
        <v>2495844148</v>
      </c>
      <c r="G36" s="95"/>
    </row>
    <row r="37" spans="1:7" ht="23.25" x14ac:dyDescent="0.35">
      <c r="A37" s="173">
        <v>5368</v>
      </c>
      <c r="B37" s="173" t="s">
        <v>70</v>
      </c>
      <c r="C37" s="174"/>
      <c r="D37" s="143">
        <v>4181336932</v>
      </c>
      <c r="E37" s="143"/>
      <c r="F37" s="176">
        <v>1946089717</v>
      </c>
      <c r="G37" s="95"/>
    </row>
    <row r="38" spans="1:7" ht="23.25" x14ac:dyDescent="0.35">
      <c r="A38" s="169">
        <v>55</v>
      </c>
      <c r="B38" s="169" t="s">
        <v>71</v>
      </c>
      <c r="C38" s="98">
        <v>46</v>
      </c>
      <c r="D38" s="172">
        <v>1215739482318</v>
      </c>
      <c r="E38" s="172"/>
      <c r="F38" s="172">
        <v>999376311145</v>
      </c>
      <c r="G38" s="95"/>
    </row>
    <row r="39" spans="1:7" ht="23.25" x14ac:dyDescent="0.35">
      <c r="A39" s="173">
        <v>5507</v>
      </c>
      <c r="B39" s="173" t="s">
        <v>72</v>
      </c>
      <c r="C39" s="170"/>
      <c r="D39" s="143">
        <v>1215739482318</v>
      </c>
      <c r="E39" s="143"/>
      <c r="F39" s="143">
        <v>999376311145</v>
      </c>
      <c r="G39" s="95"/>
    </row>
    <row r="40" spans="1:7" ht="23.25" x14ac:dyDescent="0.35">
      <c r="A40" s="169">
        <v>57</v>
      </c>
      <c r="B40" s="169" t="s">
        <v>50</v>
      </c>
      <c r="C40" s="98">
        <v>47</v>
      </c>
      <c r="D40" s="172">
        <v>39877082994</v>
      </c>
      <c r="E40" s="172"/>
      <c r="F40" s="172">
        <v>56866738430</v>
      </c>
      <c r="G40" s="95"/>
    </row>
    <row r="41" spans="1:7" ht="23.25" x14ac:dyDescent="0.35">
      <c r="A41" s="173">
        <v>5720</v>
      </c>
      <c r="B41" s="173" t="s">
        <v>73</v>
      </c>
      <c r="C41" s="174"/>
      <c r="D41" s="143">
        <v>39877082994</v>
      </c>
      <c r="E41" s="143"/>
      <c r="F41" s="143">
        <v>56866738430</v>
      </c>
      <c r="G41" s="95"/>
    </row>
    <row r="42" spans="1:7" ht="23.25" x14ac:dyDescent="0.35">
      <c r="A42" s="169">
        <v>58</v>
      </c>
      <c r="B42" s="169" t="s">
        <v>74</v>
      </c>
      <c r="C42" s="98">
        <v>48</v>
      </c>
      <c r="D42" s="172">
        <v>12632618173</v>
      </c>
      <c r="E42" s="172"/>
      <c r="F42" s="172">
        <v>17806901567</v>
      </c>
      <c r="G42" s="95"/>
    </row>
    <row r="43" spans="1:7" ht="23.25" x14ac:dyDescent="0.35">
      <c r="A43" s="173">
        <v>5802</v>
      </c>
      <c r="B43" s="173" t="s">
        <v>75</v>
      </c>
      <c r="C43" s="174"/>
      <c r="D43" s="143">
        <v>125231230</v>
      </c>
      <c r="E43" s="143"/>
      <c r="F43" s="143">
        <v>200557481</v>
      </c>
      <c r="G43" s="95"/>
    </row>
    <row r="44" spans="1:7" ht="23.25" x14ac:dyDescent="0.35">
      <c r="A44" s="173">
        <v>5804</v>
      </c>
      <c r="B44" s="173" t="s">
        <v>55</v>
      </c>
      <c r="C44" s="178"/>
      <c r="D44" s="143">
        <v>353529231</v>
      </c>
      <c r="E44" s="143"/>
      <c r="F44" s="143">
        <v>66970298</v>
      </c>
      <c r="G44" s="95"/>
    </row>
    <row r="45" spans="1:7" ht="23.25" x14ac:dyDescent="0.35">
      <c r="A45" s="173">
        <v>5890</v>
      </c>
      <c r="B45" s="173" t="s">
        <v>76</v>
      </c>
      <c r="C45" s="178"/>
      <c r="D45" s="95">
        <v>12153857712</v>
      </c>
      <c r="E45" s="95"/>
      <c r="F45" s="95">
        <v>17539373788</v>
      </c>
      <c r="G45" s="95"/>
    </row>
    <row r="46" spans="1:7" ht="23.25" x14ac:dyDescent="0.35">
      <c r="A46" s="173"/>
      <c r="B46" s="173"/>
      <c r="C46" s="179"/>
      <c r="D46" s="95"/>
      <c r="E46" s="95"/>
      <c r="F46" s="95"/>
      <c r="G46" s="95"/>
    </row>
    <row r="47" spans="1:7" ht="23.25" x14ac:dyDescent="0.35">
      <c r="A47" s="173"/>
      <c r="B47" s="100" t="s">
        <v>113</v>
      </c>
      <c r="C47" s="179"/>
      <c r="D47" s="101">
        <v>9464584624</v>
      </c>
      <c r="E47" s="101"/>
      <c r="F47" s="101">
        <v>49510424195</v>
      </c>
      <c r="G47" s="95"/>
    </row>
    <row r="48" spans="1:7" ht="23.25" x14ac:dyDescent="0.35">
      <c r="A48" s="148"/>
      <c r="B48" s="148"/>
      <c r="C48" s="144"/>
      <c r="D48" s="144"/>
      <c r="E48" s="145"/>
      <c r="F48" s="146"/>
      <c r="G48" s="146"/>
    </row>
    <row r="49" spans="1:7" ht="27" x14ac:dyDescent="0.35">
      <c r="A49" s="39"/>
      <c r="B49" s="39"/>
      <c r="C49" s="39"/>
      <c r="D49" s="147"/>
      <c r="E49" s="147"/>
      <c r="F49" s="39"/>
      <c r="G49" s="39"/>
    </row>
    <row r="50" spans="1:7" ht="27" x14ac:dyDescent="0.35">
      <c r="A50" s="39"/>
      <c r="B50" s="39"/>
      <c r="C50" s="39"/>
      <c r="D50" s="147"/>
      <c r="E50" s="147"/>
      <c r="F50" s="39"/>
      <c r="G50" s="39"/>
    </row>
    <row r="51" spans="1:7" ht="15" customHeight="1" x14ac:dyDescent="0.2">
      <c r="A51" s="197" t="s">
        <v>108</v>
      </c>
      <c r="B51" s="197"/>
      <c r="C51" s="197" t="s">
        <v>108</v>
      </c>
      <c r="D51" s="197"/>
      <c r="E51" s="197"/>
      <c r="F51" s="197"/>
      <c r="G51" s="39"/>
    </row>
    <row r="52" spans="1:7" ht="23.25" x14ac:dyDescent="0.35">
      <c r="A52" s="198" t="s">
        <v>84</v>
      </c>
      <c r="B52" s="198"/>
      <c r="C52" s="198" t="s">
        <v>132</v>
      </c>
      <c r="D52" s="198"/>
      <c r="E52" s="198"/>
      <c r="F52" s="198"/>
      <c r="G52" s="39"/>
    </row>
    <row r="53" spans="1:7" ht="23.25" x14ac:dyDescent="0.35">
      <c r="A53" s="199" t="s">
        <v>85</v>
      </c>
      <c r="B53" s="199"/>
      <c r="C53" s="199" t="s">
        <v>133</v>
      </c>
      <c r="D53" s="199"/>
      <c r="E53" s="199"/>
      <c r="F53" s="199"/>
      <c r="G53" s="39"/>
    </row>
    <row r="54" spans="1:7" ht="23.25" x14ac:dyDescent="0.35">
      <c r="A54" s="200" t="s">
        <v>86</v>
      </c>
      <c r="B54" s="200"/>
      <c r="C54" s="201" t="s">
        <v>135</v>
      </c>
      <c r="D54" s="201"/>
      <c r="E54" s="201"/>
      <c r="F54" s="201"/>
      <c r="G54" s="39"/>
    </row>
    <row r="55" spans="1:7" ht="25.5" x14ac:dyDescent="0.35">
      <c r="A55" s="183"/>
      <c r="B55" s="183"/>
      <c r="C55" s="183"/>
      <c r="D55" s="183"/>
      <c r="E55" s="183"/>
      <c r="F55" s="183"/>
      <c r="G55" s="39"/>
    </row>
    <row r="56" spans="1:7" ht="25.5" x14ac:dyDescent="0.35">
      <c r="A56" s="183"/>
      <c r="B56" s="183"/>
      <c r="C56" s="183"/>
      <c r="D56" s="183"/>
      <c r="E56" s="183"/>
      <c r="F56" s="183"/>
      <c r="G56" s="39"/>
    </row>
    <row r="57" spans="1:7" ht="20.25" customHeight="1" x14ac:dyDescent="0.2">
      <c r="A57" s="202" t="s">
        <v>108</v>
      </c>
      <c r="B57" s="202"/>
      <c r="C57" s="202"/>
      <c r="D57" s="202"/>
      <c r="E57" s="202"/>
      <c r="F57" s="202"/>
      <c r="G57" s="39"/>
    </row>
    <row r="58" spans="1:7" ht="20.25" customHeight="1" x14ac:dyDescent="0.35">
      <c r="A58" s="203" t="s">
        <v>87</v>
      </c>
      <c r="B58" s="203"/>
      <c r="C58" s="203"/>
      <c r="D58" s="203"/>
      <c r="E58" s="203"/>
      <c r="F58" s="203"/>
      <c r="G58" s="39"/>
    </row>
    <row r="59" spans="1:7" ht="23.25" x14ac:dyDescent="0.35">
      <c r="A59" s="187" t="s">
        <v>134</v>
      </c>
      <c r="B59" s="187"/>
      <c r="C59" s="187"/>
      <c r="D59" s="187"/>
      <c r="E59" s="187"/>
      <c r="F59" s="187"/>
      <c r="G59" s="39"/>
    </row>
    <row r="60" spans="1:7" ht="20.25" customHeight="1" x14ac:dyDescent="0.35">
      <c r="A60" s="196" t="s">
        <v>88</v>
      </c>
      <c r="B60" s="196"/>
      <c r="C60" s="196"/>
      <c r="D60" s="196"/>
      <c r="E60" s="196"/>
      <c r="F60" s="196"/>
      <c r="G60" s="39"/>
    </row>
    <row r="61" spans="1:7" ht="27" x14ac:dyDescent="0.35">
      <c r="A61" s="39"/>
      <c r="B61" s="39"/>
      <c r="C61" s="39"/>
      <c r="D61" s="147"/>
      <c r="E61" s="147"/>
      <c r="F61" s="39"/>
      <c r="G61" s="39"/>
    </row>
    <row r="62" spans="1:7" ht="27" x14ac:dyDescent="0.35">
      <c r="A62" s="39"/>
      <c r="B62" s="39"/>
      <c r="C62" s="39"/>
      <c r="D62" s="147"/>
      <c r="E62" s="147"/>
      <c r="F62" s="39"/>
      <c r="G62" s="39"/>
    </row>
    <row r="63" spans="1:7" ht="27" x14ac:dyDescent="0.35">
      <c r="A63" s="39"/>
      <c r="B63" s="39"/>
      <c r="C63" s="39"/>
      <c r="D63" s="147"/>
      <c r="E63" s="147"/>
      <c r="F63" s="39"/>
      <c r="G63" s="39"/>
    </row>
    <row r="64" spans="1:7" ht="27" x14ac:dyDescent="0.35">
      <c r="A64" s="39"/>
      <c r="B64" s="39"/>
      <c r="C64" s="39"/>
      <c r="D64" s="147"/>
      <c r="E64" s="147"/>
      <c r="F64" s="39"/>
      <c r="G64" s="39"/>
    </row>
    <row r="65" spans="4:5" ht="27" x14ac:dyDescent="0.35">
      <c r="D65" s="102"/>
      <c r="E65" s="102"/>
    </row>
    <row r="66" spans="4:5" ht="27" x14ac:dyDescent="0.35">
      <c r="D66" s="102"/>
      <c r="E66" s="102"/>
    </row>
    <row r="67" spans="4:5" ht="27" x14ac:dyDescent="0.35">
      <c r="D67" s="102"/>
      <c r="E67" s="102"/>
    </row>
    <row r="68" spans="4:5" ht="27" x14ac:dyDescent="0.35">
      <c r="D68" s="102"/>
      <c r="E68" s="102"/>
    </row>
    <row r="69" spans="4:5" ht="27" x14ac:dyDescent="0.35">
      <c r="D69" s="102"/>
      <c r="E69" s="102"/>
    </row>
    <row r="70" spans="4:5" ht="27" x14ac:dyDescent="0.35">
      <c r="D70" s="102"/>
      <c r="E70" s="102"/>
    </row>
    <row r="71" spans="4:5" ht="27" x14ac:dyDescent="0.35">
      <c r="D71" s="102"/>
      <c r="E71" s="102"/>
    </row>
    <row r="72" spans="4:5" ht="27" x14ac:dyDescent="0.35">
      <c r="D72" s="102"/>
      <c r="E72" s="102"/>
    </row>
    <row r="73" spans="4:5" ht="27" x14ac:dyDescent="0.35">
      <c r="D73" s="102"/>
      <c r="E73" s="102"/>
    </row>
    <row r="74" spans="4:5" ht="27" x14ac:dyDescent="0.35">
      <c r="D74" s="102"/>
      <c r="E74" s="102"/>
    </row>
    <row r="75" spans="4:5" ht="27" x14ac:dyDescent="0.35">
      <c r="D75" s="102"/>
      <c r="E75" s="102"/>
    </row>
    <row r="76" spans="4:5" ht="27" x14ac:dyDescent="0.35">
      <c r="D76" s="102"/>
      <c r="E76" s="102"/>
    </row>
    <row r="77" spans="4:5" ht="27" x14ac:dyDescent="0.35">
      <c r="D77" s="102"/>
      <c r="E77" s="102"/>
    </row>
    <row r="78" spans="4:5" ht="27" x14ac:dyDescent="0.35">
      <c r="D78" s="102"/>
      <c r="E78" s="102"/>
    </row>
    <row r="79" spans="4:5" ht="27" x14ac:dyDescent="0.35">
      <c r="D79" s="102"/>
      <c r="E79" s="102"/>
    </row>
    <row r="80" spans="4:5" ht="27" x14ac:dyDescent="0.35">
      <c r="D80" s="102"/>
      <c r="E80" s="102"/>
    </row>
    <row r="81" spans="4:5" ht="27" x14ac:dyDescent="0.35">
      <c r="D81" s="102"/>
      <c r="E81" s="102"/>
    </row>
    <row r="82" spans="4:5" ht="27" x14ac:dyDescent="0.35">
      <c r="D82" s="102"/>
      <c r="E82" s="102"/>
    </row>
    <row r="83" spans="4:5" ht="27" x14ac:dyDescent="0.35">
      <c r="D83" s="102"/>
      <c r="E83" s="102"/>
    </row>
    <row r="84" spans="4:5" ht="27" x14ac:dyDescent="0.35">
      <c r="D84" s="102"/>
      <c r="E84" s="102"/>
    </row>
    <row r="85" spans="4:5" ht="27" x14ac:dyDescent="0.35">
      <c r="D85" s="102"/>
      <c r="E85" s="102"/>
    </row>
    <row r="86" spans="4:5" ht="27" x14ac:dyDescent="0.35">
      <c r="D86" s="102"/>
      <c r="E86" s="102"/>
    </row>
    <row r="87" spans="4:5" ht="27" x14ac:dyDescent="0.35">
      <c r="D87" s="102"/>
      <c r="E87" s="102"/>
    </row>
    <row r="88" spans="4:5" ht="27" x14ac:dyDescent="0.35">
      <c r="D88" s="102"/>
      <c r="E88" s="102"/>
    </row>
    <row r="89" spans="4:5" ht="27" x14ac:dyDescent="0.35">
      <c r="D89" s="102"/>
      <c r="E89" s="102"/>
    </row>
    <row r="90" spans="4:5" ht="27" x14ac:dyDescent="0.35">
      <c r="D90" s="102"/>
      <c r="E90" s="102"/>
    </row>
    <row r="91" spans="4:5" ht="27" x14ac:dyDescent="0.35">
      <c r="D91" s="102"/>
      <c r="E91" s="102"/>
    </row>
    <row r="92" spans="4:5" ht="27" x14ac:dyDescent="0.35">
      <c r="D92" s="102"/>
      <c r="E92" s="102"/>
    </row>
    <row r="93" spans="4:5" ht="27" x14ac:dyDescent="0.35">
      <c r="D93" s="102"/>
      <c r="E93" s="102"/>
    </row>
    <row r="94" spans="4:5" ht="27" x14ac:dyDescent="0.35">
      <c r="D94" s="102"/>
      <c r="E94" s="102"/>
    </row>
    <row r="95" spans="4:5" ht="27" x14ac:dyDescent="0.35">
      <c r="D95" s="102"/>
      <c r="E95" s="102"/>
    </row>
    <row r="96" spans="4:5" ht="27" x14ac:dyDescent="0.35">
      <c r="D96" s="102"/>
      <c r="E96" s="102"/>
    </row>
    <row r="97" spans="4:5" ht="27" x14ac:dyDescent="0.35">
      <c r="D97" s="102"/>
      <c r="E97" s="102"/>
    </row>
    <row r="98" spans="4:5" ht="27" x14ac:dyDescent="0.35">
      <c r="D98" s="102"/>
      <c r="E98" s="102"/>
    </row>
    <row r="99" spans="4:5" ht="27" x14ac:dyDescent="0.35">
      <c r="D99" s="102"/>
      <c r="E99" s="102"/>
    </row>
    <row r="100" spans="4:5" ht="27" x14ac:dyDescent="0.35">
      <c r="D100" s="102"/>
      <c r="E100" s="102"/>
    </row>
    <row r="101" spans="4:5" ht="27" x14ac:dyDescent="0.35">
      <c r="D101" s="102"/>
      <c r="E101" s="102"/>
    </row>
    <row r="102" spans="4:5" ht="27" x14ac:dyDescent="0.35">
      <c r="D102" s="102"/>
      <c r="E102" s="102"/>
    </row>
    <row r="103" spans="4:5" ht="27" x14ac:dyDescent="0.35">
      <c r="D103" s="102"/>
      <c r="E103" s="102"/>
    </row>
    <row r="104" spans="4:5" ht="27" x14ac:dyDescent="0.35">
      <c r="D104" s="102"/>
      <c r="E104" s="102"/>
    </row>
    <row r="105" spans="4:5" ht="27" x14ac:dyDescent="0.35">
      <c r="D105" s="102"/>
      <c r="E105" s="102"/>
    </row>
  </sheetData>
  <mergeCells count="12">
    <mergeCell ref="A60:F60"/>
    <mergeCell ref="A51:B51"/>
    <mergeCell ref="C51:F51"/>
    <mergeCell ref="A52:B52"/>
    <mergeCell ref="C52:F52"/>
    <mergeCell ref="A53:B53"/>
    <mergeCell ref="C53:F53"/>
    <mergeCell ref="A54:B54"/>
    <mergeCell ref="C54:F54"/>
    <mergeCell ref="A57:F57"/>
    <mergeCell ref="A58:F58"/>
    <mergeCell ref="A59:F59"/>
  </mergeCells>
  <printOptions horizontalCentered="1"/>
  <pageMargins left="0.59055118110236227" right="0.59055118110236227" top="0.59055118110236227" bottom="0.59055118110236227" header="0" footer="0"/>
  <pageSetup scale="45" fitToHeight="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5" workbookViewId="0">
      <selection activeCell="E50" sqref="E50:H50"/>
    </sheetView>
  </sheetViews>
  <sheetFormatPr baseColWidth="10" defaultRowHeight="12.75" x14ac:dyDescent="0.2"/>
  <cols>
    <col min="1" max="1" width="7" style="6" customWidth="1"/>
    <col min="2" max="2" width="57.5703125" style="6" customWidth="1"/>
    <col min="3" max="3" width="3.140625" style="6" customWidth="1"/>
    <col min="4" max="4" width="14.85546875" style="6" customWidth="1"/>
    <col min="5" max="5" width="7.85546875" style="6" customWidth="1"/>
    <col min="6" max="6" width="14.85546875" style="6" customWidth="1"/>
    <col min="7" max="7" width="7" style="6" customWidth="1"/>
    <col min="8" max="8" width="18.140625" style="6" customWidth="1"/>
    <col min="9" max="16384" width="11.42578125" style="6"/>
  </cols>
  <sheetData>
    <row r="1" spans="1:8" ht="20.25" x14ac:dyDescent="0.3">
      <c r="A1" s="103"/>
      <c r="B1" s="104"/>
      <c r="C1" s="104"/>
      <c r="D1" s="104"/>
      <c r="E1" s="104"/>
      <c r="F1" s="104"/>
      <c r="G1" s="104"/>
      <c r="H1" s="105"/>
    </row>
    <row r="2" spans="1:8" ht="20.25" x14ac:dyDescent="0.3">
      <c r="A2" s="211" t="str">
        <f>+'[1]CGN-2005-001'!B3</f>
        <v>SECRETARIA DISTRITAL DE INTEGRACION SOCIAL</v>
      </c>
      <c r="B2" s="212"/>
      <c r="C2" s="212"/>
      <c r="D2" s="212"/>
      <c r="E2" s="212"/>
      <c r="F2" s="212"/>
      <c r="G2" s="212"/>
      <c r="H2" s="213"/>
    </row>
    <row r="3" spans="1:8" ht="20.25" x14ac:dyDescent="0.3">
      <c r="A3" s="211" t="s">
        <v>114</v>
      </c>
      <c r="B3" s="212"/>
      <c r="C3" s="212"/>
      <c r="D3" s="212"/>
      <c r="E3" s="212"/>
      <c r="F3" s="212"/>
      <c r="G3" s="212"/>
      <c r="H3" s="213"/>
    </row>
    <row r="4" spans="1:8" ht="20.25" x14ac:dyDescent="0.3">
      <c r="A4" s="211" t="s">
        <v>115</v>
      </c>
      <c r="B4" s="212"/>
      <c r="C4" s="212"/>
      <c r="D4" s="212"/>
      <c r="E4" s="212"/>
      <c r="F4" s="212"/>
      <c r="G4" s="212"/>
      <c r="H4" s="213"/>
    </row>
    <row r="5" spans="1:8" ht="20.25" x14ac:dyDescent="0.3">
      <c r="A5" s="211" t="s">
        <v>91</v>
      </c>
      <c r="B5" s="212"/>
      <c r="C5" s="212"/>
      <c r="D5" s="212"/>
      <c r="E5" s="212"/>
      <c r="F5" s="212"/>
      <c r="G5" s="212"/>
      <c r="H5" s="213"/>
    </row>
    <row r="6" spans="1:8" ht="20.25" x14ac:dyDescent="0.3">
      <c r="A6" s="106"/>
      <c r="B6" s="107"/>
      <c r="C6" s="107"/>
      <c r="D6" s="108"/>
      <c r="E6" s="107"/>
      <c r="F6" s="107"/>
      <c r="G6" s="107"/>
      <c r="H6" s="109"/>
    </row>
    <row r="7" spans="1:8" ht="15" x14ac:dyDescent="0.25">
      <c r="A7" s="110"/>
      <c r="B7" s="111"/>
      <c r="C7" s="112"/>
      <c r="D7" s="113"/>
      <c r="E7" s="113"/>
      <c r="F7" s="114"/>
      <c r="G7" s="110"/>
      <c r="H7" s="110"/>
    </row>
    <row r="8" spans="1:8" ht="15.75" thickBot="1" x14ac:dyDescent="0.3">
      <c r="A8" s="112"/>
      <c r="B8" s="115" t="s">
        <v>116</v>
      </c>
      <c r="C8" s="116"/>
      <c r="D8" s="117"/>
      <c r="E8" s="117"/>
      <c r="F8" s="117"/>
      <c r="G8" s="110"/>
      <c r="H8" s="118">
        <v>194610439887</v>
      </c>
    </row>
    <row r="9" spans="1:8" ht="15" thickTop="1" x14ac:dyDescent="0.2">
      <c r="A9" s="112"/>
      <c r="B9" s="112"/>
      <c r="C9" s="112"/>
      <c r="D9" s="114"/>
      <c r="E9" s="114"/>
      <c r="F9" s="114"/>
      <c r="G9" s="112"/>
      <c r="H9" s="112"/>
    </row>
    <row r="10" spans="1:8" ht="16.5" x14ac:dyDescent="0.3">
      <c r="A10" s="112"/>
      <c r="B10" s="111" t="s">
        <v>117</v>
      </c>
      <c r="C10" s="119"/>
      <c r="D10" s="113"/>
      <c r="E10" s="113"/>
      <c r="F10" s="113"/>
      <c r="G10" s="111"/>
      <c r="H10" s="120">
        <f>+H24+H34+H44</f>
        <v>10618660087</v>
      </c>
    </row>
    <row r="11" spans="1:8" ht="16.5" x14ac:dyDescent="0.3">
      <c r="A11" s="112"/>
      <c r="B11" s="112"/>
      <c r="C11" s="112"/>
      <c r="D11" s="114"/>
      <c r="E11" s="114"/>
      <c r="F11" s="114"/>
      <c r="G11" s="112"/>
      <c r="H11" s="120"/>
    </row>
    <row r="12" spans="1:8" ht="17.25" thickBot="1" x14ac:dyDescent="0.35">
      <c r="A12" s="110"/>
      <c r="B12" s="115" t="s">
        <v>118</v>
      </c>
      <c r="C12" s="116"/>
      <c r="D12" s="117"/>
      <c r="E12" s="117"/>
      <c r="F12" s="117"/>
      <c r="G12" s="115"/>
      <c r="H12" s="121">
        <f>+H8+H10</f>
        <v>205229099974</v>
      </c>
    </row>
    <row r="13" spans="1:8" ht="17.25" thickTop="1" x14ac:dyDescent="0.3">
      <c r="A13" s="110"/>
      <c r="B13" s="110"/>
      <c r="C13" s="112"/>
      <c r="D13" s="114"/>
      <c r="E13" s="114"/>
      <c r="F13" s="114"/>
      <c r="G13" s="110"/>
      <c r="H13" s="120"/>
    </row>
    <row r="14" spans="1:8" ht="30" x14ac:dyDescent="0.25">
      <c r="A14" s="110"/>
      <c r="B14" s="122" t="s">
        <v>119</v>
      </c>
      <c r="C14" s="119"/>
      <c r="D14" s="123" t="s">
        <v>120</v>
      </c>
      <c r="E14" s="124"/>
      <c r="F14" s="123" t="s">
        <v>121</v>
      </c>
      <c r="G14" s="122"/>
      <c r="H14" s="119" t="s">
        <v>122</v>
      </c>
    </row>
    <row r="15" spans="1:8" ht="14.25" x14ac:dyDescent="0.2">
      <c r="A15" s="110"/>
      <c r="B15" s="110"/>
      <c r="C15" s="112"/>
      <c r="D15" s="114"/>
      <c r="E15" s="114"/>
      <c r="F15" s="114"/>
      <c r="G15" s="110"/>
      <c r="H15" s="110"/>
    </row>
    <row r="16" spans="1:8" ht="15" x14ac:dyDescent="0.25">
      <c r="A16" s="122"/>
      <c r="B16" s="125" t="s">
        <v>123</v>
      </c>
      <c r="C16" s="126"/>
      <c r="D16" s="127"/>
      <c r="E16" s="127"/>
      <c r="F16" s="127"/>
      <c r="G16" s="125"/>
      <c r="H16" s="110"/>
    </row>
    <row r="17" spans="1:8" ht="16.5" x14ac:dyDescent="0.3">
      <c r="A17" s="110"/>
      <c r="B17" s="110"/>
      <c r="C17" s="112"/>
      <c r="D17" s="114"/>
      <c r="E17" s="128"/>
      <c r="F17" s="114"/>
      <c r="G17" s="110"/>
      <c r="H17" s="129"/>
    </row>
    <row r="18" spans="1:8" ht="16.5" x14ac:dyDescent="0.3">
      <c r="A18" s="130" t="s">
        <v>42</v>
      </c>
      <c r="B18" s="130" t="s">
        <v>43</v>
      </c>
      <c r="C18" s="131"/>
      <c r="D18" s="132">
        <v>0</v>
      </c>
      <c r="E18" s="132"/>
      <c r="F18" s="132">
        <v>0</v>
      </c>
      <c r="G18" s="132"/>
      <c r="H18" s="129">
        <f>IF(D18&lt;F18,D18-F18,0)</f>
        <v>0</v>
      </c>
    </row>
    <row r="19" spans="1:8" ht="16.5" x14ac:dyDescent="0.3">
      <c r="A19" s="130" t="s">
        <v>45</v>
      </c>
      <c r="B19" s="130" t="s">
        <v>46</v>
      </c>
      <c r="C19" s="131"/>
      <c r="D19" s="132">
        <v>0</v>
      </c>
      <c r="E19" s="132"/>
      <c r="F19" s="132">
        <v>0</v>
      </c>
      <c r="G19" s="130"/>
      <c r="H19" s="129">
        <f>IF(D19&lt;F19,D19-F19,0)</f>
        <v>0</v>
      </c>
    </row>
    <row r="20" spans="1:8" ht="16.5" x14ac:dyDescent="0.3">
      <c r="A20" s="130">
        <v>310900</v>
      </c>
      <c r="B20" s="130" t="s">
        <v>44</v>
      </c>
      <c r="C20" s="112"/>
      <c r="D20" s="132">
        <f>+BGENERAL!L51</f>
        <v>173152396635</v>
      </c>
      <c r="E20" s="132"/>
      <c r="F20" s="132">
        <f>+BGENERAL!N51</f>
        <v>122487896977</v>
      </c>
      <c r="G20" s="130"/>
      <c r="H20" s="129">
        <f>IF(D20&gt;F20,D20-F20,0)</f>
        <v>50664499658</v>
      </c>
    </row>
    <row r="21" spans="1:8" ht="16.5" x14ac:dyDescent="0.3">
      <c r="A21" s="130" t="s">
        <v>103</v>
      </c>
      <c r="B21" s="130" t="s">
        <v>104</v>
      </c>
      <c r="C21" s="112"/>
      <c r="D21" s="132">
        <v>0</v>
      </c>
      <c r="E21" s="114"/>
      <c r="F21" s="132">
        <v>0</v>
      </c>
      <c r="G21" s="110"/>
      <c r="H21" s="129">
        <f>IF(D21=F21,D21-F21,0)</f>
        <v>0</v>
      </c>
    </row>
    <row r="22" spans="1:8" ht="16.5" x14ac:dyDescent="0.3">
      <c r="A22" s="130"/>
      <c r="B22" s="130"/>
      <c r="C22" s="112"/>
      <c r="D22" s="132"/>
      <c r="E22" s="114"/>
      <c r="F22" s="132"/>
      <c r="G22" s="110"/>
      <c r="H22" s="129"/>
    </row>
    <row r="23" spans="1:8" ht="16.5" x14ac:dyDescent="0.3">
      <c r="A23" s="130"/>
      <c r="B23" s="130"/>
      <c r="C23" s="112"/>
      <c r="D23" s="132"/>
      <c r="E23" s="114"/>
      <c r="F23" s="132"/>
      <c r="G23" s="110"/>
      <c r="H23" s="129"/>
    </row>
    <row r="24" spans="1:8" ht="15" x14ac:dyDescent="0.25">
      <c r="A24" s="122"/>
      <c r="B24" s="125" t="s">
        <v>124</v>
      </c>
      <c r="C24" s="126"/>
      <c r="D24" s="127"/>
      <c r="E24" s="127"/>
      <c r="F24" s="127"/>
      <c r="G24" s="125"/>
      <c r="H24" s="133">
        <f>SUM(H18:H21)</f>
        <v>50664499658</v>
      </c>
    </row>
    <row r="25" spans="1:8" ht="15" x14ac:dyDescent="0.25">
      <c r="A25" s="122"/>
      <c r="B25" s="125"/>
      <c r="C25" s="126"/>
      <c r="D25" s="127"/>
      <c r="E25" s="127"/>
      <c r="F25" s="127"/>
      <c r="G25" s="125"/>
      <c r="H25" s="110"/>
    </row>
    <row r="26" spans="1:8" ht="15" x14ac:dyDescent="0.25">
      <c r="A26" s="122"/>
      <c r="B26" s="125" t="s">
        <v>125</v>
      </c>
      <c r="C26" s="126"/>
      <c r="D26" s="127"/>
      <c r="E26" s="127"/>
      <c r="F26" s="127"/>
      <c r="G26" s="125"/>
      <c r="H26" s="110"/>
    </row>
    <row r="27" spans="1:8" ht="14.25" x14ac:dyDescent="0.2">
      <c r="A27" s="110"/>
      <c r="B27" s="110"/>
      <c r="C27" s="112"/>
      <c r="D27" s="114"/>
      <c r="E27" s="114"/>
      <c r="F27" s="114"/>
      <c r="G27" s="110"/>
      <c r="H27" s="110"/>
    </row>
    <row r="28" spans="1:8" ht="16.5" x14ac:dyDescent="0.3">
      <c r="A28" s="130" t="s">
        <v>42</v>
      </c>
      <c r="B28" s="130" t="s">
        <v>43</v>
      </c>
      <c r="C28" s="131"/>
      <c r="D28" s="132">
        <v>0</v>
      </c>
      <c r="E28" s="132"/>
      <c r="F28" s="132">
        <v>0</v>
      </c>
      <c r="G28" s="132"/>
      <c r="H28" s="120">
        <f>IF(D28&lt;F28,D28-F28,0)</f>
        <v>0</v>
      </c>
    </row>
    <row r="29" spans="1:8" ht="16.5" x14ac:dyDescent="0.3">
      <c r="A29" s="130" t="s">
        <v>45</v>
      </c>
      <c r="B29" s="130" t="s">
        <v>46</v>
      </c>
      <c r="C29" s="131"/>
      <c r="D29" s="132">
        <f>+BGENERAL!L50</f>
        <v>9464584624</v>
      </c>
      <c r="E29" s="132"/>
      <c r="F29" s="132">
        <f>+BGENERAL!N50</f>
        <v>49510424195</v>
      </c>
      <c r="G29" s="132"/>
      <c r="H29" s="129">
        <f>IF(D29&lt;F29,D29-F29,0)</f>
        <v>-40045839571</v>
      </c>
    </row>
    <row r="30" spans="1:8" ht="16.5" x14ac:dyDescent="0.3">
      <c r="A30" s="130">
        <v>310900</v>
      </c>
      <c r="B30" s="130" t="s">
        <v>44</v>
      </c>
      <c r="C30" s="131"/>
      <c r="D30" s="132">
        <v>0</v>
      </c>
      <c r="E30" s="132"/>
      <c r="F30" s="132">
        <v>0</v>
      </c>
      <c r="G30" s="132"/>
      <c r="H30" s="129">
        <f>IF(D30&gt;F30,D30-F30,0)</f>
        <v>0</v>
      </c>
    </row>
    <row r="31" spans="1:8" ht="16.5" x14ac:dyDescent="0.3">
      <c r="A31" s="130" t="s">
        <v>103</v>
      </c>
      <c r="B31" s="130" t="s">
        <v>104</v>
      </c>
      <c r="C31" s="112"/>
      <c r="D31" s="134">
        <f>+[2]BGENERAL2!L92</f>
        <v>0</v>
      </c>
      <c r="E31" s="114"/>
      <c r="F31" s="132">
        <v>0</v>
      </c>
      <c r="G31" s="110"/>
      <c r="H31" s="120">
        <f>IF(D31&lt;F31,D31-F31,0)</f>
        <v>0</v>
      </c>
    </row>
    <row r="32" spans="1:8" ht="16.5" x14ac:dyDescent="0.3">
      <c r="A32" s="130"/>
      <c r="B32" s="130"/>
      <c r="C32" s="112"/>
      <c r="D32" s="134"/>
      <c r="E32" s="114"/>
      <c r="F32" s="132"/>
      <c r="G32" s="110"/>
      <c r="H32" s="120"/>
    </row>
    <row r="33" spans="1:8" ht="16.5" x14ac:dyDescent="0.3">
      <c r="A33" s="130"/>
      <c r="B33" s="130"/>
      <c r="C33" s="112"/>
      <c r="D33" s="134"/>
      <c r="E33" s="114"/>
      <c r="F33" s="114"/>
      <c r="G33" s="110"/>
      <c r="H33" s="129"/>
    </row>
    <row r="34" spans="1:8" ht="15" x14ac:dyDescent="0.25">
      <c r="A34" s="122"/>
      <c r="B34" s="125" t="s">
        <v>126</v>
      </c>
      <c r="C34" s="126"/>
      <c r="D34" s="127"/>
      <c r="E34" s="127"/>
      <c r="F34" s="127"/>
      <c r="G34" s="125"/>
      <c r="H34" s="133">
        <f>SUM(H28:H31)</f>
        <v>-40045839571</v>
      </c>
    </row>
    <row r="35" spans="1:8" ht="16.5" x14ac:dyDescent="0.3">
      <c r="A35" s="110"/>
      <c r="B35" s="110"/>
      <c r="C35" s="112"/>
      <c r="D35" s="114"/>
      <c r="E35" s="114"/>
      <c r="F35" s="114"/>
      <c r="G35" s="110"/>
      <c r="H35" s="129"/>
    </row>
    <row r="36" spans="1:8" ht="16.5" x14ac:dyDescent="0.3">
      <c r="A36" s="110"/>
      <c r="B36" s="125" t="s">
        <v>127</v>
      </c>
      <c r="C36" s="126"/>
      <c r="D36" s="110"/>
      <c r="E36" s="114"/>
      <c r="F36" s="110"/>
      <c r="G36" s="110"/>
      <c r="H36" s="129"/>
    </row>
    <row r="37" spans="1:8" ht="12.75" customHeight="1" x14ac:dyDescent="0.25">
      <c r="A37" s="135"/>
      <c r="B37" s="136"/>
      <c r="C37" s="114"/>
      <c r="D37" s="110"/>
      <c r="E37" s="114"/>
      <c r="F37" s="110"/>
      <c r="G37" s="110"/>
      <c r="H37" s="114"/>
    </row>
    <row r="38" spans="1:8" ht="16.5" x14ac:dyDescent="0.3">
      <c r="A38" s="130" t="s">
        <v>42</v>
      </c>
      <c r="B38" s="130" t="s">
        <v>43</v>
      </c>
      <c r="C38" s="131"/>
      <c r="D38" s="132">
        <f>+[3]BALAnoviZ22!L86</f>
        <v>22612118715</v>
      </c>
      <c r="E38" s="132"/>
      <c r="F38" s="132">
        <f>+[3]BALAnoviZ22!N86</f>
        <v>22612118715</v>
      </c>
      <c r="G38" s="132"/>
      <c r="H38" s="129">
        <f t="shared" ref="H38:H41" si="0">IF(D38=F38,D38-F38,0)</f>
        <v>0</v>
      </c>
    </row>
    <row r="39" spans="1:8" ht="16.5" x14ac:dyDescent="0.3">
      <c r="A39" s="130" t="s">
        <v>45</v>
      </c>
      <c r="B39" s="130" t="s">
        <v>46</v>
      </c>
      <c r="C39" s="131"/>
      <c r="D39" s="132">
        <v>0</v>
      </c>
      <c r="E39" s="132"/>
      <c r="F39" s="132">
        <v>0</v>
      </c>
      <c r="G39" s="132"/>
      <c r="H39" s="129">
        <f t="shared" si="0"/>
        <v>0</v>
      </c>
    </row>
    <row r="40" spans="1:8" ht="16.5" x14ac:dyDescent="0.3">
      <c r="A40" s="130">
        <v>310900</v>
      </c>
      <c r="B40" s="130" t="s">
        <v>44</v>
      </c>
      <c r="C40" s="131"/>
      <c r="D40" s="132">
        <v>0</v>
      </c>
      <c r="E40" s="132"/>
      <c r="F40" s="132">
        <v>0</v>
      </c>
      <c r="G40" s="132"/>
      <c r="H40" s="129">
        <f t="shared" si="0"/>
        <v>0</v>
      </c>
    </row>
    <row r="41" spans="1:8" ht="16.5" x14ac:dyDescent="0.3">
      <c r="A41" s="130" t="s">
        <v>103</v>
      </c>
      <c r="B41" s="130" t="s">
        <v>104</v>
      </c>
      <c r="C41" s="114"/>
      <c r="D41" s="132">
        <v>0</v>
      </c>
      <c r="E41" s="132"/>
      <c r="F41" s="132">
        <v>0</v>
      </c>
      <c r="G41" s="132"/>
      <c r="H41" s="129">
        <f t="shared" si="0"/>
        <v>0</v>
      </c>
    </row>
    <row r="42" spans="1:8" ht="16.5" x14ac:dyDescent="0.3">
      <c r="A42" s="130"/>
      <c r="B42" s="130"/>
      <c r="C42" s="114"/>
      <c r="D42" s="132"/>
      <c r="E42" s="132"/>
      <c r="F42" s="132"/>
      <c r="G42" s="132"/>
      <c r="H42" s="129"/>
    </row>
    <row r="43" spans="1:8" ht="16.5" x14ac:dyDescent="0.3">
      <c r="A43" s="130"/>
      <c r="B43" s="130"/>
      <c r="C43" s="114"/>
      <c r="D43" s="114"/>
      <c r="E43" s="114"/>
      <c r="F43" s="110"/>
      <c r="G43" s="110"/>
      <c r="H43" s="114"/>
    </row>
    <row r="44" spans="1:8" ht="15" x14ac:dyDescent="0.25">
      <c r="A44" s="122"/>
      <c r="B44" s="125" t="s">
        <v>128</v>
      </c>
      <c r="C44" s="126"/>
      <c r="D44" s="127"/>
      <c r="E44" s="127"/>
      <c r="F44" s="127"/>
      <c r="G44" s="125"/>
      <c r="H44" s="133">
        <f>SUM(H38:H40)</f>
        <v>0</v>
      </c>
    </row>
    <row r="45" spans="1:8" ht="11.25" customHeight="1" x14ac:dyDescent="0.25">
      <c r="A45" s="137"/>
      <c r="B45" s="137"/>
      <c r="C45" s="137"/>
      <c r="D45" s="137"/>
      <c r="E45" s="137"/>
      <c r="F45" s="137"/>
      <c r="G45" s="137"/>
      <c r="H45" s="137"/>
    </row>
    <row r="46" spans="1:8" ht="11.25" customHeight="1" x14ac:dyDescent="0.25">
      <c r="A46" s="137"/>
      <c r="B46" s="137"/>
      <c r="C46" s="137"/>
      <c r="D46" s="137"/>
      <c r="E46" s="137"/>
      <c r="F46" s="137"/>
      <c r="G46" s="137"/>
      <c r="H46" s="137"/>
    </row>
    <row r="47" spans="1:8" ht="11.25" customHeight="1" x14ac:dyDescent="0.25">
      <c r="A47" s="137"/>
      <c r="B47" s="137"/>
      <c r="C47" s="137"/>
      <c r="D47" s="137"/>
      <c r="E47" s="137"/>
      <c r="F47" s="137"/>
      <c r="G47" s="137"/>
      <c r="H47" s="137"/>
    </row>
    <row r="48" spans="1:8" ht="12.75" customHeight="1" x14ac:dyDescent="0.25">
      <c r="A48" s="138"/>
      <c r="B48" s="138"/>
      <c r="C48" s="138"/>
      <c r="D48" s="138"/>
      <c r="E48" s="138"/>
      <c r="F48" s="138"/>
      <c r="G48" s="138"/>
      <c r="H48" s="138"/>
    </row>
    <row r="49" spans="1:8" ht="25.5" customHeight="1" x14ac:dyDescent="0.2">
      <c r="A49" s="184"/>
      <c r="B49" s="185" t="s">
        <v>108</v>
      </c>
      <c r="C49" s="186"/>
      <c r="D49" s="184"/>
      <c r="E49" s="214" t="s">
        <v>108</v>
      </c>
      <c r="F49" s="214"/>
      <c r="G49" s="214"/>
      <c r="H49" s="214"/>
    </row>
    <row r="50" spans="1:8" ht="15.75" x14ac:dyDescent="0.25">
      <c r="A50" s="210" t="s">
        <v>84</v>
      </c>
      <c r="B50" s="210"/>
      <c r="C50" s="139"/>
      <c r="D50" s="139"/>
      <c r="E50" s="210" t="s">
        <v>132</v>
      </c>
      <c r="F50" s="210"/>
      <c r="G50" s="210"/>
      <c r="H50" s="210"/>
    </row>
    <row r="51" spans="1:8" ht="15" x14ac:dyDescent="0.2">
      <c r="A51" s="206" t="s">
        <v>85</v>
      </c>
      <c r="B51" s="206"/>
      <c r="C51" s="139"/>
      <c r="D51" s="139"/>
      <c r="E51" s="206" t="s">
        <v>133</v>
      </c>
      <c r="F51" s="206"/>
      <c r="G51" s="206"/>
      <c r="H51" s="206"/>
    </row>
    <row r="52" spans="1:8" ht="15" x14ac:dyDescent="0.2">
      <c r="A52" s="207" t="s">
        <v>86</v>
      </c>
      <c r="B52" s="207"/>
      <c r="C52" s="139"/>
      <c r="D52" s="139"/>
      <c r="E52" s="207" t="s">
        <v>135</v>
      </c>
      <c r="F52" s="207"/>
      <c r="G52" s="207"/>
      <c r="H52" s="207"/>
    </row>
    <row r="53" spans="1:8" ht="15" x14ac:dyDescent="0.2">
      <c r="A53" s="140"/>
      <c r="B53" s="140"/>
      <c r="C53" s="139"/>
      <c r="D53" s="139"/>
      <c r="E53" s="139"/>
      <c r="F53" s="141"/>
      <c r="G53" s="141"/>
      <c r="H53" s="141"/>
    </row>
    <row r="54" spans="1:8" ht="15" x14ac:dyDescent="0.2">
      <c r="A54" s="140"/>
      <c r="B54" s="140"/>
      <c r="C54" s="139"/>
      <c r="D54" s="139"/>
      <c r="E54" s="139"/>
      <c r="F54" s="141"/>
      <c r="G54" s="141"/>
      <c r="H54" s="141"/>
    </row>
    <row r="55" spans="1:8" ht="15" x14ac:dyDescent="0.2">
      <c r="A55" s="140"/>
      <c r="B55" s="140"/>
      <c r="C55" s="139"/>
      <c r="D55" s="139"/>
      <c r="E55" s="139"/>
      <c r="F55" s="141"/>
      <c r="G55" s="141"/>
      <c r="H55" s="141"/>
    </row>
    <row r="56" spans="1:8" ht="15" x14ac:dyDescent="0.2">
      <c r="A56" s="140"/>
      <c r="B56" s="140"/>
      <c r="C56" s="142"/>
      <c r="D56" s="142"/>
      <c r="E56" s="141"/>
      <c r="F56" s="141"/>
      <c r="G56" s="141"/>
      <c r="H56" s="141"/>
    </row>
    <row r="57" spans="1:8" x14ac:dyDescent="0.2">
      <c r="A57" s="208" t="s">
        <v>108</v>
      </c>
      <c r="B57" s="208"/>
      <c r="C57" s="208"/>
      <c r="D57" s="208"/>
      <c r="E57" s="208"/>
      <c r="F57" s="208"/>
      <c r="G57" s="208"/>
      <c r="H57" s="208"/>
    </row>
    <row r="58" spans="1:8" ht="15.75" x14ac:dyDescent="0.25">
      <c r="A58" s="209" t="s">
        <v>87</v>
      </c>
      <c r="B58" s="209"/>
      <c r="C58" s="209"/>
      <c r="D58" s="209"/>
      <c r="E58" s="209"/>
      <c r="F58" s="209"/>
      <c r="G58" s="209"/>
      <c r="H58" s="209"/>
    </row>
    <row r="59" spans="1:8" ht="14.25" x14ac:dyDescent="0.2">
      <c r="A59" s="204" t="s">
        <v>130</v>
      </c>
      <c r="B59" s="204"/>
      <c r="C59" s="204"/>
      <c r="D59" s="204"/>
      <c r="E59" s="204"/>
      <c r="F59" s="204"/>
      <c r="G59" s="204"/>
      <c r="H59" s="204"/>
    </row>
    <row r="60" spans="1:8" ht="15" x14ac:dyDescent="0.2">
      <c r="A60" s="205" t="s">
        <v>129</v>
      </c>
      <c r="B60" s="205"/>
      <c r="C60" s="205"/>
      <c r="D60" s="205"/>
      <c r="E60" s="205"/>
      <c r="F60" s="205"/>
      <c r="G60" s="205"/>
      <c r="H60" s="205"/>
    </row>
    <row r="61" spans="1:8" ht="15" x14ac:dyDescent="0.2">
      <c r="A61" s="205" t="s">
        <v>131</v>
      </c>
      <c r="B61" s="205"/>
      <c r="C61" s="205"/>
      <c r="D61" s="205"/>
      <c r="E61" s="205"/>
      <c r="F61" s="205"/>
      <c r="G61" s="205"/>
      <c r="H61" s="205"/>
    </row>
  </sheetData>
  <mergeCells count="16">
    <mergeCell ref="A50:B50"/>
    <mergeCell ref="E50:H50"/>
    <mergeCell ref="A2:H2"/>
    <mergeCell ref="A3:H3"/>
    <mergeCell ref="A4:H4"/>
    <mergeCell ref="A5:H5"/>
    <mergeCell ref="E49:H49"/>
    <mergeCell ref="A59:H59"/>
    <mergeCell ref="A60:H60"/>
    <mergeCell ref="A61:H61"/>
    <mergeCell ref="A51:B51"/>
    <mergeCell ref="E51:H51"/>
    <mergeCell ref="A52:B52"/>
    <mergeCell ref="E52:H52"/>
    <mergeCell ref="A57:H57"/>
    <mergeCell ref="A58:H58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BGENERAL</vt:lpstr>
      <vt:lpstr>ACTIVIDAD</vt:lpstr>
      <vt:lpstr>PATRIMONIAL</vt:lpstr>
      <vt:lpstr>ACTIVIDAD!Área_de_impresión</vt:lpstr>
      <vt:lpstr>BGENERAL!Títulos_a_imprimir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2023-01-17T18:45:22Z</cp:lastPrinted>
  <dcterms:created xsi:type="dcterms:W3CDTF">2023-01-17T18:10:14Z</dcterms:created>
  <dcterms:modified xsi:type="dcterms:W3CDTF">2023-01-30T20:45:29Z</dcterms:modified>
</cp:coreProperties>
</file>