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INFORMES SDIS\OCTUBRE\Pagina Web\CORRECCION\"/>
    </mc:Choice>
  </mc:AlternateContent>
  <bookViews>
    <workbookView xWindow="0" yWindow="0" windowWidth="28800" windowHeight="12030"/>
  </bookViews>
  <sheets>
    <sheet name="EjecucionVigencia" sheetId="1" r:id="rId1"/>
  </sheets>
  <externalReferences>
    <externalReference r:id="rId2"/>
  </externalReferences>
  <definedNames>
    <definedName name="_xlnm._FilterDatabase" localSheetId="0" hidden="1">EjecucionVigencia!$A$11:$W$180</definedName>
    <definedName name="_xlnm.Print_Titles" localSheetId="0">EjecucionVigencia!$1:$11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0" i="1" l="1"/>
  <c r="A180" i="1"/>
  <c r="C179" i="1"/>
  <c r="A179" i="1"/>
  <c r="C178" i="1"/>
  <c r="A178" i="1"/>
  <c r="C177" i="1"/>
  <c r="A177" i="1"/>
  <c r="C176" i="1"/>
  <c r="A176" i="1"/>
  <c r="C175" i="1"/>
  <c r="A175" i="1"/>
  <c r="C174" i="1"/>
  <c r="A174" i="1"/>
  <c r="C173" i="1"/>
  <c r="A173" i="1"/>
  <c r="C172" i="1"/>
  <c r="A172" i="1"/>
  <c r="C171" i="1"/>
  <c r="A171" i="1"/>
  <c r="C170" i="1"/>
  <c r="A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A150" i="1"/>
  <c r="C149" i="1"/>
  <c r="A149" i="1"/>
  <c r="C148" i="1"/>
  <c r="A148" i="1"/>
  <c r="C147" i="1"/>
  <c r="C146" i="1"/>
  <c r="C145" i="1"/>
  <c r="A145" i="1"/>
  <c r="C144" i="1"/>
  <c r="A144" i="1"/>
  <c r="C143" i="1"/>
  <c r="A143" i="1"/>
  <c r="C142" i="1"/>
  <c r="A142" i="1"/>
  <c r="C141" i="1"/>
  <c r="A141" i="1"/>
  <c r="C140" i="1"/>
  <c r="A140" i="1"/>
  <c r="C139" i="1"/>
  <c r="A139" i="1"/>
  <c r="C138" i="1"/>
  <c r="A138" i="1"/>
  <c r="C137" i="1"/>
  <c r="C136" i="1"/>
  <c r="C135" i="1"/>
  <c r="C134" i="1"/>
  <c r="C133" i="1"/>
  <c r="C132" i="1"/>
  <c r="C131" i="1"/>
  <c r="C130" i="1"/>
  <c r="C126" i="1"/>
  <c r="A126" i="1"/>
  <c r="C125" i="1"/>
  <c r="A125" i="1"/>
  <c r="C124" i="1"/>
  <c r="A124" i="1"/>
  <c r="C123" i="1"/>
  <c r="A123" i="1"/>
  <c r="C122" i="1"/>
  <c r="A122" i="1"/>
  <c r="C121" i="1"/>
  <c r="C120" i="1"/>
  <c r="C119" i="1"/>
  <c r="A119" i="1"/>
  <c r="C118" i="1"/>
  <c r="A118" i="1"/>
  <c r="C117" i="1"/>
  <c r="A117" i="1"/>
  <c r="C116" i="1"/>
  <c r="A116" i="1"/>
  <c r="C115" i="1"/>
  <c r="C114" i="1"/>
  <c r="C113" i="1"/>
  <c r="C112" i="1"/>
  <c r="A112" i="1"/>
  <c r="C111" i="1"/>
  <c r="C110" i="1"/>
  <c r="C109" i="1"/>
  <c r="C108" i="1"/>
  <c r="A108" i="1"/>
  <c r="C107" i="1"/>
  <c r="A107" i="1"/>
  <c r="C106" i="1"/>
  <c r="C105" i="1"/>
  <c r="C104" i="1"/>
  <c r="A104" i="1"/>
  <c r="C103" i="1"/>
  <c r="A103" i="1"/>
  <c r="C102" i="1"/>
  <c r="A102" i="1"/>
  <c r="C101" i="1"/>
  <c r="C100" i="1"/>
  <c r="C99" i="1"/>
  <c r="A99" i="1"/>
  <c r="C98" i="1"/>
  <c r="A98" i="1"/>
  <c r="C97" i="1"/>
  <c r="A97" i="1"/>
  <c r="C96" i="1"/>
  <c r="A96" i="1"/>
  <c r="C95" i="1"/>
  <c r="A95" i="1"/>
  <c r="C94" i="1"/>
  <c r="A94" i="1"/>
  <c r="C93" i="1"/>
  <c r="A93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C84" i="1"/>
  <c r="C83" i="1"/>
  <c r="C82" i="1"/>
  <c r="C81" i="1"/>
  <c r="C80" i="1"/>
  <c r="A80" i="1"/>
  <c r="A79" i="1"/>
  <c r="C78" i="1"/>
  <c r="A78" i="1"/>
  <c r="C77" i="1"/>
  <c r="A77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C69" i="1"/>
  <c r="C68" i="1"/>
  <c r="C67" i="1"/>
  <c r="C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C37" i="1"/>
  <c r="A37" i="1"/>
  <c r="C36" i="1"/>
  <c r="A36" i="1"/>
  <c r="C35" i="1"/>
  <c r="A35" i="1"/>
  <c r="C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G7" i="1" l="1"/>
  <c r="L7" i="1" l="1"/>
  <c r="F7" i="1"/>
  <c r="M7" i="1"/>
  <c r="H7" i="1"/>
  <c r="J7" i="1"/>
  <c r="N7" i="1"/>
  <c r="Q7" i="1"/>
  <c r="I7" i="1"/>
  <c r="K7" i="1" l="1"/>
  <c r="O7" i="1" l="1"/>
  <c r="P7" i="1"/>
  <c r="S7" i="1" l="1"/>
  <c r="R7" i="1"/>
</calcChain>
</file>

<file path=xl/sharedStrings.xml><?xml version="1.0" encoding="utf-8"?>
<sst xmlns="http://schemas.openxmlformats.org/spreadsheetml/2006/main" count="563" uniqueCount="385">
  <si>
    <t>SISTEMA DE INFORMACIÓN BOGDATA</t>
  </si>
  <si>
    <t>EJECUCIÓN PRESUPUESTO</t>
  </si>
  <si>
    <t>INFORME DE EJECUCIÓN DEL PRESUPUESTO DE GASTOS E INVERSIONES</t>
  </si>
  <si>
    <t>ENTIDAD:</t>
  </si>
  <si>
    <t>122 - SECRETARÍA DE INTEGRACIÓN SOCIAL</t>
  </si>
  <si>
    <t>MES:</t>
  </si>
  <si>
    <t>ENERO A OCTUBRE</t>
  </si>
  <si>
    <t>UNIDAD EJECUTORA:</t>
  </si>
  <si>
    <t>VIGENCIA FISCAL:</t>
  </si>
  <si>
    <t>RUBRO PRESUPUESTAL</t>
  </si>
  <si>
    <t>APROPIACIÓN</t>
  </si>
  <si>
    <t>TOTAL CDP</t>
  </si>
  <si>
    <t>TOTAL COMPROMISOS</t>
  </si>
  <si>
    <t>EJECUC.</t>
  </si>
  <si>
    <t>AUTORIZACIÓN DE GIRO PRESUPUESTAL</t>
  </si>
  <si>
    <t>EJEC.</t>
  </si>
  <si>
    <t>GIRO TESORAL</t>
  </si>
  <si>
    <t>CÓDIGO</t>
  </si>
  <si>
    <t>NOMBRE</t>
  </si>
  <si>
    <t>INICIAL</t>
  </si>
  <si>
    <t>MODIFICACIONES</t>
  </si>
  <si>
    <t>VIGENTE</t>
  </si>
  <si>
    <t>SUSPENSIÓN</t>
  </si>
  <si>
    <t>DISPONIBLE</t>
  </si>
  <si>
    <t>MES</t>
  </si>
  <si>
    <t>ACUMULADO</t>
  </si>
  <si>
    <t>PRESUP.</t>
  </si>
  <si>
    <t>AUT. GIRO %</t>
  </si>
  <si>
    <t>Largo</t>
  </si>
  <si>
    <t>Eje/Agre</t>
  </si>
  <si>
    <t>MES
4</t>
  </si>
  <si>
    <t>ACUMULADO
5</t>
  </si>
  <si>
    <t>6=(3+5)</t>
  </si>
  <si>
    <t>8=(6-7)</t>
  </si>
  <si>
    <t>(13=12/8)</t>
  </si>
  <si>
    <t>(16=15/8)</t>
  </si>
  <si>
    <t>Agregado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</si>
  <si>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</si>
  <si>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</si>
  <si>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</si>
  <si>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</si>
  <si>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</si>
  <si>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</si>
  <si>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</si>
  <si>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</si>
  <si>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</si>
  <si>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</si>
  <si>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</si>
  <si>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</si>
  <si>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Ejecutor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</si>
  <si>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</si>
  <si>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</si>
  <si>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</si>
  <si>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</si>
  <si>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</si>
  <si>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</si>
  <si>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</si>
  <si>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</si>
  <si>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</si>
  <si>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</si>
  <si>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</si>
  <si>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</si>
  <si>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</si>
  <si>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</si>
  <si>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</si>
  <si>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</si>
  <si>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</si>
  <si>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</si>
  <si>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</si>
  <si>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</si>
  <si>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</si>
  <si>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</si>
  <si>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</si>
  <si>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</si>
  <si>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</si>
  <si>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</si>
  <si>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</si>
  <si>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</si>
  <si>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</si>
  <si>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</si>
  <si>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</si>
  <si>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</si>
  <si>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</si>
  <si>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</si>
  <si>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</si>
  <si>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</si>
  <si>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</si>
  <si>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</si>
  <si>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O211010200201</t>
  </si>
  <si>
    <t>Aportes a la seguridad social en salud pública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</si>
  <si>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</si>
  <si>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</si>
  <si>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</si>
  <si>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</si>
  <si>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</si>
  <si>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</si>
  <si>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</si>
  <si>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</si>
  <si>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</si>
  <si>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</si>
  <si>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</si>
  <si>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</si>
  <si>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</si>
  <si>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</si>
  <si>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</si>
  <si>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</si>
  <si>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</si>
  <si>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</si>
  <si>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</si>
  <si>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</si>
  <si>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O2110102008</t>
  </si>
  <si>
    <t>Aportes a la ESAP</t>
  </si>
  <si>
    <t>O2110102009</t>
  </si>
  <si>
    <t>Aportes a escuelas industriales e institutos técnicos</t>
  </si>
  <si>
    <t>O2110103</t>
  </si>
  <si>
    <t>Remuneraciones no constitutivas de factor salarial</t>
  </si>
  <si>
    <t>O2110103001</t>
  </si>
  <si>
    <t>O211010300102</t>
  </si>
  <si>
    <t>Indemnización por vacaciones</t>
  </si>
  <si>
    <t>O211010300103</t>
  </si>
  <si>
    <t>Bonificación especial de recreación</t>
  </si>
  <si>
    <t>O2110103002</t>
  </si>
  <si>
    <t>Bonificación de dirección</t>
  </si>
  <si>
    <t>O2110103005</t>
  </si>
  <si>
    <t>Reconocimiento por permanencia en el servicio público - Bogotá D.C.</t>
  </si>
  <si>
    <t>O2110103012</t>
  </si>
  <si>
    <t>Prima de riesgo</t>
  </si>
  <si>
    <t>O2110103068</t>
  </si>
  <si>
    <t>Prima secretarial</t>
  </si>
  <si>
    <t>O212</t>
  </si>
  <si>
    <t>Adquisición de bienes y servicios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</si>
  <si>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</si>
  <si>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</si>
  <si>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</si>
  <si>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</si>
  <si>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</si>
  <si>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</si>
  <si>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</si>
  <si>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Maquinaria de oficina, contabilidad e informática</t>
  </si>
  <si>
    <t>O21201010030302</t>
  </si>
  <si>
    <t>Maquinaria de informática y sus partes, piezas y accesorios</t>
  </si>
  <si>
    <t>O212010100305</t>
  </si>
  <si>
    <t>Equipo y aparatos de radio, televisión y comunicaciones</t>
  </si>
  <si>
    <t>O21201010030503</t>
  </si>
  <si>
    <t>Radiorreceptores y receptores de televisión; apara</t>
  </si>
  <si>
    <t>O2120101005</t>
  </si>
  <si>
    <t>Otros activos fijos</t>
  </si>
  <si>
    <t>O212010100502</t>
  </si>
  <si>
    <t>Productos de la propiedad intelectual</t>
  </si>
  <si>
    <t>O21201010050203</t>
  </si>
  <si>
    <t>Programas de informática y bases de datos</t>
  </si>
  <si>
    <t>O2120101005020301</t>
  </si>
  <si>
    <t>Programas de informática</t>
  </si>
  <si>
    <t>O212010100502030101</t>
  </si>
  <si>
    <t>Paquetes de software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</si>
  <si>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</si>
  <si>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</si>
  <si>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</si>
  <si>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</si>
  <si>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</si>
  <si>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</si>
  <si>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O212020100208</t>
  </si>
  <si>
    <t>Tejido de punto o ganchillo; prendas de vestir</t>
  </si>
  <si>
    <t>O2120201002082823609</t>
  </si>
  <si>
    <t>Uniformes de trabajo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</si>
  <si>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</si>
  <si>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</si>
  <si>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</si>
  <si>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</si>
  <si>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O2120201003023212905</t>
  </si>
  <si>
    <t>Papel para escritorio sin impresión</t>
  </si>
  <si>
    <t>O2120201003023215305</t>
  </si>
  <si>
    <t>Cajas de cartón liso</t>
  </si>
  <si>
    <t>O2120201003023219997</t>
  </si>
  <si>
    <t>Artículos n.c.p. de cartón y papel</t>
  </si>
  <si>
    <t>O212020100305</t>
  </si>
  <si>
    <t>Otros productos químicos; fibras artificiales (o fibras industriales hechas por el hombre)</t>
  </si>
  <si>
    <t>O2120201003053543003</t>
  </si>
  <si>
    <t>Aditivos para gasolina, aceites minerales y combustible en general</t>
  </si>
  <si>
    <t>O212020100306</t>
  </si>
  <si>
    <t>Productos de caucho y plástico</t>
  </si>
  <si>
    <t>O2120201003063694012</t>
  </si>
  <si>
    <t>Recipientes de material plástico-canecas para la basura</t>
  </si>
  <si>
    <t>O2120201003063699006</t>
  </si>
  <si>
    <t>Ganchos legajadores plásticos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</si>
  <si>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</si>
  <si>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</si>
  <si>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</si>
  <si>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</si>
  <si>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O212020200603</t>
  </si>
  <si>
    <t>Alojamiento; servicios de suministros de comidas y bebidas</t>
  </si>
  <si>
    <t>O21202020060363391</t>
  </si>
  <si>
    <t>Servicios de catering para eventos</t>
  </si>
  <si>
    <t>O212020200604</t>
  </si>
  <si>
    <t>Servicios de transporte de pasajeros</t>
  </si>
  <si>
    <t>O21202020060464241</t>
  </si>
  <si>
    <t>Servicios de transporte aéreo de pasajeros, excepto los servicios de aerotaxi</t>
  </si>
  <si>
    <t>O21202020060464220</t>
  </si>
  <si>
    <t>Servicios de transporte terrestre de pasajeros, diferente del transporte local y turístico de pasajero</t>
  </si>
  <si>
    <t>O212020200605</t>
  </si>
  <si>
    <t>Servicios de transporte de carga</t>
  </si>
  <si>
    <t>O21202020060565115</t>
  </si>
  <si>
    <t>Servicios de mudanza de muebles domésticos y de oficina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</si>
  <si>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</si>
  <si>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</si>
  <si>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</si>
  <si>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</si>
  <si>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</si>
  <si>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</si>
  <si>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</si>
  <si>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</si>
  <si>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</si>
  <si>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</si>
  <si>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O2120202007010303</t>
  </si>
  <si>
    <t>Servicios de seguros sociales de protección de otros riesgos sociales (excepto los servicios de seguridad social de afiliación obligatoria)</t>
  </si>
  <si>
    <t>O212020200701030371332</t>
  </si>
  <si>
    <t>Servicios de seguros sociales de riesgos laborales</t>
  </si>
  <si>
    <t>O2120202007010305</t>
  </si>
  <si>
    <t>Otros servicios de seguros distintos a los seguros de vida (excepto los servicios de reaseguro)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</si>
  <si>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</si>
  <si>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</si>
  <si>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</si>
  <si>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</si>
  <si>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O21202020070105</t>
  </si>
  <si>
    <t>Servicios auxiliares a los servicios financieros distintos de los seguros y las pensiones</t>
  </si>
  <si>
    <t>O2120202007010571559</t>
  </si>
  <si>
    <t>Otros servicios de administración de los mercados financieros n.c.p.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</si>
  <si>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</si>
  <si>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</si>
  <si>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</si>
  <si>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</si>
  <si>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O212020200703</t>
  </si>
  <si>
    <t>Servicios de arrendamiento o alquiler sin operario</t>
  </si>
  <si>
    <t>O21202020070373290</t>
  </si>
  <si>
    <t>Servicios de arrendamiento o alquiler de otros productos n.c.p.</t>
  </si>
  <si>
    <t>O21202020070373123</t>
  </si>
  <si>
    <t>Servicios de arrendamiento sin opción de compra de maquinaria y equipo de oficina sin operario (excepto computadoras)</t>
  </si>
  <si>
    <t>O2120202008</t>
  </si>
  <si>
    <t>Servicios prestados a las empresas y servicios de producción</t>
  </si>
  <si>
    <t>O212020200802</t>
  </si>
  <si>
    <t>Servicios jurídicos y contables</t>
  </si>
  <si>
    <t>O21202020080282199</t>
  </si>
  <si>
    <t>Otros servicios jurídicos n.c.p.</t>
  </si>
  <si>
    <t>O21202020080282221</t>
  </si>
  <si>
    <t>Servicios de contabilidad</t>
  </si>
  <si>
    <t>O212020200803</t>
  </si>
  <si>
    <t>Servicios profesionales, científicos y técnicos (excepto los servicios de investigación, urbanismo, jurídicos y de contabilidad)</t>
  </si>
  <si>
    <t>O21202020080383141</t>
  </si>
  <si>
    <t>Servicios de diseño y desarrollo de aplicaciones e</t>
  </si>
  <si>
    <t>O21202020080383611</t>
  </si>
  <si>
    <t>Servicios integrales de publicidad</t>
  </si>
  <si>
    <t>O21202020080383159</t>
  </si>
  <si>
    <t>Otros servicios de alojamiento y suministro de infraestructura en tecnología de la información (TI)</t>
  </si>
  <si>
    <t>O21202020080383132</t>
  </si>
  <si>
    <t>Servicios de soporte en tecnologías de la información (TI)</t>
  </si>
  <si>
    <t>O21202020080383113</t>
  </si>
  <si>
    <t>Servicios de consultoría en administración del recurso humano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</si>
  <si>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</si>
  <si>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</si>
  <si>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</si>
  <si>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</si>
  <si>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</si>
  <si>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</si>
  <si>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O21202020080484210</t>
  </si>
  <si>
    <t>Servicios básicos de Internet</t>
  </si>
  <si>
    <t>O21202020080484612</t>
  </si>
  <si>
    <t>Servicios de transmisión de programas de televisió</t>
  </si>
  <si>
    <t>O212020200805</t>
  </si>
  <si>
    <t>Servicios de soporte</t>
  </si>
  <si>
    <t>O21202020080585310</t>
  </si>
  <si>
    <t>Servicios de desinfección y exterminación</t>
  </si>
  <si>
    <t>O21202020080585970</t>
  </si>
  <si>
    <t>Servicios de mantenimiento y cuidado del paisaje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</si>
  <si>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</si>
  <si>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</si>
  <si>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</si>
  <si>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</si>
  <si>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</si>
  <si>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</si>
  <si>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</si>
  <si>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</si>
  <si>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</si>
  <si>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</si>
  <si>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O2120202008078715699</t>
  </si>
  <si>
    <t>Servicio de mantenimiento y reparación de máquinas de uso general n.c.p.</t>
  </si>
  <si>
    <t>O2120202008078711001</t>
  </si>
  <si>
    <t>Servicio de mantenimiento y reparación de productos metálicos estructurales y sus partes</t>
  </si>
  <si>
    <t>O2120202008078715701</t>
  </si>
  <si>
    <t>Servicio de mantenimiento y reparación de ascensores</t>
  </si>
  <si>
    <t>O2120202009</t>
  </si>
  <si>
    <t>Servicios para la comunidad, sociales y personales</t>
  </si>
  <si>
    <t>O212020200902</t>
  </si>
  <si>
    <t>Servicios de educación</t>
  </si>
  <si>
    <t>O21202020090292913</t>
  </si>
  <si>
    <t>Servicios de educación para la formación y el trabajo</t>
  </si>
  <si>
    <t>O212020200904</t>
  </si>
  <si>
    <t>Servicios de alcantarillado, recolección, tratamiento y disposición de desechos y otros servicios de saneamiento ambiental</t>
  </si>
  <si>
    <t>O21202020090494110</t>
  </si>
  <si>
    <t>Servicios de alcantarillado y tratamiento de aguas residuales</t>
  </si>
  <si>
    <t>O21202020090494239</t>
  </si>
  <si>
    <t>Servicios generales de recolección de otros desechos</t>
  </si>
  <si>
    <t>O21202020090494211</t>
  </si>
  <si>
    <t>Servicios de recolección de desechos hospitalarios y otros desechos biológicos peligrosos</t>
  </si>
  <si>
    <t>O2120202010</t>
  </si>
  <si>
    <t>Viáticos de los funcionarios en comisión</t>
  </si>
  <si>
    <t>O212020200906</t>
  </si>
  <si>
    <t>Servicios recreativos, culturales y deportivos</t>
  </si>
  <si>
    <t>O21202020090696511</t>
  </si>
  <si>
    <t>Servicios de promoción de eventos deportivos y recreativos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</si>
  <si>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</si>
  <si>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</si>
  <si>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</si>
  <si>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</si>
  <si>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</si>
  <si>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</si>
  <si>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</si>
  <si>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</si>
  <si>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O2301160103</t>
  </si>
  <si>
    <t>Movilidad social integral</t>
  </si>
  <si>
    <t>O23011601030000007757</t>
  </si>
  <si>
    <t>Implementación de estrategias y servicios integrales para el abordaje del fenómeno de habitabilidad en calle en Bogotá</t>
  </si>
  <si>
    <t>O23011601030000007768</t>
  </si>
  <si>
    <t>Implementación de una estrategia de acompañamiento a hogares con mayor pobreza evidente y oculta de Bogotá</t>
  </si>
  <si>
    <t>O2301160104</t>
  </si>
  <si>
    <t>Prevención de la exclusión por razones étnicas, religiosas, sociales, políticas y de orientación sexual</t>
  </si>
  <si>
    <t>O23011601040000007756</t>
  </si>
  <si>
    <t>Compromiso social por la diversidad en Bogotá</t>
  </si>
  <si>
    <t>O23011601040000007730</t>
  </si>
  <si>
    <t>Servicio de atención a la población proveniente de flujos migratorios mixtos en Bogotá</t>
  </si>
  <si>
    <t>O2301160106</t>
  </si>
  <si>
    <t>Sistema Distrital del Cuidado</t>
  </si>
  <si>
    <t>O23011601060000007565</t>
  </si>
  <si>
    <t>Suministro de espacios adecuados, inclusivos y seguros para el desarrollo social integral en Bogotá</t>
  </si>
  <si>
    <t>O23011601060000007744</t>
  </si>
  <si>
    <t>Generación de Oportunidades para el Desarrollo Integral de la Niñez y la Adolescencia de Bogotá</t>
  </si>
  <si>
    <t>O23011601060000007752</t>
  </si>
  <si>
    <t>Contribución a la protección de los derechos de las familias especialmente de sus integrantes afectados por la violencia intrafamiliar en la ciudad de Bogotá</t>
  </si>
  <si>
    <t>O23011601060000007770</t>
  </si>
  <si>
    <t>Compromiso con el envejecimiento activo y una Bogotá cuidadora e incluyente</t>
  </si>
  <si>
    <t>O23011601060000007771</t>
  </si>
  <si>
    <t>Fortalecimiento de las oportunidades de inclusión</t>
  </si>
  <si>
    <t>O23011601060000007745</t>
  </si>
  <si>
    <t>Compromiso por una alimentación integral en Bogotá</t>
  </si>
  <si>
    <t>O23011601060000007749</t>
  </si>
  <si>
    <t>Implementación de la estrategia de territorios cuidadores en Bogotá</t>
  </si>
  <si>
    <t>O2301160108</t>
  </si>
  <si>
    <t>Prevención y atención de maternidad temprana</t>
  </si>
  <si>
    <t>O23011601080000007753</t>
  </si>
  <si>
    <t>Prevención de la maternidad y paternidad temprana en Bogotá</t>
  </si>
  <si>
    <t>O2301160117</t>
  </si>
  <si>
    <t>Jóvenes con capacidades: Proyecto de vida para la ciudadanía, la innovación y el trabajo del siglo XXI</t>
  </si>
  <si>
    <t>O23011601170000007740</t>
  </si>
  <si>
    <t>Generación JÓVENES CON DERECHOS en Bogotá</t>
  </si>
  <si>
    <t>O23011603</t>
  </si>
  <si>
    <t>INSPIRAR CONFIANZA Y LEGITIMIDAD PARA VIVIR SIN MIEDO Y SER EPICENTRO DE CULTURA CIUDADANA, PAZ Y RECONCILIACIÓN</t>
  </si>
  <si>
    <t>O2301160348</t>
  </si>
  <si>
    <t>Plataforma institucional para la seguridad y justicia</t>
  </si>
  <si>
    <t>O23011603480000007564</t>
  </si>
  <si>
    <t>Mejoramiento de la capacidad de respuesta institucional de las Comisarías de Familia en Bogotá</t>
  </si>
  <si>
    <t>O23011605</t>
  </si>
  <si>
    <t>CONSTRUIR BOGOTÁ REGIÓN CON GOBIERNO ABIERTO, TRANSPARENTE Y CIUDADANÍA CONSCIENTE</t>
  </si>
  <si>
    <t>O2301160551</t>
  </si>
  <si>
    <t>GOBIERNO ABIERTO</t>
  </si>
  <si>
    <t>O23011605510000007741</t>
  </si>
  <si>
    <t>Fortalecimiento de la gestión de la información y el conocimiento con enfoque participativo y territorial de la Secretaria Distrital de Integración Social en Bogotá</t>
  </si>
  <si>
    <t>O2301160556</t>
  </si>
  <si>
    <t>GESTIÓN PÚBLICA EFECTIVA</t>
  </si>
  <si>
    <t>O23011605560000007733</t>
  </si>
  <si>
    <t>Fortalecimiento institucional para una gestión pública efectiva y transparente en la ciudad de Bogotá</t>
  </si>
  <si>
    <t>O23011605560000007748</t>
  </si>
  <si>
    <t>Fortalecimiento de la gestión institucional y desarrollo integral del talento humano en Bogotá</t>
  </si>
  <si>
    <t>O2301160557</t>
  </si>
  <si>
    <t>GESTIÓN PÚBLICA LOCAL</t>
  </si>
  <si>
    <t>O23011605570000007735</t>
  </si>
  <si>
    <t>Fortalecimiento de los procesos territoriales y la construcción de respuestas integradoras e innovadoras en los territorios de Bogotá - Región</t>
  </si>
  <si>
    <t xml:space="preserve">DEISY YOLIMA GUTIERREZ HERRERA </t>
  </si>
  <si>
    <t>MARGARITA BARRAQUER SOURDIS</t>
  </si>
  <si>
    <t xml:space="preserve">RESPONSABLE DEL PRESUPUESTO </t>
  </si>
  <si>
    <t xml:space="preserve"> ORDENADOR DEL GASTO</t>
  </si>
  <si>
    <t>Elaboro :  Diana Lizbeth Ramirez - Profesional Grupo de Presupuesto</t>
  </si>
  <si>
    <t xml:space="preserve">Revisó : Deisy Yolima Gutierrez Herrera - Asesora de Recursos Financieros </t>
  </si>
  <si>
    <t xml:space="preserve">Aprobó : Gloria Matilde Torres Cruz - Subdirectora  Administrativa y Financiera  </t>
  </si>
  <si>
    <t xml:space="preserve">               Gina Alexandra Vaca Linares - Directora de Gestión Corporativa</t>
  </si>
  <si>
    <t>Documento firmado electrónicamente de acuerdo con la Ley 527 de 1999 y Decreto 2364 de 2012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</si>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</sst>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&quot;$&quot;\ 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ova"/>
      <family val="2"/>
    </font>
    <font>
      <b/>
      <sz val="12"/>
      <name val="Arial Nova"/>
      <family val="2"/>
    </font>
    <font>
      <b/>
      <sz val="10"/>
      <name val="Arial Nova"/>
      <family val="2"/>
    </font>
    <font>
      <sz val="11"/>
      <name val="Arial Nova"/>
      <family val="2"/>
    </font>
    <font>
      <sz val="12"/>
      <name val="Arial Nova"/>
      <family val="2"/>
    </font>
    <font>
      <i/>
      <sz val="12"/>
      <name val="Arial Nova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2" fillId="0" borderId="0" xfId="1" applyNumberFormat="1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16" fontId="4" fillId="0" borderId="1" xfId="0" quotePrefix="1" applyNumberFormat="1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164" fontId="3" fillId="3" borderId="1" xfId="1" applyNumberFormat="1" applyFont="1" applyFill="1" applyBorder="1" applyAlignment="1">
      <alignment horizontal="right" vertical="center"/>
    </xf>
    <xf numFmtId="10" fontId="3" fillId="3" borderId="1" xfId="2" applyNumberFormat="1" applyFont="1" applyFill="1" applyBorder="1" applyAlignment="1" applyProtection="1">
      <alignment horizontal="right" vertical="center"/>
      <protection hidden="1"/>
    </xf>
    <xf numFmtId="166" fontId="3" fillId="3" borderId="1" xfId="2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164" fontId="6" fillId="0" borderId="1" xfId="1" applyNumberFormat="1" applyFont="1" applyBorder="1" applyAlignment="1">
      <alignment horizontal="right" vertical="center"/>
    </xf>
    <xf numFmtId="10" fontId="3" fillId="0" borderId="1" xfId="2" applyNumberFormat="1" applyFont="1" applyFill="1" applyBorder="1" applyAlignment="1" applyProtection="1">
      <alignment horizontal="right" vertical="center"/>
      <protection hidden="1"/>
    </xf>
    <xf numFmtId="166" fontId="3" fillId="0" borderId="1" xfId="2" applyNumberFormat="1" applyFont="1" applyFill="1" applyBorder="1" applyAlignment="1" applyProtection="1">
      <alignment horizontal="right" vertical="center"/>
      <protection hidden="1"/>
    </xf>
    <xf numFmtId="164" fontId="3" fillId="3" borderId="1" xfId="3" applyNumberFormat="1" applyFont="1" applyFill="1" applyBorder="1" applyAlignment="1">
      <alignment horizontal="right" vertical="center"/>
    </xf>
    <xf numFmtId="10" fontId="3" fillId="3" borderId="1" xfId="2" applyNumberFormat="1" applyFont="1" applyFill="1" applyBorder="1" applyAlignment="1">
      <alignment horizontal="right" vertical="center"/>
    </xf>
    <xf numFmtId="166" fontId="3" fillId="3" borderId="1" xfId="2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 applyProtection="1">
      <alignment horizontal="left" vertical="center"/>
      <protection hidden="1"/>
    </xf>
    <xf numFmtId="0" fontId="6" fillId="4" borderId="1" xfId="0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</cellXfs>
  <cellStyles count="4">
    <cellStyle name="Millares" xfId="1" builtinId="3"/>
    <cellStyle name="Millares 3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INFORMES%20SDIS/OCTUBRE/Copia%20de%20Reporte%20de%20Ejecuci&#243;n%20Consolidada%20a%2031%20Oc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RALES"/>
      <sheetName val="Base Pasivos 2022"/>
      <sheetName val="EJEC ORIG"/>
      <sheetName val="INSUMO VIG"/>
      <sheetName val="RESUMEN CIERRE"/>
      <sheetName val="INSUMO RES"/>
      <sheetName val="Estado Presupuesto"/>
      <sheetName val="EjecucionVigencia"/>
      <sheetName val="EjecucionReserva"/>
      <sheetName val="Resumen para Contratos"/>
      <sheetName val="DinamicaVigencia"/>
      <sheetName val="BDatosVigencia"/>
      <sheetName val="Control"/>
    </sheetNames>
    <sheetDataSet>
      <sheetData sheetId="0"/>
      <sheetData sheetId="1"/>
      <sheetData sheetId="2"/>
      <sheetData sheetId="3">
        <row r="3">
          <cell r="D3">
            <v>1195158940000</v>
          </cell>
          <cell r="E3">
            <v>0</v>
          </cell>
          <cell r="F3">
            <v>127745817809</v>
          </cell>
          <cell r="G3">
            <v>1322904757809</v>
          </cell>
          <cell r="H3">
            <v>0</v>
          </cell>
          <cell r="I3">
            <v>1322904757809</v>
          </cell>
          <cell r="J3">
            <v>24550280543</v>
          </cell>
          <cell r="K3">
            <v>1222620793920</v>
          </cell>
          <cell r="L3">
            <v>50670211505</v>
          </cell>
          <cell r="M3">
            <v>1060118303860</v>
          </cell>
          <cell r="N3">
            <v>80.135599999999997</v>
          </cell>
          <cell r="O3">
            <v>104807037039</v>
          </cell>
          <cell r="P3">
            <v>733106523274</v>
          </cell>
          <cell r="Q3">
            <v>55.416400000000003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200"/>
  <sheetViews>
    <sheetView showGridLines="0" tabSelected="1" view="pageBreakPreview" topLeftCell="D1" zoomScale="85" zoomScaleNormal="85" zoomScaleSheetLayoutView="85" workbookViewId="0">
      <pane ySplit="11" topLeftCell="A192" activePane="bottomLeft" state="frozen"/>
      <selection activeCell="AE8" sqref="AE8"/>
      <selection pane="bottomLeft" activeCell="K194" sqref="K194:Q194"/>
    </sheetView>
  </sheetViews>
  <sheetFormatPr baseColWidth="10" defaultColWidth="11.5703125" defaultRowHeight="12.75"/>
  <cols>
    <col min="1" max="1" width="8.28515625" style="1" hidden="1" customWidth="1"/>
    <col min="2" max="2" width="10.42578125" style="1" hidden="1" customWidth="1"/>
    <col min="3" max="3" width="29.42578125" style="1" hidden="1" customWidth="1"/>
    <col min="4" max="4" width="31" style="1" customWidth="1"/>
    <col min="5" max="5" width="57" style="1" customWidth="1"/>
    <col min="6" max="6" width="23.28515625" style="1" bestFit="1" customWidth="1"/>
    <col min="7" max="7" width="20.7109375" style="1" bestFit="1" customWidth="1"/>
    <col min="8" max="8" width="22.140625" style="1" bestFit="1" customWidth="1"/>
    <col min="9" max="9" width="23.28515625" style="1" bestFit="1" customWidth="1"/>
    <col min="10" max="10" width="13" style="1" customWidth="1"/>
    <col min="11" max="11" width="23.28515625" style="1" bestFit="1" customWidth="1"/>
    <col min="12" max="12" width="19.85546875" style="1" bestFit="1" customWidth="1"/>
    <col min="13" max="13" width="23.28515625" style="1" bestFit="1" customWidth="1"/>
    <col min="14" max="14" width="19.85546875" style="1" bestFit="1" customWidth="1"/>
    <col min="15" max="15" width="23.28515625" style="1" bestFit="1" customWidth="1"/>
    <col min="16" max="16" width="14.28515625" style="1" customWidth="1"/>
    <col min="17" max="18" width="21.140625" style="1" bestFit="1" customWidth="1"/>
    <col min="19" max="19" width="14.5703125" style="1" bestFit="1" customWidth="1"/>
    <col min="20" max="20" width="21.7109375" style="1" bestFit="1" customWidth="1"/>
    <col min="21" max="22" width="11.5703125" style="1"/>
    <col min="23" max="23" width="2" style="1" bestFit="1" customWidth="1"/>
    <col min="24" max="16384" width="11.5703125" style="1"/>
  </cols>
  <sheetData>
    <row r="1" spans="1:20" ht="15.75">
      <c r="C1" s="33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5.75">
      <c r="C2" s="33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5.75">
      <c r="C3" s="33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5" spans="1:20" ht="14.25">
      <c r="D5" s="2" t="s">
        <v>3</v>
      </c>
      <c r="E5" s="3" t="s">
        <v>4</v>
      </c>
      <c r="O5" s="2" t="s">
        <v>5</v>
      </c>
      <c r="P5" s="34" t="s">
        <v>6</v>
      </c>
      <c r="Q5" s="34"/>
      <c r="R5" s="34"/>
    </row>
    <row r="6" spans="1:20" ht="14.25">
      <c r="D6" s="2" t="s">
        <v>7</v>
      </c>
      <c r="G6" s="4"/>
      <c r="O6" s="2" t="s">
        <v>8</v>
      </c>
      <c r="P6" s="5">
        <v>2022</v>
      </c>
      <c r="Q6" s="3"/>
      <c r="R6" s="6"/>
    </row>
    <row r="7" spans="1:20" hidden="1">
      <c r="F7" s="4">
        <f>+F12-'[1]INSUMO VIG'!D3</f>
        <v>0</v>
      </c>
      <c r="G7" s="4">
        <f>+G12-'[1]INSUMO VIG'!E3</f>
        <v>0</v>
      </c>
      <c r="H7" s="4">
        <f>+H12-'[1]INSUMO VIG'!F3</f>
        <v>0</v>
      </c>
      <c r="I7" s="4">
        <f>+I12-'[1]INSUMO VIG'!G3</f>
        <v>0</v>
      </c>
      <c r="J7" s="4">
        <f>+J12-'[1]INSUMO VIG'!H3</f>
        <v>0</v>
      </c>
      <c r="K7" s="4">
        <f>+K12-'[1]INSUMO VIG'!I3</f>
        <v>0</v>
      </c>
      <c r="L7" s="4">
        <f>+L12-'[1]INSUMO VIG'!J3</f>
        <v>0</v>
      </c>
      <c r="M7" s="4">
        <f>+M12-'[1]INSUMO VIG'!K3</f>
        <v>0</v>
      </c>
      <c r="N7" s="4">
        <f>+N12-'[1]INSUMO VIG'!L3</f>
        <v>0</v>
      </c>
      <c r="O7" s="4">
        <f>+O12-'[1]INSUMO VIG'!M3</f>
        <v>0</v>
      </c>
      <c r="P7" s="4">
        <f>+P12-'[1]INSUMO VIG'!N3</f>
        <v>-79.33424351715253</v>
      </c>
      <c r="Q7" s="4">
        <f>+Q12-'[1]INSUMO VIG'!O3</f>
        <v>0</v>
      </c>
      <c r="R7" s="4">
        <f>+R12-'[1]INSUMO VIG'!P3</f>
        <v>0</v>
      </c>
      <c r="S7" s="4">
        <f>+S12-'[1]INSUMO VIG'!Q3</f>
        <v>-54.862235749741977</v>
      </c>
    </row>
    <row r="8" spans="1:20">
      <c r="I8" s="4"/>
      <c r="O8" s="7"/>
      <c r="R8" s="7"/>
    </row>
    <row r="9" spans="1:20" ht="25.5" customHeight="1">
      <c r="C9" s="35" t="s">
        <v>9</v>
      </c>
      <c r="D9" s="35"/>
      <c r="E9" s="35"/>
      <c r="F9" s="35" t="s">
        <v>10</v>
      </c>
      <c r="G9" s="35"/>
      <c r="H9" s="35"/>
      <c r="I9" s="35"/>
      <c r="J9" s="35"/>
      <c r="K9" s="35"/>
      <c r="L9" s="35" t="s">
        <v>11</v>
      </c>
      <c r="M9" s="35"/>
      <c r="N9" s="35" t="s">
        <v>12</v>
      </c>
      <c r="O9" s="35"/>
      <c r="P9" s="8" t="s">
        <v>13</v>
      </c>
      <c r="Q9" s="36" t="s">
        <v>14</v>
      </c>
      <c r="R9" s="36"/>
      <c r="S9" s="8" t="s">
        <v>15</v>
      </c>
      <c r="T9" s="9" t="s">
        <v>16</v>
      </c>
    </row>
    <row r="10" spans="1:20">
      <c r="C10" s="39" t="s">
        <v>17</v>
      </c>
      <c r="D10" s="40"/>
      <c r="E10" s="8" t="s">
        <v>18</v>
      </c>
      <c r="F10" s="8" t="s">
        <v>19</v>
      </c>
      <c r="G10" s="35" t="s">
        <v>20</v>
      </c>
      <c r="H10" s="35"/>
      <c r="I10" s="8" t="s">
        <v>21</v>
      </c>
      <c r="J10" s="8" t="s">
        <v>22</v>
      </c>
      <c r="K10" s="8" t="s">
        <v>23</v>
      </c>
      <c r="L10" s="8" t="s">
        <v>24</v>
      </c>
      <c r="M10" s="8" t="s">
        <v>25</v>
      </c>
      <c r="N10" s="8" t="s">
        <v>24</v>
      </c>
      <c r="O10" s="8" t="s">
        <v>25</v>
      </c>
      <c r="P10" s="8" t="s">
        <v>26</v>
      </c>
      <c r="Q10" s="8" t="s">
        <v>24</v>
      </c>
      <c r="R10" s="8" t="s">
        <v>25</v>
      </c>
      <c r="S10" s="8" t="s">
        <v>27</v>
      </c>
      <c r="T10" s="8" t="s">
        <v>25</v>
      </c>
    </row>
    <row r="11" spans="1:20" ht="25.5">
      <c r="A11" s="1" t="s">
        <v>28</v>
      </c>
      <c r="B11" s="1" t="s">
        <v>29</v>
      </c>
      <c r="C11" s="8">
        <v>1</v>
      </c>
      <c r="D11" s="10"/>
      <c r="E11" s="8">
        <v>2</v>
      </c>
      <c r="F11" s="8">
        <v>3</v>
      </c>
      <c r="G11" s="9" t="s">
        <v>30</v>
      </c>
      <c r="H11" s="9" t="s">
        <v>31</v>
      </c>
      <c r="I11" s="8" t="s">
        <v>32</v>
      </c>
      <c r="J11" s="8">
        <v>7</v>
      </c>
      <c r="K11" s="8" t="s">
        <v>33</v>
      </c>
      <c r="L11" s="8">
        <v>9</v>
      </c>
      <c r="M11" s="8">
        <v>10</v>
      </c>
      <c r="N11" s="8">
        <v>11</v>
      </c>
      <c r="O11" s="8">
        <v>12</v>
      </c>
      <c r="P11" s="8" t="s">
        <v>34</v>
      </c>
      <c r="Q11" s="8">
        <v>14</v>
      </c>
      <c r="R11" s="8">
        <v>15</v>
      </c>
      <c r="S11" s="8" t="s">
        <v>35</v>
      </c>
      <c r="T11" s="8">
        <v>17</v>
      </c>
    </row>
    <row r="12" spans="1:20" ht="35.1" customHeight="1">
      <c r="A12" s="1">
        <f>LEN(D12)</f>
        <v>2</v>
      </c>
      <c r="B12" s="1" t="s">
        <v>36</v>
      </c>
      <c r="C12" s="11" t="str">
        <f>LEFT(D12,2)</f>
        <v>O2</v>
      </c>
      <c r="D12" s="12" t="s">
        <v>37</v>
      </c>
      <c r="E12" s="13" t="s">
        <v>38</v>
      </c>
      <c r="F12" s="14">
        <v>1195158940000</v>
      </c>
      <c r="G12" s="14">
        <v>0</v>
      </c>
      <c r="H12" s="14">
        <v>127745817809</v>
      </c>
      <c r="I12" s="14">
        <v>1322904757809</v>
      </c>
      <c r="J12" s="14">
        <v>0</v>
      </c>
      <c r="K12" s="14">
        <v>1322904757809</v>
      </c>
      <c r="L12" s="14">
        <v>24550280543</v>
      </c>
      <c r="M12" s="14">
        <v>1222620793920</v>
      </c>
      <c r="N12" s="14">
        <v>50670211505</v>
      </c>
      <c r="O12" s="14">
        <v>1060118303860</v>
      </c>
      <c r="P12" s="15">
        <v>0.80135648284746674</v>
      </c>
      <c r="Q12" s="14">
        <v>104807037039</v>
      </c>
      <c r="R12" s="14">
        <v>733106523274</v>
      </c>
      <c r="S12" s="15">
        <v>0.55416425025802607</v>
      </c>
      <c r="T12" s="16">
        <v>733060989938</v>
      </c>
    </row>
    <row r="13" spans="1:20" ht="35.1" customHeight="1">
      <c r="A13" s="1">
        <f t="shared" ref="A13:A76" si="0">LEN(D13)</f>
        <v>3</v>
      </c>
      <c r="B13" s="1" t="s">
        <v>36</v>
      </c>
      <c r="C13" s="11" t="str">
        <f>LEFT(D13,2)&amp;"."&amp;MID(D13,3,1)</f>
        <v>O2.1</v>
      </c>
      <c r="D13" s="12" t="s">
        <v>39</v>
      </c>
      <c r="E13" s="13" t="s">
        <v>40</v>
      </c>
      <c r="F13" s="14">
        <v>29485902000</v>
      </c>
      <c r="G13" s="14">
        <v>0</v>
      </c>
      <c r="H13" s="14">
        <v>0</v>
      </c>
      <c r="I13" s="14">
        <v>29485902000</v>
      </c>
      <c r="J13" s="14">
        <v>0</v>
      </c>
      <c r="K13" s="14">
        <v>29485902000</v>
      </c>
      <c r="L13" s="14">
        <v>-243677308</v>
      </c>
      <c r="M13" s="14">
        <v>28680049860</v>
      </c>
      <c r="N13" s="14">
        <v>1769622675</v>
      </c>
      <c r="O13" s="14">
        <v>20984652604</v>
      </c>
      <c r="P13" s="15">
        <v>0.71168426877359903</v>
      </c>
      <c r="Q13" s="14">
        <v>2034519268</v>
      </c>
      <c r="R13" s="14">
        <v>18468557289</v>
      </c>
      <c r="S13" s="15">
        <v>0.62635212207515312</v>
      </c>
      <c r="T13" s="16">
        <v>18468557291</v>
      </c>
    </row>
    <row r="14" spans="1:20" ht="35.1" customHeight="1">
      <c r="A14" s="1">
        <f t="shared" si="0"/>
        <v>4</v>
      </c>
      <c r="B14" s="1" t="s">
        <v>36</v>
      </c>
      <c r="C14" s="11" t="str">
        <f>LEFT(D14,2)&amp;"."&amp;MID(D14,3,1)&amp;"."&amp;MID(D14,4,1)</f>
        <v>O2.1.1</v>
      </c>
      <c r="D14" s="12" t="s">
        <v>41</v>
      </c>
      <c r="E14" s="13" t="s">
        <v>42</v>
      </c>
      <c r="F14" s="14">
        <v>9122226000</v>
      </c>
      <c r="G14" s="14">
        <v>0</v>
      </c>
      <c r="H14" s="14">
        <v>0</v>
      </c>
      <c r="I14" s="14">
        <v>9122226000</v>
      </c>
      <c r="J14" s="14">
        <v>0</v>
      </c>
      <c r="K14" s="14">
        <v>9122226000</v>
      </c>
      <c r="L14" s="14">
        <v>-604342300</v>
      </c>
      <c r="M14" s="14">
        <v>8517883700</v>
      </c>
      <c r="N14" s="14">
        <v>482608618</v>
      </c>
      <c r="O14" s="14">
        <v>5741723741</v>
      </c>
      <c r="P14" s="15">
        <v>0.6294213431020016</v>
      </c>
      <c r="Q14" s="14">
        <v>483224018</v>
      </c>
      <c r="R14" s="14">
        <v>5682336007</v>
      </c>
      <c r="S14" s="15">
        <v>0.62291111917200914</v>
      </c>
      <c r="T14" s="16">
        <v>5682336009</v>
      </c>
    </row>
    <row r="15" spans="1:20" ht="35.1" customHeight="1">
      <c r="A15" s="1">
        <f t="shared" si="0"/>
        <v>6</v>
      </c>
      <c r="B15" s="1" t="s">
        <v>36</v>
      </c>
      <c r="C15" s="11" t="str">
        <f>LEFT(D15,2)&amp;"."&amp;MID(D15,3,1)&amp;"."&amp;MID(D15,4,1)&amp;"."&amp;MID(D15,5,2)</f>
        <v>O2.1.1.01</v>
      </c>
      <c r="D15" s="12" t="s">
        <v>43</v>
      </c>
      <c r="E15" s="13" t="s">
        <v>44</v>
      </c>
      <c r="F15" s="14">
        <v>9122226000</v>
      </c>
      <c r="G15" s="14">
        <v>0</v>
      </c>
      <c r="H15" s="14">
        <v>0</v>
      </c>
      <c r="I15" s="14">
        <v>9122226000</v>
      </c>
      <c r="J15" s="14">
        <v>0</v>
      </c>
      <c r="K15" s="14">
        <v>9122226000</v>
      </c>
      <c r="L15" s="14">
        <v>-604342300</v>
      </c>
      <c r="M15" s="14">
        <v>8517883700</v>
      </c>
      <c r="N15" s="14">
        <v>482608618</v>
      </c>
      <c r="O15" s="14">
        <v>5741723741</v>
      </c>
      <c r="P15" s="15">
        <v>0.6294213431020016</v>
      </c>
      <c r="Q15" s="14">
        <v>483224018</v>
      </c>
      <c r="R15" s="14">
        <v>5682336007</v>
      </c>
      <c r="S15" s="15">
        <v>0.62291111917200914</v>
      </c>
      <c r="T15" s="16">
        <v>5682336009</v>
      </c>
    </row>
    <row r="16" spans="1:20" ht="35.1" customHeight="1">
      <c r="A16" s="1">
        <f t="shared" si="0"/>
        <v>8</v>
      </c>
      <c r="B16" s="1" t="s">
        <v>36</v>
      </c>
      <c r="C16" s="11" t="str">
        <f>LEFT(D16,2)&amp;"."&amp;MID(D16,3,1)&amp;"."&amp;MID(D16,4,1)&amp;"."&amp;MID(D16,5,2)</f>
        <v>O2.1.1.01</v>
      </c>
      <c r="D16" s="12" t="s">
        <v>45</v>
      </c>
      <c r="E16" s="13" t="s">
        <v>46</v>
      </c>
      <c r="F16" s="14">
        <v>6696801000</v>
      </c>
      <c r="G16" s="14">
        <v>0</v>
      </c>
      <c r="H16" s="14">
        <v>-131370434</v>
      </c>
      <c r="I16" s="14">
        <v>6565430566</v>
      </c>
      <c r="J16" s="14">
        <v>0</v>
      </c>
      <c r="K16" s="14">
        <v>6565430566</v>
      </c>
      <c r="L16" s="14">
        <v>-486342300</v>
      </c>
      <c r="M16" s="14">
        <v>6079088266</v>
      </c>
      <c r="N16" s="14">
        <v>362028081</v>
      </c>
      <c r="O16" s="14">
        <v>4362736795</v>
      </c>
      <c r="P16" s="15">
        <v>0.66450124651276377</v>
      </c>
      <c r="Q16" s="14">
        <v>362643481</v>
      </c>
      <c r="R16" s="14">
        <v>4315352103</v>
      </c>
      <c r="S16" s="15">
        <v>0.65728394499328868</v>
      </c>
      <c r="T16" s="16">
        <v>4315352121</v>
      </c>
    </row>
    <row r="17" spans="1:20" ht="35.1" customHeight="1">
      <c r="A17" s="1">
        <f t="shared" si="0"/>
        <v>11</v>
      </c>
      <c r="B17" s="1" t="s">
        <v>36</v>
      </c>
      <c r="C17" s="11" t="str">
        <f>LEFT(D17,2)&amp;"."&amp;MID(D17,3,1)&amp;"."&amp;MID(D17,4,1)&amp;"."&amp;MID(D17,5,2)&amp;"."&amp;MID(D17,7,2)&amp;"."&amp;MID(D17,9,3)</f>
        <v>O2.1.1.01.01.001</v>
      </c>
      <c r="D17" s="12" t="s">
        <v>47</v>
      </c>
      <c r="E17" s="13" t="s">
        <v>48</v>
      </c>
      <c r="F17" s="14">
        <v>5975778000</v>
      </c>
      <c r="G17" s="14">
        <v>0</v>
      </c>
      <c r="H17" s="14">
        <v>-114974834</v>
      </c>
      <c r="I17" s="14">
        <v>5860803166</v>
      </c>
      <c r="J17" s="14">
        <v>0</v>
      </c>
      <c r="K17" s="14">
        <v>5860803166</v>
      </c>
      <c r="L17" s="14">
        <v>-405000000</v>
      </c>
      <c r="M17" s="14">
        <v>5455803166</v>
      </c>
      <c r="N17" s="14">
        <v>352596441</v>
      </c>
      <c r="O17" s="14">
        <v>3781923970</v>
      </c>
      <c r="P17" s="15">
        <v>0.64529107408689246</v>
      </c>
      <c r="Q17" s="14">
        <v>353211841</v>
      </c>
      <c r="R17" s="14">
        <v>3734539278</v>
      </c>
      <c r="S17" s="15">
        <v>0.63720605729689161</v>
      </c>
      <c r="T17" s="16">
        <v>3734539296</v>
      </c>
    </row>
    <row r="18" spans="1:20" ht="35.1" customHeight="1">
      <c r="A18" s="1">
        <f t="shared" si="0"/>
        <v>13</v>
      </c>
      <c r="B18" s="1" t="s">
        <v>49</v>
      </c>
      <c r="C18" s="17" t="str">
        <f>LEFT(D18,2)&amp;"."&amp;MID(D18,3,1)&amp;"."&amp;MID(D18,4,1)&amp;"."&amp;MID(D18,5,2)&amp;"."&amp;MID(D18,7,2)&amp;"."&amp;MID(D18,9,3)&amp;"."&amp;MID(D18,12,2)</f>
        <v>O2.1.1.01.01.001.01</v>
      </c>
      <c r="D18" s="18" t="s">
        <v>50</v>
      </c>
      <c r="E18" s="19" t="s">
        <v>51</v>
      </c>
      <c r="F18" s="20">
        <v>3675692000</v>
      </c>
      <c r="G18" s="20">
        <v>0</v>
      </c>
      <c r="H18" s="20">
        <v>0</v>
      </c>
      <c r="I18" s="20">
        <v>3675692000</v>
      </c>
      <c r="J18" s="20">
        <v>0</v>
      </c>
      <c r="K18" s="20">
        <v>3675692000</v>
      </c>
      <c r="L18" s="20">
        <v>-260000000</v>
      </c>
      <c r="M18" s="20">
        <v>3415692000</v>
      </c>
      <c r="N18" s="20">
        <v>247400730</v>
      </c>
      <c r="O18" s="20">
        <v>2575762398</v>
      </c>
      <c r="P18" s="21">
        <v>0.70075577551111468</v>
      </c>
      <c r="Q18" s="20">
        <v>248016130</v>
      </c>
      <c r="R18" s="20">
        <v>2528377706</v>
      </c>
      <c r="S18" s="21">
        <v>0.68786440920512382</v>
      </c>
      <c r="T18" s="22">
        <v>2528377703</v>
      </c>
    </row>
    <row r="19" spans="1:20" ht="35.1" customHeight="1">
      <c r="A19" s="1">
        <f t="shared" si="0"/>
        <v>13</v>
      </c>
      <c r="B19" s="1" t="s">
        <v>49</v>
      </c>
      <c r="C19" s="17" t="str">
        <f t="shared" ref="C19:C24" si="1">LEFT(D19,2)&amp;"."&amp;MID(D19,3,1)&amp;"."&amp;MID(D19,4,1)&amp;"."&amp;MID(D19,5,2)&amp;"."&amp;MID(D19,7,2)&amp;"."&amp;MID(D19,9,3)&amp;"."&amp;MID(D19,12,2)</f>
        <v>O2.1.1.01.01.001.02</v>
      </c>
      <c r="D19" s="18" t="s">
        <v>52</v>
      </c>
      <c r="E19" s="19" t="s">
        <v>53</v>
      </c>
      <c r="F19" s="20">
        <v>64366000</v>
      </c>
      <c r="G19" s="20">
        <v>0</v>
      </c>
      <c r="H19" s="20">
        <v>0</v>
      </c>
      <c r="I19" s="20">
        <v>64366000</v>
      </c>
      <c r="J19" s="20">
        <v>0</v>
      </c>
      <c r="K19" s="20">
        <v>64366000</v>
      </c>
      <c r="L19" s="20">
        <v>-8000000</v>
      </c>
      <c r="M19" s="20">
        <v>56366000</v>
      </c>
      <c r="N19" s="20">
        <v>2088728</v>
      </c>
      <c r="O19" s="20">
        <v>38292761</v>
      </c>
      <c r="P19" s="21">
        <v>0.5949221794114905</v>
      </c>
      <c r="Q19" s="20">
        <v>2088728</v>
      </c>
      <c r="R19" s="20">
        <v>38292761</v>
      </c>
      <c r="S19" s="21">
        <v>0.5949221794114905</v>
      </c>
      <c r="T19" s="22">
        <v>38292764</v>
      </c>
    </row>
    <row r="20" spans="1:20" ht="35.1" customHeight="1">
      <c r="A20" s="1">
        <f t="shared" si="0"/>
        <v>13</v>
      </c>
      <c r="B20" s="1" t="s">
        <v>49</v>
      </c>
      <c r="C20" s="17" t="str">
        <f t="shared" si="1"/>
        <v>O2.1.1.01.01.001.03</v>
      </c>
      <c r="D20" s="18" t="s">
        <v>54</v>
      </c>
      <c r="E20" s="19" t="s">
        <v>55</v>
      </c>
      <c r="F20" s="20">
        <v>394557000</v>
      </c>
      <c r="G20" s="20">
        <v>0</v>
      </c>
      <c r="H20" s="20">
        <v>0</v>
      </c>
      <c r="I20" s="20">
        <v>394557000</v>
      </c>
      <c r="J20" s="20">
        <v>0</v>
      </c>
      <c r="K20" s="20">
        <v>394557000</v>
      </c>
      <c r="L20" s="20">
        <v>-30000000</v>
      </c>
      <c r="M20" s="20">
        <v>364557000</v>
      </c>
      <c r="N20" s="20">
        <v>26759026</v>
      </c>
      <c r="O20" s="20">
        <v>281341647</v>
      </c>
      <c r="P20" s="21">
        <v>0.7130570411879652</v>
      </c>
      <c r="Q20" s="20">
        <v>26759026</v>
      </c>
      <c r="R20" s="20">
        <v>281341647</v>
      </c>
      <c r="S20" s="21">
        <v>0.7130570411879652</v>
      </c>
      <c r="T20" s="22">
        <v>281341641</v>
      </c>
    </row>
    <row r="21" spans="1:20" ht="35.1" customHeight="1">
      <c r="A21" s="1">
        <f t="shared" si="0"/>
        <v>13</v>
      </c>
      <c r="B21" s="1" t="s">
        <v>49</v>
      </c>
      <c r="C21" s="17" t="str">
        <f t="shared" si="1"/>
        <v>O2.1.1.01.01.001.04</v>
      </c>
      <c r="D21" s="18" t="s">
        <v>56</v>
      </c>
      <c r="E21" s="19" t="s">
        <v>57</v>
      </c>
      <c r="F21" s="20">
        <v>4986000</v>
      </c>
      <c r="G21" s="20">
        <v>0</v>
      </c>
      <c r="H21" s="20">
        <v>0</v>
      </c>
      <c r="I21" s="20">
        <v>4986000</v>
      </c>
      <c r="J21" s="20">
        <v>0</v>
      </c>
      <c r="K21" s="20">
        <v>4986000</v>
      </c>
      <c r="L21" s="20">
        <v>0</v>
      </c>
      <c r="M21" s="20">
        <v>4986000</v>
      </c>
      <c r="N21" s="20">
        <v>363745</v>
      </c>
      <c r="O21" s="20">
        <v>1960320</v>
      </c>
      <c r="P21" s="21">
        <v>0.39316486161251502</v>
      </c>
      <c r="Q21" s="20">
        <v>363745</v>
      </c>
      <c r="R21" s="20">
        <v>1960320</v>
      </c>
      <c r="S21" s="21">
        <v>0.39316486161251502</v>
      </c>
      <c r="T21" s="22">
        <v>1960348</v>
      </c>
    </row>
    <row r="22" spans="1:20" ht="35.1" customHeight="1">
      <c r="A22" s="1">
        <f t="shared" si="0"/>
        <v>13</v>
      </c>
      <c r="B22" s="1" t="s">
        <v>49</v>
      </c>
      <c r="C22" s="17" t="str">
        <f t="shared" si="1"/>
        <v>O2.1.1.01.01.001.05</v>
      </c>
      <c r="D22" s="18" t="s">
        <v>58</v>
      </c>
      <c r="E22" s="19" t="s">
        <v>59</v>
      </c>
      <c r="F22" s="20">
        <v>8028000</v>
      </c>
      <c r="G22" s="20">
        <v>0</v>
      </c>
      <c r="H22" s="20">
        <v>0</v>
      </c>
      <c r="I22" s="20">
        <v>8028000</v>
      </c>
      <c r="J22" s="20">
        <v>0</v>
      </c>
      <c r="K22" s="20">
        <v>8028000</v>
      </c>
      <c r="L22" s="20">
        <v>-2000000</v>
      </c>
      <c r="M22" s="20">
        <v>6028000</v>
      </c>
      <c r="N22" s="20">
        <v>585860</v>
      </c>
      <c r="O22" s="20">
        <v>3159738</v>
      </c>
      <c r="P22" s="21">
        <v>0.39358968609865469</v>
      </c>
      <c r="Q22" s="20">
        <v>585860</v>
      </c>
      <c r="R22" s="20">
        <v>3159738</v>
      </c>
      <c r="S22" s="21">
        <v>0.39358968609865469</v>
      </c>
      <c r="T22" s="22">
        <v>3159738</v>
      </c>
    </row>
    <row r="23" spans="1:20" ht="35.1" customHeight="1">
      <c r="A23" s="1">
        <f t="shared" si="0"/>
        <v>13</v>
      </c>
      <c r="B23" s="1" t="s">
        <v>49</v>
      </c>
      <c r="C23" s="17" t="str">
        <f t="shared" si="1"/>
        <v>O2.1.1.01.01.001.07</v>
      </c>
      <c r="D23" s="18" t="s">
        <v>60</v>
      </c>
      <c r="E23" s="19" t="s">
        <v>61</v>
      </c>
      <c r="F23" s="20">
        <v>124933000</v>
      </c>
      <c r="G23" s="20">
        <v>0</v>
      </c>
      <c r="H23" s="20">
        <v>0</v>
      </c>
      <c r="I23" s="20">
        <v>124933000</v>
      </c>
      <c r="J23" s="20">
        <v>0</v>
      </c>
      <c r="K23" s="20">
        <v>124933000</v>
      </c>
      <c r="L23" s="20">
        <v>-15000000</v>
      </c>
      <c r="M23" s="20">
        <v>109933000</v>
      </c>
      <c r="N23" s="20">
        <v>3342482</v>
      </c>
      <c r="O23" s="20">
        <v>63312822</v>
      </c>
      <c r="P23" s="21">
        <v>0.50677420697493858</v>
      </c>
      <c r="Q23" s="20">
        <v>3342482</v>
      </c>
      <c r="R23" s="20">
        <v>63312822</v>
      </c>
      <c r="S23" s="21">
        <v>0.50677420697493858</v>
      </c>
      <c r="T23" s="22">
        <v>63312819</v>
      </c>
    </row>
    <row r="24" spans="1:20" ht="35.1" customHeight="1">
      <c r="A24" s="1">
        <f t="shared" si="0"/>
        <v>13</v>
      </c>
      <c r="B24" s="1" t="s">
        <v>36</v>
      </c>
      <c r="C24" s="11" t="str">
        <f t="shared" si="1"/>
        <v>O2.1.1.01.01.001.08</v>
      </c>
      <c r="D24" s="12" t="s">
        <v>62</v>
      </c>
      <c r="E24" s="13" t="s">
        <v>63</v>
      </c>
      <c r="F24" s="14">
        <v>756095000</v>
      </c>
      <c r="G24" s="14">
        <v>0</v>
      </c>
      <c r="H24" s="14">
        <v>-114974834</v>
      </c>
      <c r="I24" s="14">
        <v>641120166</v>
      </c>
      <c r="J24" s="14">
        <v>0</v>
      </c>
      <c r="K24" s="14">
        <v>641120166</v>
      </c>
      <c r="L24" s="14">
        <v>0</v>
      </c>
      <c r="M24" s="14">
        <v>641120166</v>
      </c>
      <c r="N24" s="14">
        <v>6580155</v>
      </c>
      <c r="O24" s="14">
        <v>146291859</v>
      </c>
      <c r="P24" s="15">
        <v>0.22818165261081494</v>
      </c>
      <c r="Q24" s="14">
        <v>6580155</v>
      </c>
      <c r="R24" s="14">
        <v>146291859</v>
      </c>
      <c r="S24" s="15">
        <v>0.22818165261081494</v>
      </c>
      <c r="T24" s="16">
        <v>146291862</v>
      </c>
    </row>
    <row r="25" spans="1:20" ht="35.1" customHeight="1">
      <c r="A25" s="1">
        <f t="shared" si="0"/>
        <v>15</v>
      </c>
      <c r="B25" s="1" t="s">
        <v>49</v>
      </c>
      <c r="C25" s="17" t="str">
        <f>LEFT(D25,2)&amp;"."&amp;MID(D25,3,1)&amp;"."&amp;MID(D25,4,1)&amp;"."&amp;MID(D25,5,2)&amp;"."&amp;MID(D25,7,2)&amp;"."&amp;MID(D25,9,3)&amp;"."&amp;MID(D25,12,2)&amp;"."&amp;MID(D25,14,2)</f>
        <v>O2.1.1.01.01.001.08.01</v>
      </c>
      <c r="D25" s="18" t="s">
        <v>64</v>
      </c>
      <c r="E25" s="19" t="s">
        <v>65</v>
      </c>
      <c r="F25" s="20">
        <v>511245000</v>
      </c>
      <c r="G25" s="20">
        <v>0</v>
      </c>
      <c r="H25" s="20">
        <v>-114974834</v>
      </c>
      <c r="I25" s="20">
        <v>396270166</v>
      </c>
      <c r="J25" s="20">
        <v>0</v>
      </c>
      <c r="K25" s="20">
        <v>396270166</v>
      </c>
      <c r="L25" s="20">
        <v>0</v>
      </c>
      <c r="M25" s="20">
        <v>396270166</v>
      </c>
      <c r="N25" s="20">
        <v>0</v>
      </c>
      <c r="O25" s="20">
        <v>7717550</v>
      </c>
      <c r="P25" s="21">
        <v>1.9475475728849091E-2</v>
      </c>
      <c r="Q25" s="20">
        <v>0</v>
      </c>
      <c r="R25" s="20">
        <v>7717550</v>
      </c>
      <c r="S25" s="21">
        <v>1.9475475728849091E-2</v>
      </c>
      <c r="T25" s="22">
        <v>7717556</v>
      </c>
    </row>
    <row r="26" spans="1:20" ht="35.1" customHeight="1">
      <c r="A26" s="1">
        <f t="shared" si="0"/>
        <v>15</v>
      </c>
      <c r="B26" s="1" t="s">
        <v>49</v>
      </c>
      <c r="C26" s="17" t="str">
        <f>LEFT(D26,2)&amp;"."&amp;MID(D26,3,1)&amp;"."&amp;MID(D26,4,1)&amp;"."&amp;MID(D26,5,2)&amp;"."&amp;MID(D26,7,2)&amp;"."&amp;MID(D26,9,3)&amp;"."&amp;MID(D26,12,2)&amp;"."&amp;MID(D26,14,2)</f>
        <v>O2.1.1.01.01.001.08.02</v>
      </c>
      <c r="D26" s="18" t="s">
        <v>66</v>
      </c>
      <c r="E26" s="19" t="s">
        <v>67</v>
      </c>
      <c r="F26" s="20">
        <v>244850000</v>
      </c>
      <c r="G26" s="20">
        <v>0</v>
      </c>
      <c r="H26" s="20">
        <v>0</v>
      </c>
      <c r="I26" s="20">
        <v>244850000</v>
      </c>
      <c r="J26" s="20">
        <v>0</v>
      </c>
      <c r="K26" s="20">
        <v>244850000</v>
      </c>
      <c r="L26" s="20">
        <v>0</v>
      </c>
      <c r="M26" s="20">
        <v>244850000</v>
      </c>
      <c r="N26" s="20">
        <v>6580155</v>
      </c>
      <c r="O26" s="20">
        <v>138574309</v>
      </c>
      <c r="P26" s="21">
        <v>0.56595592811925666</v>
      </c>
      <c r="Q26" s="20">
        <v>6580155</v>
      </c>
      <c r="R26" s="20">
        <v>138574309</v>
      </c>
      <c r="S26" s="21">
        <v>0.56595592811925666</v>
      </c>
      <c r="T26" s="22">
        <v>138574306</v>
      </c>
    </row>
    <row r="27" spans="1:20" ht="35.1" customHeight="1">
      <c r="A27" s="1">
        <f t="shared" si="0"/>
        <v>13</v>
      </c>
      <c r="B27" s="1" t="s">
        <v>49</v>
      </c>
      <c r="C27" s="17" t="str">
        <f>LEFT(D27,2)&amp;"."&amp;MID(D27,3,1)&amp;"."&amp;MID(D27,4,1)&amp;"."&amp;MID(D27,5,2)&amp;"."&amp;MID(D27,7,2)&amp;"."&amp;MID(D27,9,3)&amp;"."&amp;MID(D27,12,2)</f>
        <v>O2.1.1.01.01.001.09</v>
      </c>
      <c r="D27" s="18" t="s">
        <v>68</v>
      </c>
      <c r="E27" s="19" t="s">
        <v>69</v>
      </c>
      <c r="F27" s="20">
        <v>947121000</v>
      </c>
      <c r="G27" s="20">
        <v>0</v>
      </c>
      <c r="H27" s="20">
        <v>0</v>
      </c>
      <c r="I27" s="20">
        <v>947121000</v>
      </c>
      <c r="J27" s="20">
        <v>0</v>
      </c>
      <c r="K27" s="20">
        <v>947121000</v>
      </c>
      <c r="L27" s="20">
        <v>-90000000</v>
      </c>
      <c r="M27" s="20">
        <v>857121000</v>
      </c>
      <c r="N27" s="20">
        <v>65475715</v>
      </c>
      <c r="O27" s="20">
        <v>671802425</v>
      </c>
      <c r="P27" s="21">
        <v>0.70931003008063387</v>
      </c>
      <c r="Q27" s="20">
        <v>65475715</v>
      </c>
      <c r="R27" s="20">
        <v>671802425</v>
      </c>
      <c r="S27" s="21">
        <v>0.70931003008063387</v>
      </c>
      <c r="T27" s="22">
        <v>671802421</v>
      </c>
    </row>
    <row r="28" spans="1:20" ht="35.1" customHeight="1">
      <c r="A28" s="1">
        <f t="shared" si="0"/>
        <v>11</v>
      </c>
      <c r="B28" s="1" t="s">
        <v>36</v>
      </c>
      <c r="C28" s="11" t="str">
        <f>LEFT(D28,2)&amp;"."&amp;MID(D28,3,1)&amp;"."&amp;MID(D28,4,1)&amp;"."&amp;MID(D28,5,2)&amp;"."&amp;MID(D28,7,2)&amp;"."&amp;MID(D28,9,3)</f>
        <v>O2.1.1.01.01.002</v>
      </c>
      <c r="D28" s="12" t="s">
        <v>70</v>
      </c>
      <c r="E28" s="13" t="s">
        <v>71</v>
      </c>
      <c r="F28" s="14">
        <v>721023000</v>
      </c>
      <c r="G28" s="14">
        <v>0</v>
      </c>
      <c r="H28" s="14">
        <v>-16395600</v>
      </c>
      <c r="I28" s="14">
        <v>704627400</v>
      </c>
      <c r="J28" s="14">
        <v>0</v>
      </c>
      <c r="K28" s="14">
        <v>704627400</v>
      </c>
      <c r="L28" s="14">
        <v>-81342300</v>
      </c>
      <c r="M28" s="14">
        <v>623285100</v>
      </c>
      <c r="N28" s="14">
        <v>9431640</v>
      </c>
      <c r="O28" s="14">
        <v>580812825</v>
      </c>
      <c r="P28" s="15">
        <v>0.82428362138628164</v>
      </c>
      <c r="Q28" s="14">
        <v>9431640</v>
      </c>
      <c r="R28" s="14">
        <v>580812825</v>
      </c>
      <c r="S28" s="15">
        <v>0.82428362138628164</v>
      </c>
      <c r="T28" s="16">
        <v>580812825</v>
      </c>
    </row>
    <row r="29" spans="1:20" ht="35.1" customHeight="1">
      <c r="A29" s="1">
        <f t="shared" si="0"/>
        <v>13</v>
      </c>
      <c r="B29" s="1" t="s">
        <v>49</v>
      </c>
      <c r="C29" s="17" t="str">
        <f t="shared" ref="C29:C30" si="2">LEFT(D29,2)&amp;"."&amp;MID(D29,3,1)&amp;"."&amp;MID(D29,4,1)&amp;"."&amp;MID(D29,5,2)&amp;"."&amp;MID(D29,7,2)&amp;"."&amp;MID(D29,9,3)&amp;"."&amp;MID(D29,12,2)</f>
        <v>O2.1.1.01.01.002.04</v>
      </c>
      <c r="D29" s="18" t="s">
        <v>72</v>
      </c>
      <c r="E29" s="19" t="s">
        <v>73</v>
      </c>
      <c r="F29" s="20">
        <v>567323000</v>
      </c>
      <c r="G29" s="20">
        <v>0</v>
      </c>
      <c r="H29" s="20">
        <v>-16395600</v>
      </c>
      <c r="I29" s="20">
        <v>550927400</v>
      </c>
      <c r="J29" s="20">
        <v>0</v>
      </c>
      <c r="K29" s="20">
        <v>550927400</v>
      </c>
      <c r="L29" s="20">
        <v>-59342300</v>
      </c>
      <c r="M29" s="20">
        <v>491585100</v>
      </c>
      <c r="N29" s="20">
        <v>0</v>
      </c>
      <c r="O29" s="20">
        <v>489585100</v>
      </c>
      <c r="P29" s="21">
        <v>0.88865629119190659</v>
      </c>
      <c r="Q29" s="20">
        <v>0</v>
      </c>
      <c r="R29" s="20">
        <v>489585100</v>
      </c>
      <c r="S29" s="21">
        <v>0.88865629119190659</v>
      </c>
      <c r="T29" s="22">
        <v>489585100</v>
      </c>
    </row>
    <row r="30" spans="1:20" ht="35.1" customHeight="1">
      <c r="A30" s="1">
        <f t="shared" si="0"/>
        <v>13</v>
      </c>
      <c r="B30" s="1" t="s">
        <v>36</v>
      </c>
      <c r="C30" s="11" t="str">
        <f t="shared" si="2"/>
        <v>O2.1.1.01.01.002.12</v>
      </c>
      <c r="D30" s="12" t="s">
        <v>74</v>
      </c>
      <c r="E30" s="13" t="s">
        <v>75</v>
      </c>
      <c r="F30" s="14">
        <v>153700000</v>
      </c>
      <c r="G30" s="14">
        <v>0</v>
      </c>
      <c r="H30" s="14">
        <v>0</v>
      </c>
      <c r="I30" s="14">
        <v>153700000</v>
      </c>
      <c r="J30" s="14">
        <v>0</v>
      </c>
      <c r="K30" s="14">
        <v>153700000</v>
      </c>
      <c r="L30" s="14">
        <v>-22000000</v>
      </c>
      <c r="M30" s="14">
        <v>131700000</v>
      </c>
      <c r="N30" s="14">
        <v>9431640</v>
      </c>
      <c r="O30" s="14">
        <v>91227725</v>
      </c>
      <c r="P30" s="15">
        <v>0.59354407937540665</v>
      </c>
      <c r="Q30" s="14">
        <v>9431640</v>
      </c>
      <c r="R30" s="14">
        <v>91227725</v>
      </c>
      <c r="S30" s="15">
        <v>0.59354407937540665</v>
      </c>
      <c r="T30" s="16">
        <v>91227725</v>
      </c>
    </row>
    <row r="31" spans="1:20" ht="35.1" customHeight="1">
      <c r="A31" s="1">
        <f t="shared" si="0"/>
        <v>15</v>
      </c>
      <c r="B31" s="1" t="s">
        <v>49</v>
      </c>
      <c r="C31" s="17" t="str">
        <f>LEFT(D31,2)&amp;"."&amp;MID(D31,3,1)&amp;"."&amp;MID(D31,4,1)&amp;"."&amp;MID(D31,5,2)&amp;"."&amp;MID(D31,7,2)&amp;"."&amp;MID(D31,9,3)&amp;"."&amp;MID(D31,12,2)&amp;"."&amp;MID(D31,14,2)</f>
        <v>O2.1.1.01.01.002.12.01</v>
      </c>
      <c r="D31" s="18" t="s">
        <v>76</v>
      </c>
      <c r="E31" s="19" t="s">
        <v>77</v>
      </c>
      <c r="F31" s="20">
        <v>153700000</v>
      </c>
      <c r="G31" s="20">
        <v>0</v>
      </c>
      <c r="H31" s="20">
        <v>0</v>
      </c>
      <c r="I31" s="20">
        <v>153700000</v>
      </c>
      <c r="J31" s="20">
        <v>0</v>
      </c>
      <c r="K31" s="20">
        <v>153700000</v>
      </c>
      <c r="L31" s="20">
        <v>-22000000</v>
      </c>
      <c r="M31" s="20">
        <v>131700000</v>
      </c>
      <c r="N31" s="20">
        <v>9431640</v>
      </c>
      <c r="O31" s="20">
        <v>91227725</v>
      </c>
      <c r="P31" s="21">
        <v>0.59354407937540665</v>
      </c>
      <c r="Q31" s="20">
        <v>9431640</v>
      </c>
      <c r="R31" s="20">
        <v>91227725</v>
      </c>
      <c r="S31" s="21">
        <v>0.59354407937540665</v>
      </c>
      <c r="T31" s="22">
        <v>91227725</v>
      </c>
    </row>
    <row r="32" spans="1:20" ht="35.1" customHeight="1">
      <c r="A32" s="1">
        <f t="shared" si="0"/>
        <v>8</v>
      </c>
      <c r="B32" s="1" t="s">
        <v>36</v>
      </c>
      <c r="C32" s="11" t="str">
        <f>LEFT(D32,2)&amp;"."&amp;MID(D32,3,1)&amp;"."&amp;MID(D32,4,1)&amp;"."&amp;MID(D32,5,2)&amp;"."&amp;MID(D32,7,2)</f>
        <v>O2.1.1.01.02</v>
      </c>
      <c r="D32" s="12" t="s">
        <v>78</v>
      </c>
      <c r="E32" s="13" t="s">
        <v>79</v>
      </c>
      <c r="F32" s="14">
        <v>2306845000</v>
      </c>
      <c r="G32" s="14">
        <v>0</v>
      </c>
      <c r="H32" s="14">
        <v>16395600</v>
      </c>
      <c r="I32" s="14">
        <v>2323240600</v>
      </c>
      <c r="J32" s="14">
        <v>0</v>
      </c>
      <c r="K32" s="14">
        <v>2323240600</v>
      </c>
      <c r="L32" s="14">
        <v>-115000000</v>
      </c>
      <c r="M32" s="14">
        <v>2208240600</v>
      </c>
      <c r="N32" s="14">
        <v>119195713</v>
      </c>
      <c r="O32" s="14">
        <v>1161012033</v>
      </c>
      <c r="P32" s="15">
        <v>0.49973818165884326</v>
      </c>
      <c r="Q32" s="14">
        <v>119195713</v>
      </c>
      <c r="R32" s="14">
        <v>1149008991</v>
      </c>
      <c r="S32" s="15">
        <v>0.49457167329117785</v>
      </c>
      <c r="T32" s="16">
        <v>1149008987</v>
      </c>
    </row>
    <row r="33" spans="1:20" ht="35.1" customHeight="1">
      <c r="A33" s="1">
        <f t="shared" si="0"/>
        <v>11</v>
      </c>
      <c r="B33" s="1" t="s">
        <v>36</v>
      </c>
      <c r="C33" s="11" t="str">
        <f>LEFT(D33,2)&amp;"."&amp;MID(D33,3,1)&amp;"."&amp;MID(D33,4,1)&amp;"."&amp;MID(D33,5,2)&amp;"."&amp;MID(D33,7,2)&amp;"."&amp;MID(D33,9,3)</f>
        <v>O2.1.1.01.02.001</v>
      </c>
      <c r="D33" s="12" t="s">
        <v>80</v>
      </c>
      <c r="E33" s="13" t="s">
        <v>81</v>
      </c>
      <c r="F33" s="14">
        <v>644834000</v>
      </c>
      <c r="G33" s="14">
        <v>0</v>
      </c>
      <c r="H33" s="14">
        <v>0</v>
      </c>
      <c r="I33" s="14">
        <v>644834000</v>
      </c>
      <c r="J33" s="14">
        <v>0</v>
      </c>
      <c r="K33" s="14">
        <v>644834000</v>
      </c>
      <c r="L33" s="14">
        <v>-60000000</v>
      </c>
      <c r="M33" s="14">
        <v>584834000</v>
      </c>
      <c r="N33" s="14">
        <v>43140500</v>
      </c>
      <c r="O33" s="14">
        <v>413564070</v>
      </c>
      <c r="P33" s="15">
        <v>0.64134966518514847</v>
      </c>
      <c r="Q33" s="14">
        <v>43140500</v>
      </c>
      <c r="R33" s="14">
        <v>413564070</v>
      </c>
      <c r="S33" s="15">
        <v>0.64134966518514847</v>
      </c>
      <c r="T33" s="16">
        <v>413564070</v>
      </c>
    </row>
    <row r="34" spans="1:20" ht="35.1" customHeight="1">
      <c r="A34" s="1">
        <f t="shared" si="0"/>
        <v>13</v>
      </c>
      <c r="B34" s="1" t="s">
        <v>49</v>
      </c>
      <c r="C34" s="17" t="str">
        <f t="shared" ref="C34:C45" si="3">LEFT(D34,2)&amp;"."&amp;MID(D34,3,1)&amp;"."&amp;MID(D34,4,1)&amp;"."&amp;MID(D34,5,2)&amp;"."&amp;MID(D34,7,2)&amp;"."&amp;MID(D34,9,3)&amp;"."&amp;MID(D34,12,2)</f>
        <v>O2.1.1.01.02.001.01</v>
      </c>
      <c r="D34" s="18" t="s">
        <v>82</v>
      </c>
      <c r="E34" s="19" t="s">
        <v>83</v>
      </c>
      <c r="F34" s="20">
        <v>403221000</v>
      </c>
      <c r="G34" s="20">
        <v>0</v>
      </c>
      <c r="H34" s="20">
        <v>0</v>
      </c>
      <c r="I34" s="20">
        <v>403221000</v>
      </c>
      <c r="J34" s="20">
        <v>0</v>
      </c>
      <c r="K34" s="20">
        <v>403221000</v>
      </c>
      <c r="L34" s="20">
        <v>0</v>
      </c>
      <c r="M34" s="20">
        <v>403221000</v>
      </c>
      <c r="N34" s="20">
        <v>32790600</v>
      </c>
      <c r="O34" s="20">
        <v>300801482</v>
      </c>
      <c r="P34" s="21">
        <v>0.74599656763908628</v>
      </c>
      <c r="Q34" s="20">
        <v>32790600</v>
      </c>
      <c r="R34" s="20">
        <v>300801482</v>
      </c>
      <c r="S34" s="21">
        <v>0.74599656763908628</v>
      </c>
      <c r="T34" s="22">
        <v>300801482</v>
      </c>
    </row>
    <row r="35" spans="1:20" ht="35.1" customHeight="1">
      <c r="A35" s="1">
        <f t="shared" si="0"/>
        <v>13</v>
      </c>
      <c r="B35" s="1" t="s">
        <v>49</v>
      </c>
      <c r="C35" s="17" t="str">
        <f t="shared" si="3"/>
        <v>O2.1.1.01.02.001.02</v>
      </c>
      <c r="D35" s="18" t="s">
        <v>84</v>
      </c>
      <c r="E35" s="19" t="s">
        <v>85</v>
      </c>
      <c r="F35" s="20">
        <v>241613000</v>
      </c>
      <c r="G35" s="20">
        <v>0</v>
      </c>
      <c r="H35" s="20">
        <v>0</v>
      </c>
      <c r="I35" s="20">
        <v>241613000</v>
      </c>
      <c r="J35" s="20">
        <v>0</v>
      </c>
      <c r="K35" s="20">
        <v>241613000</v>
      </c>
      <c r="L35" s="20">
        <v>-60000000</v>
      </c>
      <c r="M35" s="20">
        <v>181613000</v>
      </c>
      <c r="N35" s="20">
        <v>10349900</v>
      </c>
      <c r="O35" s="20">
        <v>112762588</v>
      </c>
      <c r="P35" s="21">
        <v>0.46670745365522548</v>
      </c>
      <c r="Q35" s="20">
        <v>10349900</v>
      </c>
      <c r="R35" s="20">
        <v>112762588</v>
      </c>
      <c r="S35" s="21">
        <v>0.46670745365522548</v>
      </c>
      <c r="T35" s="22">
        <v>112762588</v>
      </c>
    </row>
    <row r="36" spans="1:20" ht="35.1" customHeight="1">
      <c r="A36" s="1">
        <f t="shared" si="0"/>
        <v>11</v>
      </c>
      <c r="B36" s="1" t="s">
        <v>36</v>
      </c>
      <c r="C36" s="11" t="str">
        <f>LEFT(D36,2)&amp;"."&amp;MID(D36,3,1)&amp;"."&amp;MID(D36,4,1)&amp;"."&amp;MID(D36,5,2)&amp;"."&amp;MID(D36,7,2)&amp;"."&amp;MID(D36,9,3)</f>
        <v>O2.1.1.01.02.002</v>
      </c>
      <c r="D36" s="12" t="s">
        <v>86</v>
      </c>
      <c r="E36" s="13" t="s">
        <v>87</v>
      </c>
      <c r="F36" s="14">
        <v>456749000</v>
      </c>
      <c r="G36" s="14">
        <v>0</v>
      </c>
      <c r="H36" s="14">
        <v>0</v>
      </c>
      <c r="I36" s="14">
        <v>456749000</v>
      </c>
      <c r="J36" s="14">
        <v>0</v>
      </c>
      <c r="K36" s="14">
        <v>456749000</v>
      </c>
      <c r="L36" s="14">
        <v>-30000000</v>
      </c>
      <c r="M36" s="14">
        <v>426749000</v>
      </c>
      <c r="N36" s="14">
        <v>30557500</v>
      </c>
      <c r="O36" s="14">
        <v>294630070</v>
      </c>
      <c r="P36" s="15">
        <v>0.6450590368013942</v>
      </c>
      <c r="Q36" s="14">
        <v>30557500</v>
      </c>
      <c r="R36" s="14">
        <v>294630070</v>
      </c>
      <c r="S36" s="15">
        <v>0.6450590368013942</v>
      </c>
      <c r="T36" s="16">
        <v>294630073</v>
      </c>
    </row>
    <row r="37" spans="1:20" ht="35.1" customHeight="1">
      <c r="A37" s="1">
        <f t="shared" si="0"/>
        <v>13</v>
      </c>
      <c r="B37" s="1" t="s">
        <v>49</v>
      </c>
      <c r="C37" s="17" t="str">
        <f t="shared" si="3"/>
        <v>O2.1.1.01.02.002.01</v>
      </c>
      <c r="D37" s="18" t="s">
        <v>88</v>
      </c>
      <c r="E37" s="19" t="s">
        <v>89</v>
      </c>
      <c r="F37" s="20">
        <v>6279000</v>
      </c>
      <c r="G37" s="20">
        <v>0</v>
      </c>
      <c r="H37" s="20">
        <v>0</v>
      </c>
      <c r="I37" s="20">
        <v>6279000</v>
      </c>
      <c r="J37" s="20">
        <v>0</v>
      </c>
      <c r="K37" s="20">
        <v>6279000</v>
      </c>
      <c r="L37" s="20">
        <v>0</v>
      </c>
      <c r="M37" s="20">
        <v>6279000</v>
      </c>
      <c r="N37" s="20">
        <v>515700</v>
      </c>
      <c r="O37" s="20">
        <v>5006968</v>
      </c>
      <c r="P37" s="21">
        <v>0.79741487498009234</v>
      </c>
      <c r="Q37" s="20">
        <v>515700</v>
      </c>
      <c r="R37" s="20">
        <v>5006968</v>
      </c>
      <c r="S37" s="21">
        <v>0.79741487498009234</v>
      </c>
      <c r="T37" s="22">
        <v>5006973</v>
      </c>
    </row>
    <row r="38" spans="1:20" ht="35.1" customHeight="1">
      <c r="A38" s="1">
        <f t="shared" si="0"/>
        <v>13</v>
      </c>
      <c r="B38" s="1" t="s">
        <v>49</v>
      </c>
      <c r="C38" s="17" t="str">
        <f t="shared" si="3"/>
        <v>O2.1.1.01.02.002.02</v>
      </c>
      <c r="D38" s="18" t="s">
        <v>90</v>
      </c>
      <c r="E38" s="19" t="s">
        <v>91</v>
      </c>
      <c r="F38" s="20">
        <v>450470000</v>
      </c>
      <c r="G38" s="20">
        <v>0</v>
      </c>
      <c r="H38" s="20">
        <v>0</v>
      </c>
      <c r="I38" s="20">
        <v>450470000</v>
      </c>
      <c r="J38" s="20">
        <v>0</v>
      </c>
      <c r="K38" s="20">
        <v>450470000</v>
      </c>
      <c r="L38" s="20">
        <v>-30000000</v>
      </c>
      <c r="M38" s="20">
        <v>420470000</v>
      </c>
      <c r="N38" s="20">
        <v>30041800</v>
      </c>
      <c r="O38" s="20">
        <v>289623102</v>
      </c>
      <c r="P38" s="21">
        <v>0.64293538304437592</v>
      </c>
      <c r="Q38" s="20">
        <v>30041800</v>
      </c>
      <c r="R38" s="20">
        <v>289623102</v>
      </c>
      <c r="S38" s="21">
        <v>0.64293538304437592</v>
      </c>
      <c r="T38" s="22">
        <v>289623100</v>
      </c>
    </row>
    <row r="39" spans="1:20" ht="35.1" customHeight="1">
      <c r="A39" s="1">
        <f t="shared" si="0"/>
        <v>11</v>
      </c>
      <c r="B39" s="1" t="s">
        <v>36</v>
      </c>
      <c r="C39" s="11" t="str">
        <f>LEFT(D39,2)&amp;"."&amp;MID(D39,3,1)&amp;"."&amp;MID(D39,4,1)&amp;"."&amp;MID(D39,5,2)&amp;"."&amp;MID(D39,7,2)&amp;"."&amp;MID(D39,9,3)</f>
        <v>O2.1.1.01.02.003</v>
      </c>
      <c r="D39" s="12" t="s">
        <v>92</v>
      </c>
      <c r="E39" s="13" t="s">
        <v>93</v>
      </c>
      <c r="F39" s="14">
        <v>622496000</v>
      </c>
      <c r="G39" s="14">
        <v>0</v>
      </c>
      <c r="H39" s="14">
        <v>0</v>
      </c>
      <c r="I39" s="14">
        <v>622496000</v>
      </c>
      <c r="J39" s="14">
        <v>0</v>
      </c>
      <c r="K39" s="14">
        <v>622496000</v>
      </c>
      <c r="L39" s="14">
        <v>-15000000</v>
      </c>
      <c r="M39" s="14">
        <v>607496000</v>
      </c>
      <c r="N39" s="14">
        <v>5429113</v>
      </c>
      <c r="O39" s="14">
        <v>57883351</v>
      </c>
      <c r="P39" s="15">
        <v>9.2985900311006009E-2</v>
      </c>
      <c r="Q39" s="14">
        <v>5429113</v>
      </c>
      <c r="R39" s="14">
        <v>57883351</v>
      </c>
      <c r="S39" s="15">
        <v>9.2985900311006009E-2</v>
      </c>
      <c r="T39" s="16">
        <v>57883345</v>
      </c>
    </row>
    <row r="40" spans="1:20" ht="35.1" customHeight="1">
      <c r="A40" s="1">
        <f t="shared" si="0"/>
        <v>13</v>
      </c>
      <c r="B40" s="1" t="s">
        <v>49</v>
      </c>
      <c r="C40" s="17" t="str">
        <f t="shared" si="3"/>
        <v>O2.1.1.01.02.003.01</v>
      </c>
      <c r="D40" s="18" t="s">
        <v>94</v>
      </c>
      <c r="E40" s="19" t="s">
        <v>95</v>
      </c>
      <c r="F40" s="20">
        <v>429120000</v>
      </c>
      <c r="G40" s="20">
        <v>0</v>
      </c>
      <c r="H40" s="20">
        <v>0</v>
      </c>
      <c r="I40" s="20">
        <v>429120000</v>
      </c>
      <c r="J40" s="20">
        <v>0</v>
      </c>
      <c r="K40" s="20">
        <v>429120000</v>
      </c>
      <c r="L40" s="20">
        <v>0</v>
      </c>
      <c r="M40" s="20">
        <v>429120000</v>
      </c>
      <c r="N40" s="20">
        <v>5429113</v>
      </c>
      <c r="O40" s="20">
        <v>57864993</v>
      </c>
      <c r="P40" s="21">
        <v>0.13484571448545862</v>
      </c>
      <c r="Q40" s="20">
        <v>5429113</v>
      </c>
      <c r="R40" s="20">
        <v>57864993</v>
      </c>
      <c r="S40" s="21">
        <v>0.13484571448545862</v>
      </c>
      <c r="T40" s="22">
        <v>57864987</v>
      </c>
    </row>
    <row r="41" spans="1:20" ht="35.1" customHeight="1">
      <c r="A41" s="1">
        <f t="shared" si="0"/>
        <v>13</v>
      </c>
      <c r="B41" s="1" t="s">
        <v>49</v>
      </c>
      <c r="C41" s="17" t="str">
        <f t="shared" si="3"/>
        <v>O2.1.1.01.02.003.02</v>
      </c>
      <c r="D41" s="18" t="s">
        <v>96</v>
      </c>
      <c r="E41" s="19" t="s">
        <v>97</v>
      </c>
      <c r="F41" s="20">
        <v>193376000</v>
      </c>
      <c r="G41" s="20">
        <v>0</v>
      </c>
      <c r="H41" s="20">
        <v>0</v>
      </c>
      <c r="I41" s="20">
        <v>193376000</v>
      </c>
      <c r="J41" s="20">
        <v>0</v>
      </c>
      <c r="K41" s="20">
        <v>193376000</v>
      </c>
      <c r="L41" s="20">
        <v>-15000000</v>
      </c>
      <c r="M41" s="20">
        <v>178376000</v>
      </c>
      <c r="N41" s="20">
        <v>0</v>
      </c>
      <c r="O41" s="20">
        <v>18358</v>
      </c>
      <c r="P41" s="21">
        <v>9.4934221413205366E-5</v>
      </c>
      <c r="Q41" s="20">
        <v>0</v>
      </c>
      <c r="R41" s="20">
        <v>18358</v>
      </c>
      <c r="S41" s="21">
        <v>9.4934221413205366E-5</v>
      </c>
      <c r="T41" s="22">
        <v>18358</v>
      </c>
    </row>
    <row r="42" spans="1:20" ht="35.1" customHeight="1">
      <c r="A42" s="1">
        <f t="shared" si="0"/>
        <v>11</v>
      </c>
      <c r="B42" s="1" t="s">
        <v>36</v>
      </c>
      <c r="C42" s="11" t="str">
        <f>LEFT(D42,2)&amp;"."&amp;MID(D42,3,1)&amp;"."&amp;MID(D42,4,1)&amp;"."&amp;MID(D42,5,2)&amp;"."&amp;MID(D42,7,2)&amp;"."&amp;MID(D42,9,3)</f>
        <v>O2.1.1.01.02.004</v>
      </c>
      <c r="D42" s="12" t="s">
        <v>98</v>
      </c>
      <c r="E42" s="13" t="s">
        <v>99</v>
      </c>
      <c r="F42" s="14">
        <v>247648000</v>
      </c>
      <c r="G42" s="14">
        <v>0</v>
      </c>
      <c r="H42" s="14">
        <v>0</v>
      </c>
      <c r="I42" s="14">
        <v>247648000</v>
      </c>
      <c r="J42" s="14">
        <v>0</v>
      </c>
      <c r="K42" s="14">
        <v>247648000</v>
      </c>
      <c r="L42" s="14">
        <v>-10000000</v>
      </c>
      <c r="M42" s="14">
        <v>237648000</v>
      </c>
      <c r="N42" s="14">
        <v>15753400</v>
      </c>
      <c r="O42" s="14">
        <v>157109800</v>
      </c>
      <c r="P42" s="15">
        <v>0.63440770771417498</v>
      </c>
      <c r="Q42" s="14">
        <v>15753400</v>
      </c>
      <c r="R42" s="14">
        <v>157109800</v>
      </c>
      <c r="S42" s="15">
        <v>0.63440770771417498</v>
      </c>
      <c r="T42" s="16">
        <v>157109800</v>
      </c>
    </row>
    <row r="43" spans="1:20" ht="35.1" customHeight="1">
      <c r="A43" s="1">
        <f t="shared" si="0"/>
        <v>13</v>
      </c>
      <c r="B43" s="1" t="s">
        <v>49</v>
      </c>
      <c r="C43" s="17" t="str">
        <f t="shared" si="3"/>
        <v>O2.1.1.01.02.004.01</v>
      </c>
      <c r="D43" s="18" t="s">
        <v>100</v>
      </c>
      <c r="E43" s="19" t="s">
        <v>101</v>
      </c>
      <c r="F43" s="20">
        <v>247648000</v>
      </c>
      <c r="G43" s="20">
        <v>0</v>
      </c>
      <c r="H43" s="20">
        <v>0</v>
      </c>
      <c r="I43" s="20">
        <v>247648000</v>
      </c>
      <c r="J43" s="20">
        <v>0</v>
      </c>
      <c r="K43" s="20">
        <v>247648000</v>
      </c>
      <c r="L43" s="20">
        <v>-10000000</v>
      </c>
      <c r="M43" s="20">
        <v>237648000</v>
      </c>
      <c r="N43" s="20">
        <v>15753400</v>
      </c>
      <c r="O43" s="20">
        <v>157109800</v>
      </c>
      <c r="P43" s="21">
        <v>0.63440770771417498</v>
      </c>
      <c r="Q43" s="20">
        <v>15753400</v>
      </c>
      <c r="R43" s="20">
        <v>157109800</v>
      </c>
      <c r="S43" s="21">
        <v>0.63440770771417498</v>
      </c>
      <c r="T43" s="22">
        <v>157109800</v>
      </c>
    </row>
    <row r="44" spans="1:20" ht="35.1" customHeight="1">
      <c r="A44" s="1">
        <f t="shared" si="0"/>
        <v>11</v>
      </c>
      <c r="B44" s="1" t="s">
        <v>36</v>
      </c>
      <c r="C44" s="11" t="str">
        <f>LEFT(D44,2)&amp;"."&amp;MID(D44,3,1)&amp;"."&amp;MID(D44,4,1)&amp;"."&amp;MID(D44,5,2)&amp;"."&amp;MID(D44,7,2)&amp;"."&amp;MID(D44,9,3)</f>
        <v>O2.1.1.01.02.005</v>
      </c>
      <c r="D44" s="12" t="s">
        <v>102</v>
      </c>
      <c r="E44" s="13" t="s">
        <v>103</v>
      </c>
      <c r="F44" s="14">
        <v>28046000</v>
      </c>
      <c r="G44" s="14">
        <v>0</v>
      </c>
      <c r="H44" s="14">
        <v>16395600</v>
      </c>
      <c r="I44" s="14">
        <v>44441600</v>
      </c>
      <c r="J44" s="14">
        <v>0</v>
      </c>
      <c r="K44" s="14">
        <v>44441600</v>
      </c>
      <c r="L44" s="14">
        <v>0</v>
      </c>
      <c r="M44" s="14">
        <v>44441600</v>
      </c>
      <c r="N44" s="14">
        <v>4613500</v>
      </c>
      <c r="O44" s="14">
        <v>29352000</v>
      </c>
      <c r="P44" s="15">
        <v>0.66046226958525345</v>
      </c>
      <c r="Q44" s="14">
        <v>4613500</v>
      </c>
      <c r="R44" s="14">
        <v>29352000</v>
      </c>
      <c r="S44" s="15">
        <v>0.66046226958525345</v>
      </c>
      <c r="T44" s="16">
        <v>29352001</v>
      </c>
    </row>
    <row r="45" spans="1:20" ht="35.1" customHeight="1">
      <c r="A45" s="1">
        <f t="shared" si="0"/>
        <v>13</v>
      </c>
      <c r="B45" s="1" t="s">
        <v>49</v>
      </c>
      <c r="C45" s="17" t="str">
        <f t="shared" si="3"/>
        <v>O2.1.1.01.02.005.01</v>
      </c>
      <c r="D45" s="18" t="s">
        <v>104</v>
      </c>
      <c r="E45" s="19" t="s">
        <v>105</v>
      </c>
      <c r="F45" s="20">
        <v>28046000</v>
      </c>
      <c r="G45" s="20">
        <v>0</v>
      </c>
      <c r="H45" s="20">
        <v>16395600</v>
      </c>
      <c r="I45" s="20">
        <v>44441600</v>
      </c>
      <c r="J45" s="20">
        <v>0</v>
      </c>
      <c r="K45" s="20">
        <v>44441600</v>
      </c>
      <c r="L45" s="20">
        <v>0</v>
      </c>
      <c r="M45" s="20">
        <v>44441600</v>
      </c>
      <c r="N45" s="20">
        <v>4613500</v>
      </c>
      <c r="O45" s="20">
        <v>29352000</v>
      </c>
      <c r="P45" s="21">
        <v>0.66046226958525345</v>
      </c>
      <c r="Q45" s="20">
        <v>4613500</v>
      </c>
      <c r="R45" s="20">
        <v>29352000</v>
      </c>
      <c r="S45" s="21">
        <v>0.66046226958525345</v>
      </c>
      <c r="T45" s="22">
        <v>29352001</v>
      </c>
    </row>
    <row r="46" spans="1:20" ht="35.1" customHeight="1">
      <c r="A46" s="1">
        <f t="shared" si="0"/>
        <v>11</v>
      </c>
      <c r="B46" s="1" t="s">
        <v>49</v>
      </c>
      <c r="C46" s="17" t="str">
        <f t="shared" ref="C46:C51" si="4">LEFT(D46,2)&amp;"."&amp;MID(D46,3,1)&amp;"."&amp;MID(D46,4,1)&amp;"."&amp;MID(D46,5,2)&amp;"."&amp;MID(D46,7,2)&amp;"."&amp;MID(D46,9,3)</f>
        <v>O2.1.1.01.02.006</v>
      </c>
      <c r="D46" s="18" t="s">
        <v>106</v>
      </c>
      <c r="E46" s="19" t="s">
        <v>107</v>
      </c>
      <c r="F46" s="20">
        <v>185741000</v>
      </c>
      <c r="G46" s="20">
        <v>0</v>
      </c>
      <c r="H46" s="20">
        <v>0</v>
      </c>
      <c r="I46" s="20">
        <v>185741000</v>
      </c>
      <c r="J46" s="20">
        <v>0</v>
      </c>
      <c r="K46" s="20">
        <v>185741000</v>
      </c>
      <c r="L46" s="20">
        <v>0</v>
      </c>
      <c r="M46" s="20">
        <v>185741000</v>
      </c>
      <c r="N46" s="20">
        <v>11816300</v>
      </c>
      <c r="O46" s="20">
        <v>117839400</v>
      </c>
      <c r="P46" s="21">
        <v>0.63442858604185393</v>
      </c>
      <c r="Q46" s="20">
        <v>11816300</v>
      </c>
      <c r="R46" s="20">
        <v>117839400</v>
      </c>
      <c r="S46" s="21">
        <v>0.63442858604185393</v>
      </c>
      <c r="T46" s="22">
        <v>117839400</v>
      </c>
    </row>
    <row r="47" spans="1:20" ht="35.1" customHeight="1">
      <c r="A47" s="1">
        <f t="shared" si="0"/>
        <v>11</v>
      </c>
      <c r="B47" s="1" t="s">
        <v>49</v>
      </c>
      <c r="C47" s="17" t="str">
        <f t="shared" si="4"/>
        <v>O2.1.1.01.02.007</v>
      </c>
      <c r="D47" s="18" t="s">
        <v>108</v>
      </c>
      <c r="E47" s="19" t="s">
        <v>109</v>
      </c>
      <c r="F47" s="20">
        <v>30961000</v>
      </c>
      <c r="G47" s="20">
        <v>0</v>
      </c>
      <c r="H47" s="20">
        <v>0</v>
      </c>
      <c r="I47" s="20">
        <v>30961000</v>
      </c>
      <c r="J47" s="20">
        <v>0</v>
      </c>
      <c r="K47" s="20">
        <v>30961000</v>
      </c>
      <c r="L47" s="20">
        <v>0</v>
      </c>
      <c r="M47" s="20">
        <v>30961000</v>
      </c>
      <c r="N47" s="20">
        <v>1972100</v>
      </c>
      <c r="O47" s="20">
        <v>19664700</v>
      </c>
      <c r="P47" s="21">
        <v>0.63514421368818841</v>
      </c>
      <c r="Q47" s="20">
        <v>1972100</v>
      </c>
      <c r="R47" s="20">
        <v>19664700</v>
      </c>
      <c r="S47" s="21">
        <v>0.63514421368818841</v>
      </c>
      <c r="T47" s="22">
        <v>19664699</v>
      </c>
    </row>
    <row r="48" spans="1:20" ht="35.1" customHeight="1">
      <c r="A48" s="1">
        <f t="shared" si="0"/>
        <v>11</v>
      </c>
      <c r="B48" s="1" t="s">
        <v>49</v>
      </c>
      <c r="C48" s="17" t="str">
        <f t="shared" si="4"/>
        <v>O2.1.1.01.02.008</v>
      </c>
      <c r="D48" s="18" t="s">
        <v>110</v>
      </c>
      <c r="E48" s="19" t="s">
        <v>111</v>
      </c>
      <c r="F48" s="20">
        <v>30961000</v>
      </c>
      <c r="G48" s="20">
        <v>0</v>
      </c>
      <c r="H48" s="20">
        <v>0</v>
      </c>
      <c r="I48" s="20">
        <v>30961000</v>
      </c>
      <c r="J48" s="20">
        <v>0</v>
      </c>
      <c r="K48" s="20">
        <v>30961000</v>
      </c>
      <c r="L48" s="20">
        <v>0</v>
      </c>
      <c r="M48" s="20">
        <v>30961000</v>
      </c>
      <c r="N48" s="20">
        <v>1972100</v>
      </c>
      <c r="O48" s="20">
        <v>19664700</v>
      </c>
      <c r="P48" s="21">
        <v>0.63514421368818841</v>
      </c>
      <c r="Q48" s="20">
        <v>1972100</v>
      </c>
      <c r="R48" s="20">
        <v>19664700</v>
      </c>
      <c r="S48" s="21">
        <v>0.63514421368818841</v>
      </c>
      <c r="T48" s="22">
        <v>19664699</v>
      </c>
    </row>
    <row r="49" spans="1:20" ht="35.1" customHeight="1">
      <c r="A49" s="1">
        <f t="shared" si="0"/>
        <v>11</v>
      </c>
      <c r="B49" s="1" t="s">
        <v>49</v>
      </c>
      <c r="C49" s="17" t="str">
        <f t="shared" si="4"/>
        <v>O2.1.1.01.02.009</v>
      </c>
      <c r="D49" s="18" t="s">
        <v>112</v>
      </c>
      <c r="E49" s="19" t="s">
        <v>113</v>
      </c>
      <c r="F49" s="20">
        <v>59409000</v>
      </c>
      <c r="G49" s="20">
        <v>0</v>
      </c>
      <c r="H49" s="20">
        <v>0</v>
      </c>
      <c r="I49" s="20">
        <v>59409000</v>
      </c>
      <c r="J49" s="20">
        <v>0</v>
      </c>
      <c r="K49" s="20">
        <v>59409000</v>
      </c>
      <c r="L49" s="20">
        <v>0</v>
      </c>
      <c r="M49" s="20">
        <v>59409000</v>
      </c>
      <c r="N49" s="20">
        <v>3941200</v>
      </c>
      <c r="O49" s="20">
        <v>51303942</v>
      </c>
      <c r="P49" s="21">
        <v>0.86357188304802301</v>
      </c>
      <c r="Q49" s="20">
        <v>3941200</v>
      </c>
      <c r="R49" s="20">
        <v>39300900</v>
      </c>
      <c r="S49" s="21">
        <v>0.6615310811493208</v>
      </c>
      <c r="T49" s="22">
        <v>39300900</v>
      </c>
    </row>
    <row r="50" spans="1:20" ht="35.1" customHeight="1">
      <c r="A50" s="1">
        <f t="shared" si="0"/>
        <v>8</v>
      </c>
      <c r="B50" s="1" t="s">
        <v>36</v>
      </c>
      <c r="C50" s="11" t="str">
        <f>LEFT(D50,2)&amp;"."&amp;MID(D50,3,1)&amp;"."&amp;MID(D50,4,1)&amp;"."&amp;MID(D50,5,2)&amp;"."&amp;MID(D50,7,2)</f>
        <v>O2.1.1.01.03</v>
      </c>
      <c r="D50" s="12" t="s">
        <v>114</v>
      </c>
      <c r="E50" s="13" t="s">
        <v>115</v>
      </c>
      <c r="F50" s="14">
        <v>118580000</v>
      </c>
      <c r="G50" s="14">
        <v>0</v>
      </c>
      <c r="H50" s="14">
        <v>114974834</v>
      </c>
      <c r="I50" s="14">
        <v>233554834</v>
      </c>
      <c r="J50" s="14">
        <v>0</v>
      </c>
      <c r="K50" s="14">
        <v>233554834</v>
      </c>
      <c r="L50" s="14">
        <v>-3000000</v>
      </c>
      <c r="M50" s="14">
        <v>230554834</v>
      </c>
      <c r="N50" s="14">
        <v>1384824</v>
      </c>
      <c r="O50" s="14">
        <v>217974913</v>
      </c>
      <c r="P50" s="15">
        <v>0.93329223491901692</v>
      </c>
      <c r="Q50" s="14">
        <v>1384824</v>
      </c>
      <c r="R50" s="14">
        <v>217974913</v>
      </c>
      <c r="S50" s="15">
        <v>0.93329223491901692</v>
      </c>
      <c r="T50" s="16">
        <v>217974901</v>
      </c>
    </row>
    <row r="51" spans="1:20" ht="35.1" customHeight="1">
      <c r="A51" s="1">
        <f t="shared" si="0"/>
        <v>11</v>
      </c>
      <c r="B51" s="1" t="s">
        <v>36</v>
      </c>
      <c r="C51" s="11" t="str">
        <f t="shared" si="4"/>
        <v>O2.1.1.01.03.001</v>
      </c>
      <c r="D51" s="12" t="s">
        <v>116</v>
      </c>
      <c r="E51" s="13" t="s">
        <v>63</v>
      </c>
      <c r="F51" s="14">
        <v>20424000</v>
      </c>
      <c r="G51" s="14">
        <v>0</v>
      </c>
      <c r="H51" s="14">
        <v>93518997</v>
      </c>
      <c r="I51" s="14">
        <v>113942997</v>
      </c>
      <c r="J51" s="14">
        <v>0</v>
      </c>
      <c r="K51" s="14">
        <v>113942997</v>
      </c>
      <c r="L51" s="14">
        <v>0</v>
      </c>
      <c r="M51" s="14">
        <v>113942997</v>
      </c>
      <c r="N51" s="14">
        <v>650767</v>
      </c>
      <c r="O51" s="14">
        <v>104922594</v>
      </c>
      <c r="P51" s="15">
        <v>0.92083407284784691</v>
      </c>
      <c r="Q51" s="14">
        <v>650767</v>
      </c>
      <c r="R51" s="14">
        <v>104922594</v>
      </c>
      <c r="S51" s="15">
        <v>0.92083407284784691</v>
      </c>
      <c r="T51" s="16">
        <v>104922588</v>
      </c>
    </row>
    <row r="52" spans="1:20" ht="35.1" customHeight="1">
      <c r="A52" s="1">
        <f t="shared" si="0"/>
        <v>13</v>
      </c>
      <c r="B52" s="1" t="s">
        <v>49</v>
      </c>
      <c r="C52" s="17" t="str">
        <f t="shared" ref="C52:C53" si="5">LEFT(D52,2)&amp;"."&amp;MID(D52,3,1)&amp;"."&amp;MID(D52,4,1)&amp;"."&amp;MID(D52,5,2)&amp;"."&amp;MID(D52,7,2)&amp;"."&amp;MID(D52,9,3)&amp;"."&amp;MID(D52,12,2)</f>
        <v>O2.1.1.01.03.001.02</v>
      </c>
      <c r="D52" s="18" t="s">
        <v>117</v>
      </c>
      <c r="E52" s="19" t="s">
        <v>118</v>
      </c>
      <c r="F52" s="20">
        <v>0</v>
      </c>
      <c r="G52" s="20">
        <v>0</v>
      </c>
      <c r="H52" s="20">
        <v>93518997</v>
      </c>
      <c r="I52" s="20">
        <v>93518997</v>
      </c>
      <c r="J52" s="20">
        <v>0</v>
      </c>
      <c r="K52" s="20">
        <v>93518997</v>
      </c>
      <c r="L52" s="20">
        <v>0</v>
      </c>
      <c r="M52" s="20">
        <v>93518997</v>
      </c>
      <c r="N52" s="20">
        <v>0</v>
      </c>
      <c r="O52" s="20">
        <v>93518997</v>
      </c>
      <c r="P52" s="21">
        <v>1</v>
      </c>
      <c r="Q52" s="20">
        <v>0</v>
      </c>
      <c r="R52" s="20">
        <v>93518997</v>
      </c>
      <c r="S52" s="21">
        <v>1</v>
      </c>
      <c r="T52" s="22">
        <v>93518997</v>
      </c>
    </row>
    <row r="53" spans="1:20" ht="35.1" customHeight="1">
      <c r="A53" s="1">
        <f t="shared" si="0"/>
        <v>13</v>
      </c>
      <c r="B53" s="1" t="s">
        <v>49</v>
      </c>
      <c r="C53" s="17" t="str">
        <f t="shared" si="5"/>
        <v>O2.1.1.01.03.001.03</v>
      </c>
      <c r="D53" s="18" t="s">
        <v>119</v>
      </c>
      <c r="E53" s="19" t="s">
        <v>120</v>
      </c>
      <c r="F53" s="20">
        <v>20424000</v>
      </c>
      <c r="G53" s="20">
        <v>0</v>
      </c>
      <c r="H53" s="20">
        <v>0</v>
      </c>
      <c r="I53" s="20">
        <v>20424000</v>
      </c>
      <c r="J53" s="20">
        <v>0</v>
      </c>
      <c r="K53" s="20">
        <v>20424000</v>
      </c>
      <c r="L53" s="20">
        <v>0</v>
      </c>
      <c r="M53" s="20">
        <v>20424000</v>
      </c>
      <c r="N53" s="20">
        <v>650767</v>
      </c>
      <c r="O53" s="20">
        <v>11403597</v>
      </c>
      <c r="P53" s="21">
        <v>0.55834297884841366</v>
      </c>
      <c r="Q53" s="20">
        <v>650767</v>
      </c>
      <c r="R53" s="20">
        <v>11403597</v>
      </c>
      <c r="S53" s="21">
        <v>0.55834297884841366</v>
      </c>
      <c r="T53" s="22">
        <v>11403591</v>
      </c>
    </row>
    <row r="54" spans="1:20" ht="35.1" customHeight="1">
      <c r="A54" s="1">
        <f t="shared" si="0"/>
        <v>11</v>
      </c>
      <c r="B54" s="1" t="s">
        <v>49</v>
      </c>
      <c r="C54" s="17" t="str">
        <f t="shared" ref="C54:C57" si="6">LEFT(D54,2)&amp;"."&amp;MID(D54,3,1)&amp;"."&amp;MID(D54,4,1)&amp;"."&amp;MID(D54,5,2)&amp;"."&amp;MID(D54,7,2)&amp;"."&amp;MID(D54,9,3)</f>
        <v>O2.1.1.01.03.002</v>
      </c>
      <c r="D54" s="18" t="s">
        <v>121</v>
      </c>
      <c r="E54" s="19" t="s">
        <v>122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1" t="s">
        <v>384</v>
      </c>
      <c r="Q54" s="20">
        <v>0</v>
      </c>
      <c r="R54" s="20">
        <v>0</v>
      </c>
      <c r="S54" s="21" t="s">
        <v>384</v>
      </c>
      <c r="T54" s="22">
        <v>0</v>
      </c>
    </row>
    <row r="55" spans="1:20" ht="35.1" customHeight="1">
      <c r="A55" s="1">
        <f t="shared" si="0"/>
        <v>11</v>
      </c>
      <c r="B55" s="1" t="s">
        <v>49</v>
      </c>
      <c r="C55" s="17" t="str">
        <f t="shared" si="6"/>
        <v>O2.1.1.01.03.005</v>
      </c>
      <c r="D55" s="18" t="s">
        <v>123</v>
      </c>
      <c r="E55" s="19" t="s">
        <v>124</v>
      </c>
      <c r="F55" s="20">
        <v>84960000</v>
      </c>
      <c r="G55" s="20">
        <v>0</v>
      </c>
      <c r="H55" s="20">
        <v>21455837</v>
      </c>
      <c r="I55" s="20">
        <v>106415837</v>
      </c>
      <c r="J55" s="20">
        <v>0</v>
      </c>
      <c r="K55" s="20">
        <v>106415837</v>
      </c>
      <c r="L55" s="20">
        <v>0</v>
      </c>
      <c r="M55" s="20">
        <v>106415837</v>
      </c>
      <c r="N55" s="20">
        <v>0</v>
      </c>
      <c r="O55" s="20">
        <v>106415837</v>
      </c>
      <c r="P55" s="21">
        <v>1</v>
      </c>
      <c r="Q55" s="20">
        <v>0</v>
      </c>
      <c r="R55" s="20">
        <v>106415837</v>
      </c>
      <c r="S55" s="21">
        <v>1</v>
      </c>
      <c r="T55" s="22">
        <v>106415832</v>
      </c>
    </row>
    <row r="56" spans="1:20" ht="35.1" customHeight="1">
      <c r="A56" s="1">
        <f t="shared" si="0"/>
        <v>11</v>
      </c>
      <c r="B56" s="1" t="s">
        <v>49</v>
      </c>
      <c r="C56" s="17" t="str">
        <f t="shared" si="6"/>
        <v>O2.1.1.01.03.012</v>
      </c>
      <c r="D56" s="18" t="s">
        <v>125</v>
      </c>
      <c r="E56" s="19" t="s">
        <v>126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1" t="s">
        <v>384</v>
      </c>
      <c r="Q56" s="20">
        <v>0</v>
      </c>
      <c r="R56" s="20">
        <v>0</v>
      </c>
      <c r="S56" s="21" t="s">
        <v>384</v>
      </c>
      <c r="T56" s="22">
        <v>0</v>
      </c>
    </row>
    <row r="57" spans="1:20" ht="35.1" customHeight="1">
      <c r="A57" s="1">
        <f t="shared" si="0"/>
        <v>11</v>
      </c>
      <c r="B57" s="1" t="s">
        <v>49</v>
      </c>
      <c r="C57" s="17" t="str">
        <f t="shared" si="6"/>
        <v>O2.1.1.01.03.068</v>
      </c>
      <c r="D57" s="18" t="s">
        <v>127</v>
      </c>
      <c r="E57" s="19" t="s">
        <v>128</v>
      </c>
      <c r="F57" s="20">
        <v>13196000</v>
      </c>
      <c r="G57" s="20">
        <v>0</v>
      </c>
      <c r="H57" s="20">
        <v>0</v>
      </c>
      <c r="I57" s="20">
        <v>13196000</v>
      </c>
      <c r="J57" s="20">
        <v>0</v>
      </c>
      <c r="K57" s="20">
        <v>13196000</v>
      </c>
      <c r="L57" s="20">
        <v>-3000000</v>
      </c>
      <c r="M57" s="20">
        <v>10196000</v>
      </c>
      <c r="N57" s="20">
        <v>734057</v>
      </c>
      <c r="O57" s="20">
        <v>6636482</v>
      </c>
      <c r="P57" s="21">
        <v>0.50291618672324945</v>
      </c>
      <c r="Q57" s="20">
        <v>734057</v>
      </c>
      <c r="R57" s="20">
        <v>6636482</v>
      </c>
      <c r="S57" s="21">
        <v>0.50291618672324945</v>
      </c>
      <c r="T57" s="22">
        <v>6636481</v>
      </c>
    </row>
    <row r="58" spans="1:20" ht="35.1" customHeight="1">
      <c r="A58" s="1">
        <f t="shared" si="0"/>
        <v>4</v>
      </c>
      <c r="B58" s="1" t="s">
        <v>36</v>
      </c>
      <c r="C58" s="11" t="str">
        <f>LEFT(D58,2)&amp;"."&amp;MID(D58,3,1)&amp;"."&amp;MID(D58,4,1)</f>
        <v>O2.1.2</v>
      </c>
      <c r="D58" s="12" t="s">
        <v>129</v>
      </c>
      <c r="E58" s="13" t="s">
        <v>130</v>
      </c>
      <c r="F58" s="14">
        <v>20363676000</v>
      </c>
      <c r="G58" s="14">
        <v>0</v>
      </c>
      <c r="H58" s="14">
        <v>0</v>
      </c>
      <c r="I58" s="14">
        <v>20363676000</v>
      </c>
      <c r="J58" s="14">
        <v>0</v>
      </c>
      <c r="K58" s="14">
        <v>20363676000</v>
      </c>
      <c r="L58" s="14">
        <v>360664992</v>
      </c>
      <c r="M58" s="14">
        <v>20162166160</v>
      </c>
      <c r="N58" s="14">
        <v>1287014057</v>
      </c>
      <c r="O58" s="14">
        <v>15242928863</v>
      </c>
      <c r="P58" s="15">
        <v>0.74853522826625207</v>
      </c>
      <c r="Q58" s="14">
        <v>1551295250</v>
      </c>
      <c r="R58" s="14">
        <v>12786221282</v>
      </c>
      <c r="S58" s="15">
        <v>0.62789357294822412</v>
      </c>
      <c r="T58" s="16">
        <v>12786221282</v>
      </c>
    </row>
    <row r="59" spans="1:20" ht="35.1" customHeight="1">
      <c r="A59" s="1">
        <f t="shared" si="0"/>
        <v>6</v>
      </c>
      <c r="B59" s="1" t="s">
        <v>36</v>
      </c>
      <c r="C59" s="11" t="str">
        <f>LEFT(D59,2)&amp;"."&amp;MID(D59,3,1)&amp;"."&amp;MID(D59,4,1)&amp;"."&amp;MID(D59,5,2)</f>
        <v>O2.1.2.01</v>
      </c>
      <c r="D59" s="12" t="s">
        <v>131</v>
      </c>
      <c r="E59" s="13" t="s">
        <v>132</v>
      </c>
      <c r="F59" s="14">
        <v>222915000</v>
      </c>
      <c r="G59" s="14">
        <v>0</v>
      </c>
      <c r="H59" s="14">
        <v>1300254000</v>
      </c>
      <c r="I59" s="14">
        <v>1523169000</v>
      </c>
      <c r="J59" s="14">
        <v>0</v>
      </c>
      <c r="K59" s="14">
        <v>1523169000</v>
      </c>
      <c r="L59" s="14">
        <v>0</v>
      </c>
      <c r="M59" s="14">
        <v>1523169000</v>
      </c>
      <c r="N59" s="14">
        <v>0</v>
      </c>
      <c r="O59" s="14">
        <v>1243169000</v>
      </c>
      <c r="P59" s="15">
        <v>0.81617272935570506</v>
      </c>
      <c r="Q59" s="14">
        <v>0</v>
      </c>
      <c r="R59" s="14">
        <v>1243169000</v>
      </c>
      <c r="S59" s="15">
        <v>0.81617272935570506</v>
      </c>
      <c r="T59" s="16">
        <v>1243169000</v>
      </c>
    </row>
    <row r="60" spans="1:20" ht="35.1" customHeight="1">
      <c r="A60" s="1">
        <f t="shared" si="0"/>
        <v>8</v>
      </c>
      <c r="B60" s="1" t="s">
        <v>36</v>
      </c>
      <c r="C60" s="11" t="str">
        <f>LEFT(D60,2)&amp;"."&amp;MID(D60,3,1)&amp;"."&amp;MID(D60,4,1)&amp;"."&amp;MID(D60,5,2)&amp;"."&amp;MID(D60,7,2)</f>
        <v>O2.1.2.01.01</v>
      </c>
      <c r="D60" s="12" t="s">
        <v>133</v>
      </c>
      <c r="E60" s="13" t="s">
        <v>134</v>
      </c>
      <c r="F60" s="14">
        <v>222915000</v>
      </c>
      <c r="G60" s="14">
        <v>0</v>
      </c>
      <c r="H60" s="14">
        <v>1300254000</v>
      </c>
      <c r="I60" s="14">
        <v>1523169000</v>
      </c>
      <c r="J60" s="14">
        <v>0</v>
      </c>
      <c r="K60" s="14">
        <v>1523169000</v>
      </c>
      <c r="L60" s="14">
        <v>0</v>
      </c>
      <c r="M60" s="14">
        <v>1523169000</v>
      </c>
      <c r="N60" s="14">
        <v>0</v>
      </c>
      <c r="O60" s="14">
        <v>1243169000</v>
      </c>
      <c r="P60" s="15">
        <v>0.81617272935570506</v>
      </c>
      <c r="Q60" s="14">
        <v>0</v>
      </c>
      <c r="R60" s="14">
        <v>1243169000</v>
      </c>
      <c r="S60" s="15">
        <v>0.81617272935570506</v>
      </c>
      <c r="T60" s="16">
        <v>1243169000</v>
      </c>
    </row>
    <row r="61" spans="1:20" ht="35.1" customHeight="1">
      <c r="A61" s="1">
        <f t="shared" si="0"/>
        <v>11</v>
      </c>
      <c r="B61" s="1" t="s">
        <v>36</v>
      </c>
      <c r="C61" s="11" t="str">
        <f t="shared" ref="C61" si="7">LEFT(D61,2)&amp;"."&amp;MID(D61,3,1)&amp;"."&amp;MID(D61,4,1)&amp;"."&amp;MID(D61,5,2)&amp;"."&amp;MID(D61,7,2)&amp;"."&amp;MID(D61,9,3)</f>
        <v>O2.1.2.01.01.003</v>
      </c>
      <c r="D61" s="12" t="s">
        <v>135</v>
      </c>
      <c r="E61" s="13" t="s">
        <v>136</v>
      </c>
      <c r="F61" s="14">
        <v>222915000</v>
      </c>
      <c r="G61" s="14">
        <v>0</v>
      </c>
      <c r="H61" s="14">
        <v>-222915000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5" t="s">
        <v>384</v>
      </c>
      <c r="Q61" s="14">
        <v>0</v>
      </c>
      <c r="R61" s="14">
        <v>0</v>
      </c>
      <c r="S61" s="15" t="s">
        <v>384</v>
      </c>
      <c r="T61" s="16">
        <v>0</v>
      </c>
    </row>
    <row r="62" spans="1:20" ht="35.1" customHeight="1">
      <c r="A62" s="1">
        <f t="shared" si="0"/>
        <v>13</v>
      </c>
      <c r="B62" s="1" t="s">
        <v>36</v>
      </c>
      <c r="C62" s="11" t="str">
        <f t="shared" ref="C62" si="8">LEFT(D62,2)&amp;"."&amp;MID(D62,3,1)&amp;"."&amp;MID(D62,4,1)&amp;"."&amp;MID(D62,5,2)&amp;"."&amp;MID(D62,7,2)&amp;"."&amp;MID(D62,9,3)&amp;"."&amp;MID(D62,12,2)</f>
        <v>O2.1.2.01.01.003.03</v>
      </c>
      <c r="D62" s="12" t="s">
        <v>137</v>
      </c>
      <c r="E62" s="13" t="s">
        <v>138</v>
      </c>
      <c r="F62" s="14">
        <v>200000000</v>
      </c>
      <c r="G62" s="14">
        <v>0</v>
      </c>
      <c r="H62" s="14">
        <v>-200000000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5" t="s">
        <v>384</v>
      </c>
      <c r="Q62" s="14">
        <v>0</v>
      </c>
      <c r="R62" s="14">
        <v>0</v>
      </c>
      <c r="S62" s="15" t="s">
        <v>384</v>
      </c>
      <c r="T62" s="16">
        <v>0</v>
      </c>
    </row>
    <row r="63" spans="1:20" ht="35.1" customHeight="1">
      <c r="A63" s="1">
        <f t="shared" si="0"/>
        <v>15</v>
      </c>
      <c r="B63" s="1" t="s">
        <v>49</v>
      </c>
      <c r="C63" s="17" t="str">
        <f>LEFT(D63,2)&amp;"."&amp;MID(D63,3,1)&amp;"."&amp;MID(D63,4,1)&amp;"."&amp;MID(D63,5,2)&amp;"."&amp;MID(D63,7,2)&amp;"."&amp;MID(D63,9,3)&amp;"."&amp;MID(D63,12,2)&amp;"."&amp;MID(D63,14,2)</f>
        <v>O2.1.2.01.01.003.03.02</v>
      </c>
      <c r="D63" s="18" t="s">
        <v>139</v>
      </c>
      <c r="E63" s="19" t="s">
        <v>140</v>
      </c>
      <c r="F63" s="20">
        <v>200000000</v>
      </c>
      <c r="G63" s="20">
        <v>0</v>
      </c>
      <c r="H63" s="20">
        <v>-200000000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1" t="s">
        <v>384</v>
      </c>
      <c r="Q63" s="20">
        <v>0</v>
      </c>
      <c r="R63" s="20">
        <v>0</v>
      </c>
      <c r="S63" s="21" t="s">
        <v>384</v>
      </c>
      <c r="T63" s="22">
        <v>0</v>
      </c>
    </row>
    <row r="64" spans="1:20" ht="35.1" customHeight="1">
      <c r="A64" s="1">
        <f t="shared" si="0"/>
        <v>13</v>
      </c>
      <c r="B64" s="1" t="s">
        <v>36</v>
      </c>
      <c r="C64" s="11" t="str">
        <f t="shared" ref="C64" si="9">LEFT(D64,2)&amp;"."&amp;MID(D64,3,1)&amp;"."&amp;MID(D64,4,1)&amp;"."&amp;MID(D64,5,2)&amp;"."&amp;MID(D64,7,2)&amp;"."&amp;MID(D64,9,3)&amp;"."&amp;MID(D64,12,2)</f>
        <v>O2.1.2.01.01.003.05</v>
      </c>
      <c r="D64" s="12" t="s">
        <v>141</v>
      </c>
      <c r="E64" s="13" t="s">
        <v>142</v>
      </c>
      <c r="F64" s="14">
        <v>22915000</v>
      </c>
      <c r="G64" s="14">
        <v>0</v>
      </c>
      <c r="H64" s="14">
        <v>-22915000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5" t="s">
        <v>384</v>
      </c>
      <c r="Q64" s="14">
        <v>0</v>
      </c>
      <c r="R64" s="14">
        <v>0</v>
      </c>
      <c r="S64" s="15" t="s">
        <v>384</v>
      </c>
      <c r="T64" s="16">
        <v>0</v>
      </c>
    </row>
    <row r="65" spans="1:20" ht="35.1" customHeight="1">
      <c r="A65" s="1">
        <f t="shared" si="0"/>
        <v>15</v>
      </c>
      <c r="B65" s="1" t="s">
        <v>49</v>
      </c>
      <c r="C65" s="17" t="str">
        <f t="shared" ref="C65:C70" si="10">LEFT(D65,2)&amp;"."&amp;MID(D65,3,1)&amp;"."&amp;MID(D65,4,1)&amp;"."&amp;MID(D65,5,2)&amp;"."&amp;MID(D65,7,2)&amp;"."&amp;MID(D65,9,3)&amp;"."&amp;MID(D65,12,2)&amp;"."&amp;MID(D65,14,2)</f>
        <v>O2.1.2.01.01.003.05.03</v>
      </c>
      <c r="D65" s="18" t="s">
        <v>143</v>
      </c>
      <c r="E65" s="19" t="s">
        <v>144</v>
      </c>
      <c r="F65" s="20">
        <v>22915000</v>
      </c>
      <c r="G65" s="20">
        <v>0</v>
      </c>
      <c r="H65" s="20">
        <v>-22915000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1" t="s">
        <v>384</v>
      </c>
      <c r="Q65" s="20">
        <v>0</v>
      </c>
      <c r="R65" s="20">
        <v>0</v>
      </c>
      <c r="S65" s="21" t="s">
        <v>384</v>
      </c>
      <c r="T65" s="22">
        <v>0</v>
      </c>
    </row>
    <row r="66" spans="1:20" ht="35.1" customHeight="1">
      <c r="B66" s="1" t="s">
        <v>36</v>
      </c>
      <c r="C66" s="11" t="str">
        <f t="shared" si="10"/>
        <v>O2.1.2.01.01.005..</v>
      </c>
      <c r="D66" s="12" t="s">
        <v>145</v>
      </c>
      <c r="E66" s="13" t="s">
        <v>146</v>
      </c>
      <c r="F66" s="14">
        <v>0</v>
      </c>
      <c r="G66" s="14">
        <v>0</v>
      </c>
      <c r="H66" s="14">
        <v>1523169000</v>
      </c>
      <c r="I66" s="14">
        <v>1523169000</v>
      </c>
      <c r="J66" s="14">
        <v>0</v>
      </c>
      <c r="K66" s="14">
        <v>1523169000</v>
      </c>
      <c r="L66" s="14">
        <v>0</v>
      </c>
      <c r="M66" s="14">
        <v>1523169000</v>
      </c>
      <c r="N66" s="14">
        <v>0</v>
      </c>
      <c r="O66" s="14">
        <v>1243169000</v>
      </c>
      <c r="P66" s="15">
        <v>0.81617272935570506</v>
      </c>
      <c r="Q66" s="14">
        <v>0</v>
      </c>
      <c r="R66" s="14">
        <v>1243169000</v>
      </c>
      <c r="S66" s="15">
        <v>0.81617272935570506</v>
      </c>
      <c r="T66" s="16">
        <v>1243169000</v>
      </c>
    </row>
    <row r="67" spans="1:20" ht="35.1" customHeight="1">
      <c r="B67" s="1" t="s">
        <v>49</v>
      </c>
      <c r="C67" s="17" t="str">
        <f t="shared" si="10"/>
        <v>O2.1.2.01.01.005.02.</v>
      </c>
      <c r="D67" s="18" t="s">
        <v>147</v>
      </c>
      <c r="E67" s="19" t="s">
        <v>148</v>
      </c>
      <c r="F67" s="20">
        <v>0</v>
      </c>
      <c r="G67" s="20">
        <v>0</v>
      </c>
      <c r="H67" s="20">
        <v>1523169000</v>
      </c>
      <c r="I67" s="20">
        <v>1523169000</v>
      </c>
      <c r="J67" s="20">
        <v>0</v>
      </c>
      <c r="K67" s="20">
        <v>1523169000</v>
      </c>
      <c r="L67" s="20">
        <v>0</v>
      </c>
      <c r="M67" s="20">
        <v>1523169000</v>
      </c>
      <c r="N67" s="20">
        <v>0</v>
      </c>
      <c r="O67" s="20">
        <v>1243169000</v>
      </c>
      <c r="P67" s="21">
        <v>0.81617272935570506</v>
      </c>
      <c r="Q67" s="20">
        <v>0</v>
      </c>
      <c r="R67" s="20">
        <v>1243169000</v>
      </c>
      <c r="S67" s="21">
        <v>0.81617272935570506</v>
      </c>
      <c r="T67" s="22">
        <v>1243169000</v>
      </c>
    </row>
    <row r="68" spans="1:20" ht="35.1" customHeight="1">
      <c r="B68" s="1" t="s">
        <v>49</v>
      </c>
      <c r="C68" s="17" t="str">
        <f t="shared" si="10"/>
        <v>O2.1.2.01.01.005.02.03</v>
      </c>
      <c r="D68" s="18" t="s">
        <v>149</v>
      </c>
      <c r="E68" s="19" t="s">
        <v>150</v>
      </c>
      <c r="F68" s="20">
        <v>0</v>
      </c>
      <c r="G68" s="20">
        <v>0</v>
      </c>
      <c r="H68" s="20">
        <v>1523169000</v>
      </c>
      <c r="I68" s="20">
        <v>1523169000</v>
      </c>
      <c r="J68" s="20">
        <v>0</v>
      </c>
      <c r="K68" s="20">
        <v>1523169000</v>
      </c>
      <c r="L68" s="20">
        <v>0</v>
      </c>
      <c r="M68" s="20">
        <v>1523169000</v>
      </c>
      <c r="N68" s="20">
        <v>0</v>
      </c>
      <c r="O68" s="20">
        <v>1243169000</v>
      </c>
      <c r="P68" s="21">
        <v>0.81617272935570506</v>
      </c>
      <c r="Q68" s="20">
        <v>0</v>
      </c>
      <c r="R68" s="20">
        <v>1243169000</v>
      </c>
      <c r="S68" s="21">
        <v>0.81617272935570506</v>
      </c>
      <c r="T68" s="22">
        <v>1243169000</v>
      </c>
    </row>
    <row r="69" spans="1:20" ht="35.1" customHeight="1">
      <c r="B69" s="1" t="s">
        <v>49</v>
      </c>
      <c r="C69" s="17" t="str">
        <f t="shared" si="10"/>
        <v>O2.1.2.01.01.005.02.03</v>
      </c>
      <c r="D69" s="18" t="s">
        <v>151</v>
      </c>
      <c r="E69" s="19" t="s">
        <v>152</v>
      </c>
      <c r="F69" s="20">
        <v>0</v>
      </c>
      <c r="G69" s="20">
        <v>0</v>
      </c>
      <c r="H69" s="20">
        <v>1523169000</v>
      </c>
      <c r="I69" s="20">
        <v>1523169000</v>
      </c>
      <c r="J69" s="20">
        <v>0</v>
      </c>
      <c r="K69" s="20">
        <v>1523169000</v>
      </c>
      <c r="L69" s="20">
        <v>0</v>
      </c>
      <c r="M69" s="20">
        <v>1523169000</v>
      </c>
      <c r="N69" s="20">
        <v>0</v>
      </c>
      <c r="O69" s="20">
        <v>1243169000</v>
      </c>
      <c r="P69" s="21">
        <v>0.81617272935570506</v>
      </c>
      <c r="Q69" s="20">
        <v>0</v>
      </c>
      <c r="R69" s="20">
        <v>1243169000</v>
      </c>
      <c r="S69" s="21">
        <v>0.81617272935570506</v>
      </c>
      <c r="T69" s="22">
        <v>1243169000</v>
      </c>
    </row>
    <row r="70" spans="1:20" ht="35.1" customHeight="1">
      <c r="B70" s="1" t="s">
        <v>49</v>
      </c>
      <c r="C70" s="17" t="str">
        <f t="shared" si="10"/>
        <v>O2.1.2.01.01.005.02.03</v>
      </c>
      <c r="D70" s="18" t="s">
        <v>153</v>
      </c>
      <c r="E70" s="19" t="s">
        <v>154</v>
      </c>
      <c r="F70" s="20">
        <v>0</v>
      </c>
      <c r="G70" s="20">
        <v>0</v>
      </c>
      <c r="H70" s="20">
        <v>1523169000</v>
      </c>
      <c r="I70" s="20">
        <v>1523169000</v>
      </c>
      <c r="J70" s="20">
        <v>0</v>
      </c>
      <c r="K70" s="20">
        <v>1523169000</v>
      </c>
      <c r="L70" s="20">
        <v>0</v>
      </c>
      <c r="M70" s="20">
        <v>1523169000</v>
      </c>
      <c r="N70" s="20">
        <v>0</v>
      </c>
      <c r="O70" s="20">
        <v>1243169000</v>
      </c>
      <c r="P70" s="21">
        <v>0.81617272935570506</v>
      </c>
      <c r="Q70" s="20">
        <v>0</v>
      </c>
      <c r="R70" s="20">
        <v>1243169000</v>
      </c>
      <c r="S70" s="21">
        <v>0.81617272935570506</v>
      </c>
      <c r="T70" s="22">
        <v>1243169000</v>
      </c>
    </row>
    <row r="71" spans="1:20" ht="35.1" customHeight="1">
      <c r="A71" s="1">
        <f t="shared" si="0"/>
        <v>6</v>
      </c>
      <c r="B71" s="1" t="s">
        <v>36</v>
      </c>
      <c r="C71" s="11" t="str">
        <f>LEFT(D71,2)&amp;"."&amp;MID(D71,3,1)&amp;"."&amp;MID(D71,4,1)&amp;"."&amp;MID(D71,5,2)</f>
        <v>O2.1.2.02</v>
      </c>
      <c r="D71" s="12" t="s">
        <v>155</v>
      </c>
      <c r="E71" s="13" t="s">
        <v>156</v>
      </c>
      <c r="F71" s="14">
        <v>20140761000</v>
      </c>
      <c r="G71" s="14">
        <v>0</v>
      </c>
      <c r="H71" s="14">
        <v>-1300254000</v>
      </c>
      <c r="I71" s="14">
        <v>18840507000</v>
      </c>
      <c r="J71" s="14">
        <v>0</v>
      </c>
      <c r="K71" s="14">
        <v>18840507000</v>
      </c>
      <c r="L71" s="14">
        <v>360664992</v>
      </c>
      <c r="M71" s="14">
        <v>18638997160</v>
      </c>
      <c r="N71" s="14">
        <v>1287014057</v>
      </c>
      <c r="O71" s="14">
        <v>13999759863</v>
      </c>
      <c r="P71" s="15">
        <v>0.74306704501104981</v>
      </c>
      <c r="Q71" s="14">
        <v>1551295250</v>
      </c>
      <c r="R71" s="14">
        <v>11543052282</v>
      </c>
      <c r="S71" s="15">
        <v>0.6126720624874904</v>
      </c>
      <c r="T71" s="16">
        <v>11543052282</v>
      </c>
    </row>
    <row r="72" spans="1:20" ht="35.1" customHeight="1">
      <c r="A72" s="1">
        <f t="shared" si="0"/>
        <v>8</v>
      </c>
      <c r="B72" s="1" t="s">
        <v>36</v>
      </c>
      <c r="C72" s="11" t="str">
        <f>LEFT(D72,2)&amp;"."&amp;MID(D72,3,1)&amp;"."&amp;MID(D72,4,1)&amp;"."&amp;MID(D72,5,2)&amp;"."&amp;MID(D72,7,2)</f>
        <v>O2.1.2.02.01</v>
      </c>
      <c r="D72" s="12" t="s">
        <v>157</v>
      </c>
      <c r="E72" s="13" t="s">
        <v>158</v>
      </c>
      <c r="F72" s="14">
        <v>454409000</v>
      </c>
      <c r="G72" s="14">
        <v>18295244</v>
      </c>
      <c r="H72" s="14">
        <v>594106945</v>
      </c>
      <c r="I72" s="14">
        <v>1048515945</v>
      </c>
      <c r="J72" s="14">
        <v>0</v>
      </c>
      <c r="K72" s="14">
        <v>1048515945</v>
      </c>
      <c r="L72" s="14">
        <v>0</v>
      </c>
      <c r="M72" s="14">
        <v>1029589567</v>
      </c>
      <c r="N72" s="14">
        <v>0</v>
      </c>
      <c r="O72" s="14">
        <v>339087567</v>
      </c>
      <c r="P72" s="15">
        <v>0.3233976255840344</v>
      </c>
      <c r="Q72" s="14">
        <v>29621618</v>
      </c>
      <c r="R72" s="14">
        <v>29621618</v>
      </c>
      <c r="S72" s="15">
        <v>2.8250994313682089E-2</v>
      </c>
      <c r="T72" s="16">
        <v>29621618</v>
      </c>
    </row>
    <row r="73" spans="1:20" ht="44.25" customHeight="1">
      <c r="A73" s="1">
        <f t="shared" si="0"/>
        <v>11</v>
      </c>
      <c r="B73" s="1" t="s">
        <v>36</v>
      </c>
      <c r="C73" s="11" t="str">
        <f t="shared" ref="C73" si="11">LEFT(D73,2)&amp;"."&amp;MID(D73,3,1)&amp;"."&amp;MID(D73,4,1)&amp;"."&amp;MID(D73,5,2)&amp;"."&amp;MID(D73,7,2)&amp;"."&amp;MID(D73,9,3)</f>
        <v>O2.1.2.02.01.002</v>
      </c>
      <c r="D73" s="12" t="s">
        <v>159</v>
      </c>
      <c r="E73" s="13" t="s">
        <v>160</v>
      </c>
      <c r="F73" s="14">
        <v>423237000</v>
      </c>
      <c r="G73" s="14">
        <v>18295244</v>
      </c>
      <c r="H73" s="14">
        <v>-112723055</v>
      </c>
      <c r="I73" s="14">
        <v>310513945</v>
      </c>
      <c r="J73" s="14">
        <v>0</v>
      </c>
      <c r="K73" s="14">
        <v>310513945</v>
      </c>
      <c r="L73" s="14">
        <v>0</v>
      </c>
      <c r="M73" s="14">
        <v>291587567</v>
      </c>
      <c r="N73" s="14">
        <v>0</v>
      </c>
      <c r="O73" s="14">
        <v>291587567</v>
      </c>
      <c r="P73" s="15">
        <v>0.93904821891332446</v>
      </c>
      <c r="Q73" s="14">
        <v>29621618</v>
      </c>
      <c r="R73" s="14">
        <v>29621618</v>
      </c>
      <c r="S73" s="15">
        <v>9.5395451563375033E-2</v>
      </c>
      <c r="T73" s="16">
        <v>29621618</v>
      </c>
    </row>
    <row r="74" spans="1:20" ht="35.1" customHeight="1">
      <c r="A74" s="1">
        <f t="shared" si="0"/>
        <v>13</v>
      </c>
      <c r="B74" s="1" t="s">
        <v>36</v>
      </c>
      <c r="C74" s="11" t="str">
        <f t="shared" ref="C74" si="12">LEFT(D74,2)&amp;"."&amp;MID(D74,3,1)&amp;"."&amp;MID(D74,4,1)&amp;"."&amp;MID(D74,5,2)&amp;"."&amp;MID(D74,7,2)&amp;"."&amp;MID(D74,9,3)&amp;"."&amp;MID(D74,12,2)</f>
        <v>O2.1.2.02.01.002.08</v>
      </c>
      <c r="D74" s="12" t="s">
        <v>161</v>
      </c>
      <c r="E74" s="13" t="s">
        <v>162</v>
      </c>
      <c r="F74" s="14">
        <v>423237000</v>
      </c>
      <c r="G74" s="14">
        <v>18295244</v>
      </c>
      <c r="H74" s="14">
        <v>-112723055</v>
      </c>
      <c r="I74" s="14">
        <v>310513945</v>
      </c>
      <c r="J74" s="14">
        <v>0</v>
      </c>
      <c r="K74" s="14">
        <v>310513945</v>
      </c>
      <c r="L74" s="14">
        <v>0</v>
      </c>
      <c r="M74" s="14">
        <v>291587567</v>
      </c>
      <c r="N74" s="14">
        <v>0</v>
      </c>
      <c r="O74" s="14">
        <v>291587567</v>
      </c>
      <c r="P74" s="15">
        <v>0.93904821891332446</v>
      </c>
      <c r="Q74" s="14">
        <v>29621618</v>
      </c>
      <c r="R74" s="14">
        <v>29621618</v>
      </c>
      <c r="S74" s="15">
        <v>9.5395451563375033E-2</v>
      </c>
      <c r="T74" s="16">
        <v>29621618</v>
      </c>
    </row>
    <row r="75" spans="1:20" ht="35.1" customHeight="1">
      <c r="A75" s="1">
        <f t="shared" si="0"/>
        <v>20</v>
      </c>
      <c r="B75" s="1" t="s">
        <v>49</v>
      </c>
      <c r="C75" s="17" t="str">
        <f t="shared" ref="C75" si="13">LEFT(D75,2)&amp;"."&amp;MID(D75,3,1)&amp;"."&amp;MID(D75,4,1)&amp;"."&amp;MID(D75,5,2)&amp;"."&amp;MID(D75,7,2)&amp;"."&amp;MID(D75,9,3)&amp;"."&amp;MID(D75,12,2)&amp;"."&amp;MID(D75,14,50)</f>
        <v>O2.1.2.02.01.002.08.2823609</v>
      </c>
      <c r="D75" s="18" t="s">
        <v>163</v>
      </c>
      <c r="E75" s="19" t="s">
        <v>164</v>
      </c>
      <c r="F75" s="20">
        <v>423237000</v>
      </c>
      <c r="G75" s="20">
        <v>18295244</v>
      </c>
      <c r="H75" s="20">
        <v>-112723055</v>
      </c>
      <c r="I75" s="20">
        <v>310513945</v>
      </c>
      <c r="J75" s="20">
        <v>0</v>
      </c>
      <c r="K75" s="20">
        <v>310513945</v>
      </c>
      <c r="L75" s="20">
        <v>0</v>
      </c>
      <c r="M75" s="20">
        <v>291587567</v>
      </c>
      <c r="N75" s="20">
        <v>0</v>
      </c>
      <c r="O75" s="20">
        <v>291587567</v>
      </c>
      <c r="P75" s="21">
        <v>0.93904821891332446</v>
      </c>
      <c r="Q75" s="20">
        <v>29621618</v>
      </c>
      <c r="R75" s="20">
        <v>29621618</v>
      </c>
      <c r="S75" s="21">
        <v>9.5395451563375033E-2</v>
      </c>
      <c r="T75" s="22">
        <v>29621618</v>
      </c>
    </row>
    <row r="76" spans="1:20" ht="35.1" customHeight="1">
      <c r="A76" s="1">
        <f t="shared" si="0"/>
        <v>11</v>
      </c>
      <c r="B76" s="1" t="s">
        <v>36</v>
      </c>
      <c r="C76" s="11" t="str">
        <f t="shared" ref="C76" si="14">LEFT(D76,2)&amp;"."&amp;MID(D76,3,1)&amp;"."&amp;MID(D76,4,1)&amp;"."&amp;MID(D76,5,2)&amp;"."&amp;MID(D76,7,2)&amp;"."&amp;MID(D76,9,3)</f>
        <v>O2.1.2.02.01.003</v>
      </c>
      <c r="D76" s="12" t="s">
        <v>165</v>
      </c>
      <c r="E76" s="13" t="s">
        <v>166</v>
      </c>
      <c r="F76" s="14">
        <v>31172000</v>
      </c>
      <c r="G76" s="14">
        <v>0</v>
      </c>
      <c r="H76" s="14">
        <v>599580000</v>
      </c>
      <c r="I76" s="14">
        <v>630752000</v>
      </c>
      <c r="J76" s="14">
        <v>0</v>
      </c>
      <c r="K76" s="14">
        <v>630752000</v>
      </c>
      <c r="L76" s="14">
        <v>0</v>
      </c>
      <c r="M76" s="14">
        <v>630752000</v>
      </c>
      <c r="N76" s="14">
        <v>0</v>
      </c>
      <c r="O76" s="14">
        <v>0</v>
      </c>
      <c r="P76" s="15">
        <v>0</v>
      </c>
      <c r="Q76" s="14">
        <v>0</v>
      </c>
      <c r="R76" s="14">
        <v>0</v>
      </c>
      <c r="S76" s="15">
        <v>0</v>
      </c>
      <c r="T76" s="16">
        <v>0</v>
      </c>
    </row>
    <row r="77" spans="1:20" ht="35.1" customHeight="1">
      <c r="A77" s="1">
        <f t="shared" ref="A77:A80" si="15">LEN(D77)</f>
        <v>13</v>
      </c>
      <c r="B77" s="1" t="s">
        <v>36</v>
      </c>
      <c r="C77" s="11" t="str">
        <f t="shared" ref="C77" si="16">LEFT(D77,2)&amp;"."&amp;MID(D77,3,1)&amp;"."&amp;MID(D77,4,1)&amp;"."&amp;MID(D77,5,2)&amp;"."&amp;MID(D77,7,2)&amp;"."&amp;MID(D77,9,3)&amp;"."&amp;MID(D77,12,2)</f>
        <v>O2.1.2.02.01.003.02</v>
      </c>
      <c r="D77" s="12" t="s">
        <v>167</v>
      </c>
      <c r="E77" s="13" t="s">
        <v>168</v>
      </c>
      <c r="F77" s="14">
        <v>31172000</v>
      </c>
      <c r="G77" s="14">
        <v>0</v>
      </c>
      <c r="H77" s="14">
        <v>599580000</v>
      </c>
      <c r="I77" s="14">
        <v>630752000</v>
      </c>
      <c r="J77" s="14">
        <v>0</v>
      </c>
      <c r="K77" s="14">
        <v>630752000</v>
      </c>
      <c r="L77" s="14">
        <v>0</v>
      </c>
      <c r="M77" s="14">
        <v>630752000</v>
      </c>
      <c r="N77" s="14">
        <v>0</v>
      </c>
      <c r="O77" s="14">
        <v>0</v>
      </c>
      <c r="P77" s="15">
        <v>0</v>
      </c>
      <c r="Q77" s="14">
        <v>0</v>
      </c>
      <c r="R77" s="14">
        <v>0</v>
      </c>
      <c r="S77" s="15">
        <v>0</v>
      </c>
      <c r="T77" s="14">
        <v>0</v>
      </c>
    </row>
    <row r="78" spans="1:20" ht="35.1" customHeight="1">
      <c r="A78" s="1">
        <f t="shared" si="15"/>
        <v>20</v>
      </c>
      <c r="B78" s="1" t="s">
        <v>49</v>
      </c>
      <c r="C78" s="17" t="str">
        <f t="shared" ref="C78:C85" si="17">LEFT(D78,2)&amp;"."&amp;MID(D78,3,1)&amp;"."&amp;MID(D78,4,1)&amp;"."&amp;MID(D78,5,2)&amp;"."&amp;MID(D78,7,2)&amp;"."&amp;MID(D78,9,3)&amp;"."&amp;MID(D78,12,2)&amp;"."&amp;MID(D78,14,50)</f>
        <v>O2.1.2.02.01.003.02.3212905</v>
      </c>
      <c r="D78" s="18" t="s">
        <v>169</v>
      </c>
      <c r="E78" s="19" t="s">
        <v>170</v>
      </c>
      <c r="F78" s="20">
        <v>31172000</v>
      </c>
      <c r="G78" s="20">
        <v>0</v>
      </c>
      <c r="H78" s="20">
        <v>241830000</v>
      </c>
      <c r="I78" s="20">
        <v>273002000</v>
      </c>
      <c r="J78" s="20">
        <v>0</v>
      </c>
      <c r="K78" s="20">
        <v>273002000</v>
      </c>
      <c r="L78" s="20">
        <v>0</v>
      </c>
      <c r="M78" s="20">
        <v>273002000</v>
      </c>
      <c r="N78" s="20">
        <v>0</v>
      </c>
      <c r="O78" s="20">
        <v>0</v>
      </c>
      <c r="P78" s="21">
        <v>0</v>
      </c>
      <c r="Q78" s="20">
        <v>0</v>
      </c>
      <c r="R78" s="20">
        <v>0</v>
      </c>
      <c r="S78" s="21">
        <v>0</v>
      </c>
      <c r="T78" s="22">
        <v>0</v>
      </c>
    </row>
    <row r="79" spans="1:20" ht="35.1" customHeight="1">
      <c r="A79" s="1">
        <f t="shared" si="15"/>
        <v>20</v>
      </c>
      <c r="C79" s="17"/>
      <c r="D79" s="18" t="s">
        <v>171</v>
      </c>
      <c r="E79" s="19" t="s">
        <v>172</v>
      </c>
      <c r="F79" s="20">
        <v>0</v>
      </c>
      <c r="G79" s="20">
        <v>0</v>
      </c>
      <c r="H79" s="20">
        <v>118750000</v>
      </c>
      <c r="I79" s="20">
        <v>118750000</v>
      </c>
      <c r="J79" s="20">
        <v>0</v>
      </c>
      <c r="K79" s="20">
        <v>118750000</v>
      </c>
      <c r="L79" s="20">
        <v>0</v>
      </c>
      <c r="M79" s="20">
        <v>118750000</v>
      </c>
      <c r="N79" s="20">
        <v>0</v>
      </c>
      <c r="O79" s="20">
        <v>0</v>
      </c>
      <c r="P79" s="21">
        <v>0</v>
      </c>
      <c r="Q79" s="20">
        <v>0</v>
      </c>
      <c r="R79" s="20">
        <v>0</v>
      </c>
      <c r="S79" s="21">
        <v>0</v>
      </c>
      <c r="T79" s="22">
        <v>0</v>
      </c>
    </row>
    <row r="80" spans="1:20" ht="35.1" customHeight="1">
      <c r="A80" s="1">
        <f t="shared" si="15"/>
        <v>20</v>
      </c>
      <c r="B80" s="1" t="s">
        <v>49</v>
      </c>
      <c r="C80" s="17" t="str">
        <f t="shared" si="17"/>
        <v>O2.1.2.02.01.003.02.3219997</v>
      </c>
      <c r="D80" s="18" t="s">
        <v>173</v>
      </c>
      <c r="E80" s="19" t="s">
        <v>174</v>
      </c>
      <c r="F80" s="20">
        <v>0</v>
      </c>
      <c r="G80" s="20">
        <v>0</v>
      </c>
      <c r="H80" s="20">
        <v>239000000</v>
      </c>
      <c r="I80" s="20">
        <v>239000000</v>
      </c>
      <c r="J80" s="20">
        <v>0</v>
      </c>
      <c r="K80" s="20">
        <v>239000000</v>
      </c>
      <c r="L80" s="20">
        <v>0</v>
      </c>
      <c r="M80" s="20">
        <v>239000000</v>
      </c>
      <c r="N80" s="20">
        <v>0</v>
      </c>
      <c r="O80" s="20">
        <v>0</v>
      </c>
      <c r="P80" s="21">
        <v>0</v>
      </c>
      <c r="Q80" s="20">
        <v>0</v>
      </c>
      <c r="R80" s="20">
        <v>0</v>
      </c>
      <c r="S80" s="21">
        <v>0</v>
      </c>
      <c r="T80" s="22">
        <v>0</v>
      </c>
    </row>
    <row r="81" spans="1:20" ht="48" customHeight="1">
      <c r="C81" s="11" t="str">
        <f t="shared" si="17"/>
        <v>O2.1.2.02.01.003.05.</v>
      </c>
      <c r="D81" s="12" t="s">
        <v>175</v>
      </c>
      <c r="E81" s="13" t="s">
        <v>176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5" t="s">
        <v>384</v>
      </c>
      <c r="Q81" s="14">
        <v>0</v>
      </c>
      <c r="R81" s="14">
        <v>0</v>
      </c>
      <c r="S81" s="15" t="s">
        <v>384</v>
      </c>
      <c r="T81" s="14">
        <v>0</v>
      </c>
    </row>
    <row r="82" spans="1:20" ht="35.1" customHeight="1">
      <c r="C82" s="17" t="str">
        <f t="shared" si="17"/>
        <v>O2.1.2.02.01.003.05.3543003</v>
      </c>
      <c r="D82" s="18" t="s">
        <v>177</v>
      </c>
      <c r="E82" s="19" t="s">
        <v>178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1" t="s">
        <v>384</v>
      </c>
      <c r="Q82" s="20">
        <v>0</v>
      </c>
      <c r="R82" s="20">
        <v>0</v>
      </c>
      <c r="S82" s="21" t="s">
        <v>384</v>
      </c>
      <c r="T82" s="22">
        <v>0</v>
      </c>
    </row>
    <row r="83" spans="1:20" ht="24.75" customHeight="1">
      <c r="C83" s="11" t="str">
        <f t="shared" si="17"/>
        <v>O2.1.2.02.01.003.06.</v>
      </c>
      <c r="D83" s="12" t="s">
        <v>179</v>
      </c>
      <c r="E83" s="13" t="s">
        <v>180</v>
      </c>
      <c r="F83" s="14">
        <v>0</v>
      </c>
      <c r="G83" s="14">
        <v>0</v>
      </c>
      <c r="H83" s="14">
        <v>107250000</v>
      </c>
      <c r="I83" s="14">
        <v>107250000</v>
      </c>
      <c r="J83" s="14">
        <v>0</v>
      </c>
      <c r="K83" s="14">
        <v>107250000</v>
      </c>
      <c r="L83" s="14">
        <v>0</v>
      </c>
      <c r="M83" s="14">
        <v>107250000</v>
      </c>
      <c r="N83" s="14">
        <v>0</v>
      </c>
      <c r="O83" s="14">
        <v>47500000</v>
      </c>
      <c r="P83" s="15">
        <v>0.44289044289044288</v>
      </c>
      <c r="Q83" s="14">
        <v>0</v>
      </c>
      <c r="R83" s="14">
        <v>0</v>
      </c>
      <c r="S83" s="15">
        <v>0</v>
      </c>
      <c r="T83" s="14">
        <v>0</v>
      </c>
    </row>
    <row r="84" spans="1:20" ht="30.75" customHeight="1">
      <c r="C84" s="17" t="str">
        <f t="shared" si="17"/>
        <v>O2.1.2.02.01.003.06.3694012</v>
      </c>
      <c r="D84" s="18" t="s">
        <v>181</v>
      </c>
      <c r="E84" s="19" t="s">
        <v>182</v>
      </c>
      <c r="F84" s="20">
        <v>0</v>
      </c>
      <c r="G84" s="20">
        <v>0</v>
      </c>
      <c r="H84" s="20">
        <v>47500000</v>
      </c>
      <c r="I84" s="20">
        <v>47500000</v>
      </c>
      <c r="J84" s="20">
        <v>0</v>
      </c>
      <c r="K84" s="20">
        <v>47500000</v>
      </c>
      <c r="L84" s="20">
        <v>0</v>
      </c>
      <c r="M84" s="20">
        <v>47500000</v>
      </c>
      <c r="N84" s="20">
        <v>0</v>
      </c>
      <c r="O84" s="20">
        <v>47500000</v>
      </c>
      <c r="P84" s="21">
        <v>1</v>
      </c>
      <c r="Q84" s="20">
        <v>0</v>
      </c>
      <c r="R84" s="20">
        <v>0</v>
      </c>
      <c r="S84" s="21">
        <v>0</v>
      </c>
      <c r="T84" s="22">
        <v>0</v>
      </c>
    </row>
    <row r="85" spans="1:20" ht="27.75" customHeight="1">
      <c r="C85" s="17" t="str">
        <f t="shared" si="17"/>
        <v>O2.1.2.02.01.003.06.3699006</v>
      </c>
      <c r="D85" s="18" t="s">
        <v>183</v>
      </c>
      <c r="E85" s="19" t="s">
        <v>184</v>
      </c>
      <c r="F85" s="20">
        <v>0</v>
      </c>
      <c r="G85" s="20">
        <v>0</v>
      </c>
      <c r="H85" s="20">
        <v>59750000</v>
      </c>
      <c r="I85" s="20">
        <v>59750000</v>
      </c>
      <c r="J85" s="20">
        <v>0</v>
      </c>
      <c r="K85" s="20">
        <v>59750000</v>
      </c>
      <c r="L85" s="20">
        <v>0</v>
      </c>
      <c r="M85" s="20">
        <v>59750000</v>
      </c>
      <c r="N85" s="20">
        <v>0</v>
      </c>
      <c r="O85" s="20">
        <v>0</v>
      </c>
      <c r="P85" s="21">
        <v>0</v>
      </c>
      <c r="Q85" s="20">
        <v>0</v>
      </c>
      <c r="R85" s="20">
        <v>0</v>
      </c>
      <c r="S85" s="21">
        <v>0</v>
      </c>
      <c r="T85" s="22">
        <v>0</v>
      </c>
    </row>
    <row r="86" spans="1:20" ht="22.5" customHeight="1">
      <c r="A86" s="1">
        <f t="shared" ref="A86:A112" si="18">LEN(D86)</f>
        <v>8</v>
      </c>
      <c r="B86" s="1" t="s">
        <v>36</v>
      </c>
      <c r="C86" s="11" t="str">
        <f>LEFT(D86,2)&amp;"."&amp;MID(D86,3,1)&amp;"."&amp;MID(D86,4,1)&amp;"."&amp;MID(D86,5,2)&amp;"."&amp;MID(D86,7,2)</f>
        <v>O2.1.2.02.02</v>
      </c>
      <c r="D86" s="12" t="s">
        <v>185</v>
      </c>
      <c r="E86" s="13" t="s">
        <v>186</v>
      </c>
      <c r="F86" s="14">
        <v>19686352000</v>
      </c>
      <c r="G86" s="14">
        <v>-18295244</v>
      </c>
      <c r="H86" s="14">
        <v>-1894360945</v>
      </c>
      <c r="I86" s="14">
        <v>17791991055</v>
      </c>
      <c r="J86" s="14">
        <v>0</v>
      </c>
      <c r="K86" s="14">
        <v>17791991055</v>
      </c>
      <c r="L86" s="14">
        <v>360664992</v>
      </c>
      <c r="M86" s="14">
        <v>17609407593</v>
      </c>
      <c r="N86" s="14">
        <v>1287014057</v>
      </c>
      <c r="O86" s="14">
        <v>13660672296</v>
      </c>
      <c r="P86" s="15">
        <v>0.7677989638018059</v>
      </c>
      <c r="Q86" s="14">
        <v>1521673632</v>
      </c>
      <c r="R86" s="14">
        <v>11513430664</v>
      </c>
      <c r="S86" s="15">
        <v>0.64711310996103688</v>
      </c>
      <c r="T86" s="14">
        <v>11513430664</v>
      </c>
    </row>
    <row r="87" spans="1:20" ht="64.5" customHeight="1">
      <c r="A87" s="1">
        <f t="shared" si="18"/>
        <v>11</v>
      </c>
      <c r="B87" s="1" t="s">
        <v>36</v>
      </c>
      <c r="C87" s="11" t="str">
        <f t="shared" ref="C87" si="19">LEFT(D87,2)&amp;"."&amp;MID(D87,3,1)&amp;"."&amp;MID(D87,4,1)&amp;"."&amp;MID(D87,5,2)&amp;"."&amp;MID(D87,7,2)&amp;"."&amp;MID(D87,9,3)</f>
        <v>O2.1.2.02.02.006</v>
      </c>
      <c r="D87" s="12" t="s">
        <v>187</v>
      </c>
      <c r="E87" s="13" t="s">
        <v>188</v>
      </c>
      <c r="F87" s="14">
        <v>803897000</v>
      </c>
      <c r="G87" s="14">
        <v>0</v>
      </c>
      <c r="H87" s="14">
        <v>-283895000</v>
      </c>
      <c r="I87" s="14">
        <v>520002000</v>
      </c>
      <c r="J87" s="14">
        <v>0</v>
      </c>
      <c r="K87" s="14">
        <v>520002000</v>
      </c>
      <c r="L87" s="14">
        <v>0</v>
      </c>
      <c r="M87" s="14">
        <v>518601216</v>
      </c>
      <c r="N87" s="14">
        <v>1556120</v>
      </c>
      <c r="O87" s="14">
        <v>517346316</v>
      </c>
      <c r="P87" s="15">
        <v>0.99489293502717302</v>
      </c>
      <c r="Q87" s="14">
        <v>99093717</v>
      </c>
      <c r="R87" s="14">
        <v>222871899</v>
      </c>
      <c r="S87" s="15">
        <v>0.42859815731477957</v>
      </c>
      <c r="T87" s="14">
        <v>222871899</v>
      </c>
    </row>
    <row r="88" spans="1:20" ht="51" customHeight="1">
      <c r="A88" s="1">
        <f t="shared" si="18"/>
        <v>13</v>
      </c>
      <c r="B88" s="1" t="s">
        <v>36</v>
      </c>
      <c r="C88" s="11" t="str">
        <f t="shared" ref="C88" si="20">LEFT(D88,2)&amp;"."&amp;MID(D88,3,1)&amp;"."&amp;MID(D88,4,1)&amp;"."&amp;MID(D88,5,2)&amp;"."&amp;MID(D88,7,2)&amp;"."&amp;MID(D88,9,3)&amp;"."&amp;MID(D88,12,2)</f>
        <v>O2.1.2.02.02.006.03</v>
      </c>
      <c r="D88" s="12" t="s">
        <v>189</v>
      </c>
      <c r="E88" s="13" t="s">
        <v>190</v>
      </c>
      <c r="F88" s="14">
        <v>107151000</v>
      </c>
      <c r="G88" s="14">
        <v>0</v>
      </c>
      <c r="H88" s="14">
        <v>-107151000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5" t="s">
        <v>384</v>
      </c>
      <c r="Q88" s="14">
        <v>0</v>
      </c>
      <c r="R88" s="14">
        <v>0</v>
      </c>
      <c r="S88" s="15" t="s">
        <v>384</v>
      </c>
      <c r="T88" s="16">
        <v>0</v>
      </c>
    </row>
    <row r="89" spans="1:20" ht="27.75" customHeight="1">
      <c r="A89" s="1">
        <f t="shared" si="18"/>
        <v>18</v>
      </c>
      <c r="B89" s="1" t="s">
        <v>49</v>
      </c>
      <c r="C89" s="17" t="str">
        <f>LEFT(D89,2)&amp;"."&amp;MID(D89,3,1)&amp;"."&amp;MID(D89,4,1)&amp;"."&amp;MID(D89,5,2)&amp;"."&amp;MID(D89,7,2)&amp;"."&amp;MID(D89,9,3)&amp;"."&amp;MID(D89,12,2)&amp;"."&amp;MID(D89,14,50)</f>
        <v>O2.1.2.02.02.006.03.63391</v>
      </c>
      <c r="D89" s="18" t="s">
        <v>191</v>
      </c>
      <c r="E89" s="19" t="s">
        <v>192</v>
      </c>
      <c r="F89" s="20">
        <v>107151000</v>
      </c>
      <c r="G89" s="20">
        <v>0</v>
      </c>
      <c r="H89" s="20">
        <v>-107151000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1" t="s">
        <v>384</v>
      </c>
      <c r="Q89" s="20">
        <v>0</v>
      </c>
      <c r="R89" s="20">
        <v>0</v>
      </c>
      <c r="S89" s="21" t="s">
        <v>384</v>
      </c>
      <c r="T89" s="22">
        <v>0</v>
      </c>
    </row>
    <row r="90" spans="1:20" ht="27.75" customHeight="1">
      <c r="A90" s="1">
        <f t="shared" si="18"/>
        <v>13</v>
      </c>
      <c r="B90" s="1" t="s">
        <v>36</v>
      </c>
      <c r="C90" s="11" t="str">
        <f t="shared" ref="C90" si="21">LEFT(D90,2)&amp;"."&amp;MID(D90,3,1)&amp;"."&amp;MID(D90,4,1)&amp;"."&amp;MID(D90,5,2)&amp;"."&amp;MID(D90,7,2)&amp;"."&amp;MID(D90,9,3)&amp;"."&amp;MID(D90,12,2)</f>
        <v>O2.1.2.02.02.006.04</v>
      </c>
      <c r="D90" s="12" t="s">
        <v>193</v>
      </c>
      <c r="E90" s="13" t="s">
        <v>194</v>
      </c>
      <c r="F90" s="14">
        <v>0</v>
      </c>
      <c r="G90" s="14">
        <v>0</v>
      </c>
      <c r="H90" s="14">
        <v>3500000</v>
      </c>
      <c r="I90" s="14">
        <v>3500000</v>
      </c>
      <c r="J90" s="14">
        <v>0</v>
      </c>
      <c r="K90" s="14">
        <v>3500000</v>
      </c>
      <c r="L90" s="14">
        <v>0</v>
      </c>
      <c r="M90" s="14">
        <v>3500000</v>
      </c>
      <c r="N90" s="14">
        <v>1556120</v>
      </c>
      <c r="O90" s="14">
        <v>2245100</v>
      </c>
      <c r="P90" s="15">
        <v>0.64145714285714284</v>
      </c>
      <c r="Q90" s="14">
        <v>1556120</v>
      </c>
      <c r="R90" s="14">
        <v>2245100</v>
      </c>
      <c r="S90" s="15">
        <v>0.64145714285714284</v>
      </c>
      <c r="T90" s="14">
        <v>2245100</v>
      </c>
    </row>
    <row r="91" spans="1:20" ht="46.5" customHeight="1">
      <c r="A91" s="1">
        <f t="shared" si="18"/>
        <v>18</v>
      </c>
      <c r="B91" s="1" t="s">
        <v>49</v>
      </c>
      <c r="C91" s="17" t="str">
        <f>LEFT(D91,2)&amp;"."&amp;MID(D91,3,1)&amp;"."&amp;MID(D91,4,1)&amp;"."&amp;MID(D91,5,2)&amp;"."&amp;MID(D91,7,2)&amp;"."&amp;MID(D91,9,3)&amp;"."&amp;MID(D91,12,2)&amp;"."&amp;MID(D91,14,50)</f>
        <v>O2.1.2.02.02.006.04.64241</v>
      </c>
      <c r="D91" s="18" t="s">
        <v>195</v>
      </c>
      <c r="E91" s="19" t="s">
        <v>196</v>
      </c>
      <c r="F91" s="20">
        <v>0</v>
      </c>
      <c r="G91" s="20">
        <v>0</v>
      </c>
      <c r="H91" s="20">
        <v>3000000</v>
      </c>
      <c r="I91" s="20">
        <v>3000000</v>
      </c>
      <c r="J91" s="20">
        <v>0</v>
      </c>
      <c r="K91" s="20">
        <v>3000000</v>
      </c>
      <c r="L91" s="20">
        <v>0</v>
      </c>
      <c r="M91" s="20">
        <v>3000000</v>
      </c>
      <c r="N91" s="20">
        <v>1556120</v>
      </c>
      <c r="O91" s="20">
        <v>2215100</v>
      </c>
      <c r="P91" s="21">
        <v>0.73836666666666662</v>
      </c>
      <c r="Q91" s="20">
        <v>1556120</v>
      </c>
      <c r="R91" s="20">
        <v>2215100</v>
      </c>
      <c r="S91" s="21">
        <v>0.73836666666666662</v>
      </c>
      <c r="T91" s="22">
        <v>2215100</v>
      </c>
    </row>
    <row r="92" spans="1:20" ht="46.5" customHeight="1">
      <c r="A92" s="1">
        <f t="shared" si="18"/>
        <v>18</v>
      </c>
      <c r="C92" s="17"/>
      <c r="D92" s="18" t="s">
        <v>197</v>
      </c>
      <c r="E92" s="19" t="s">
        <v>198</v>
      </c>
      <c r="F92" s="20">
        <v>0</v>
      </c>
      <c r="G92" s="20">
        <v>0</v>
      </c>
      <c r="H92" s="20">
        <v>500000</v>
      </c>
      <c r="I92" s="20">
        <v>500000</v>
      </c>
      <c r="J92" s="20">
        <v>0</v>
      </c>
      <c r="K92" s="20">
        <v>500000</v>
      </c>
      <c r="L92" s="20">
        <v>0</v>
      </c>
      <c r="M92" s="20">
        <v>500000</v>
      </c>
      <c r="N92" s="20">
        <v>0</v>
      </c>
      <c r="O92" s="20">
        <v>30000</v>
      </c>
      <c r="P92" s="21">
        <v>0.06</v>
      </c>
      <c r="Q92" s="20">
        <v>0</v>
      </c>
      <c r="R92" s="20">
        <v>30000</v>
      </c>
      <c r="S92" s="21">
        <v>0.06</v>
      </c>
      <c r="T92" s="22">
        <v>30000</v>
      </c>
    </row>
    <row r="93" spans="1:20" ht="27.75" customHeight="1">
      <c r="A93" s="1">
        <f t="shared" si="18"/>
        <v>13</v>
      </c>
      <c r="B93" s="1" t="s">
        <v>36</v>
      </c>
      <c r="C93" s="11" t="str">
        <f t="shared" ref="C93" si="22">LEFT(D93,2)&amp;"."&amp;MID(D93,3,1)&amp;"."&amp;MID(D93,4,1)&amp;"."&amp;MID(D93,5,2)&amp;"."&amp;MID(D93,7,2)&amp;"."&amp;MID(D93,9,3)&amp;"."&amp;MID(D93,12,2)</f>
        <v>O2.1.2.02.02.006.05</v>
      </c>
      <c r="D93" s="12" t="s">
        <v>199</v>
      </c>
      <c r="E93" s="13" t="s">
        <v>200</v>
      </c>
      <c r="F93" s="14">
        <v>166502000</v>
      </c>
      <c r="G93" s="14">
        <v>0</v>
      </c>
      <c r="H93" s="14">
        <v>0</v>
      </c>
      <c r="I93" s="14">
        <v>166502000</v>
      </c>
      <c r="J93" s="14">
        <v>0</v>
      </c>
      <c r="K93" s="14">
        <v>166502000</v>
      </c>
      <c r="L93" s="14">
        <v>0</v>
      </c>
      <c r="M93" s="14">
        <v>165101216</v>
      </c>
      <c r="N93" s="14">
        <v>0</v>
      </c>
      <c r="O93" s="14">
        <v>165101216</v>
      </c>
      <c r="P93" s="15">
        <v>0.99158698394013289</v>
      </c>
      <c r="Q93" s="14">
        <v>21497602</v>
      </c>
      <c r="R93" s="14">
        <v>124829775</v>
      </c>
      <c r="S93" s="15">
        <v>0.74971937274026734</v>
      </c>
      <c r="T93" s="16">
        <v>124829775</v>
      </c>
    </row>
    <row r="94" spans="1:20" ht="34.5" customHeight="1">
      <c r="A94" s="1">
        <f t="shared" si="18"/>
        <v>18</v>
      </c>
      <c r="B94" s="1" t="s">
        <v>49</v>
      </c>
      <c r="C94" s="17" t="str">
        <f t="shared" ref="C94" si="23">LEFT(D94,2)&amp;"."&amp;MID(D94,3,1)&amp;"."&amp;MID(D94,4,1)&amp;"."&amp;MID(D94,5,2)&amp;"."&amp;MID(D94,7,2)&amp;"."&amp;MID(D94,9,3)&amp;"."&amp;MID(D94,12,2)&amp;"."&amp;MID(D94,14,50)</f>
        <v>O2.1.2.02.02.006.05.65115</v>
      </c>
      <c r="D94" s="18" t="s">
        <v>201</v>
      </c>
      <c r="E94" s="19" t="s">
        <v>202</v>
      </c>
      <c r="F94" s="20">
        <v>166502000</v>
      </c>
      <c r="G94" s="20">
        <v>0</v>
      </c>
      <c r="H94" s="20">
        <v>0</v>
      </c>
      <c r="I94" s="20">
        <v>166502000</v>
      </c>
      <c r="J94" s="20">
        <v>0</v>
      </c>
      <c r="K94" s="20">
        <v>166502000</v>
      </c>
      <c r="L94" s="20">
        <v>0</v>
      </c>
      <c r="M94" s="20">
        <v>165101216</v>
      </c>
      <c r="N94" s="20">
        <v>0</v>
      </c>
      <c r="O94" s="20">
        <v>165101216</v>
      </c>
      <c r="P94" s="21">
        <v>0.99158698394013289</v>
      </c>
      <c r="Q94" s="20">
        <v>21497602</v>
      </c>
      <c r="R94" s="20">
        <v>124829775</v>
      </c>
      <c r="S94" s="21">
        <v>0.74971937274026734</v>
      </c>
      <c r="T94" s="22">
        <v>124829775</v>
      </c>
    </row>
    <row r="95" spans="1:20" ht="42.95" customHeight="1">
      <c r="A95" s="1">
        <f t="shared" si="18"/>
        <v>13</v>
      </c>
      <c r="B95" s="1" t="s">
        <v>36</v>
      </c>
      <c r="C95" s="11" t="str">
        <f t="shared" ref="C95" si="24">LEFT(D95,2)&amp;"."&amp;MID(D95,3,1)&amp;"."&amp;MID(D95,4,1)&amp;"."&amp;MID(D95,5,2)&amp;"."&amp;MID(D95,7,2)&amp;"."&amp;MID(D95,9,3)&amp;"."&amp;MID(D95,12,2)</f>
        <v>O2.1.2.02.02.006.08</v>
      </c>
      <c r="D95" s="12" t="s">
        <v>203</v>
      </c>
      <c r="E95" s="13" t="s">
        <v>204</v>
      </c>
      <c r="F95" s="14">
        <v>530244000</v>
      </c>
      <c r="G95" s="14">
        <v>0</v>
      </c>
      <c r="H95" s="14">
        <v>-180244000</v>
      </c>
      <c r="I95" s="14">
        <v>350000000</v>
      </c>
      <c r="J95" s="14">
        <v>0</v>
      </c>
      <c r="K95" s="14">
        <v>350000000</v>
      </c>
      <c r="L95" s="14">
        <v>0</v>
      </c>
      <c r="M95" s="14">
        <v>350000000</v>
      </c>
      <c r="N95" s="14">
        <v>0</v>
      </c>
      <c r="O95" s="14">
        <v>350000000</v>
      </c>
      <c r="P95" s="15">
        <v>1</v>
      </c>
      <c r="Q95" s="14">
        <v>76039995</v>
      </c>
      <c r="R95" s="14">
        <v>95797024</v>
      </c>
      <c r="S95" s="15">
        <v>0.27370578285714287</v>
      </c>
      <c r="T95" s="16">
        <v>95797024</v>
      </c>
    </row>
    <row r="96" spans="1:20" ht="42.95" customHeight="1">
      <c r="A96" s="1">
        <f t="shared" si="18"/>
        <v>18</v>
      </c>
      <c r="B96" s="1" t="s">
        <v>49</v>
      </c>
      <c r="C96" s="17" t="str">
        <f>LEFT(D96,2)&amp;"."&amp;MID(D96,3,1)&amp;"."&amp;MID(D96,4,1)&amp;"."&amp;MID(D96,5,2)&amp;"."&amp;MID(D96,7,2)&amp;"."&amp;MID(D96,9,3)&amp;"."&amp;MID(D96,12,2)&amp;"."&amp;MID(D96,14,50)</f>
        <v>O2.1.2.02.02.006.08.68021</v>
      </c>
      <c r="D96" s="18" t="s">
        <v>205</v>
      </c>
      <c r="E96" s="19" t="s">
        <v>206</v>
      </c>
      <c r="F96" s="20">
        <v>530244000</v>
      </c>
      <c r="G96" s="20">
        <v>0</v>
      </c>
      <c r="H96" s="20">
        <v>-180244000</v>
      </c>
      <c r="I96" s="20">
        <v>350000000</v>
      </c>
      <c r="J96" s="20">
        <v>0</v>
      </c>
      <c r="K96" s="20">
        <v>350000000</v>
      </c>
      <c r="L96" s="20">
        <v>0</v>
      </c>
      <c r="M96" s="20">
        <v>350000000</v>
      </c>
      <c r="N96" s="20">
        <v>0</v>
      </c>
      <c r="O96" s="20">
        <v>350000000</v>
      </c>
      <c r="P96" s="21">
        <v>1</v>
      </c>
      <c r="Q96" s="20">
        <v>76039995</v>
      </c>
      <c r="R96" s="20">
        <v>95797024</v>
      </c>
      <c r="S96" s="21">
        <v>0.27370578285714287</v>
      </c>
      <c r="T96" s="22">
        <v>95797024</v>
      </c>
    </row>
    <row r="97" spans="1:20" ht="42.95" customHeight="1">
      <c r="A97" s="1">
        <f t="shared" si="18"/>
        <v>11</v>
      </c>
      <c r="B97" s="1" t="s">
        <v>36</v>
      </c>
      <c r="C97" s="11" t="str">
        <f t="shared" ref="C97" si="25">LEFT(D97,2)&amp;"."&amp;MID(D97,3,1)&amp;"."&amp;MID(D97,4,1)&amp;"."&amp;MID(D97,5,2)&amp;"."&amp;MID(D97,7,2)&amp;"."&amp;MID(D97,9,3)</f>
        <v>O2.1.2.02.02.007</v>
      </c>
      <c r="D97" s="12" t="s">
        <v>207</v>
      </c>
      <c r="E97" s="13" t="s">
        <v>208</v>
      </c>
      <c r="F97" s="14">
        <v>3030033000</v>
      </c>
      <c r="G97" s="14">
        <v>0</v>
      </c>
      <c r="H97" s="14">
        <v>-923975282</v>
      </c>
      <c r="I97" s="14">
        <v>2106057718</v>
      </c>
      <c r="J97" s="14">
        <v>0</v>
      </c>
      <c r="K97" s="14">
        <v>2106057718</v>
      </c>
      <c r="L97" s="14">
        <v>299989992</v>
      </c>
      <c r="M97" s="14">
        <v>2105047703</v>
      </c>
      <c r="N97" s="14">
        <v>85137000</v>
      </c>
      <c r="O97" s="14">
        <v>807302400</v>
      </c>
      <c r="P97" s="15">
        <v>0.38332396738236024</v>
      </c>
      <c r="Q97" s="14">
        <v>167065765</v>
      </c>
      <c r="R97" s="14">
        <v>381639013</v>
      </c>
      <c r="S97" s="15">
        <v>0.18121013955990736</v>
      </c>
      <c r="T97" s="16">
        <v>381639013</v>
      </c>
    </row>
    <row r="98" spans="1:20" ht="42.95" customHeight="1">
      <c r="A98" s="1">
        <f t="shared" si="18"/>
        <v>13</v>
      </c>
      <c r="B98" s="1" t="s">
        <v>36</v>
      </c>
      <c r="C98" s="11" t="str">
        <f t="shared" ref="C98" si="26">LEFT(D98,2)&amp;"."&amp;MID(D98,3,1)&amp;"."&amp;MID(D98,4,1)&amp;"."&amp;MID(D98,5,2)&amp;"."&amp;MID(D98,7,2)&amp;"."&amp;MID(D98,9,3)&amp;"."&amp;MID(D98,12,2)</f>
        <v>O2.1.2.02.02.007.01</v>
      </c>
      <c r="D98" s="12" t="s">
        <v>209</v>
      </c>
      <c r="E98" s="13" t="s">
        <v>210</v>
      </c>
      <c r="F98" s="14">
        <v>3030033000</v>
      </c>
      <c r="G98" s="14">
        <v>0</v>
      </c>
      <c r="H98" s="14">
        <v>-1400975282</v>
      </c>
      <c r="I98" s="14">
        <v>1629057718</v>
      </c>
      <c r="J98" s="14">
        <v>0</v>
      </c>
      <c r="K98" s="14">
        <v>1629057718</v>
      </c>
      <c r="L98" s="14">
        <v>299989992</v>
      </c>
      <c r="M98" s="14">
        <v>1628047710</v>
      </c>
      <c r="N98" s="14">
        <v>85137000</v>
      </c>
      <c r="O98" s="14">
        <v>526164286</v>
      </c>
      <c r="P98" s="15">
        <v>0.32298689002006248</v>
      </c>
      <c r="Q98" s="14">
        <v>137000</v>
      </c>
      <c r="R98" s="14">
        <v>194019293</v>
      </c>
      <c r="S98" s="15">
        <v>0.11909909075425405</v>
      </c>
      <c r="T98" s="16">
        <v>194019293</v>
      </c>
    </row>
    <row r="99" spans="1:20" ht="57" customHeight="1">
      <c r="A99" s="1">
        <f t="shared" si="18"/>
        <v>15</v>
      </c>
      <c r="B99" s="1" t="s">
        <v>36</v>
      </c>
      <c r="C99" s="11" t="str">
        <f>LEFT(D99,2)&amp;"."&amp;MID(D99,3,1)&amp;"."&amp;MID(D99,4,1)&amp;"."&amp;MID(D99,5,2)&amp;"."&amp;MID(D99,7,2)&amp;"."&amp;MID(D99,9,3)&amp;"."&amp;MID(D99,12,2)&amp;"."&amp;MID(D99,14,2)</f>
        <v>O2.1.2.02.02.007.01.03</v>
      </c>
      <c r="D99" s="12" t="s">
        <v>211</v>
      </c>
      <c r="E99" s="13" t="s">
        <v>212</v>
      </c>
      <c r="F99" s="14">
        <v>3027507000</v>
      </c>
      <c r="G99" s="14">
        <v>0</v>
      </c>
      <c r="H99" s="14">
        <v>-1401275282</v>
      </c>
      <c r="I99" s="14">
        <v>1626231718</v>
      </c>
      <c r="J99" s="14">
        <v>0</v>
      </c>
      <c r="K99" s="14">
        <v>1626231718</v>
      </c>
      <c r="L99" s="14">
        <v>299989992</v>
      </c>
      <c r="M99" s="14">
        <v>1625221710</v>
      </c>
      <c r="N99" s="14">
        <v>85000000</v>
      </c>
      <c r="O99" s="14">
        <v>524874152</v>
      </c>
      <c r="P99" s="15">
        <v>0.32275483634368518</v>
      </c>
      <c r="Q99" s="14">
        <v>0</v>
      </c>
      <c r="R99" s="14">
        <v>192729159</v>
      </c>
      <c r="S99" s="15">
        <v>0.11851272906976963</v>
      </c>
      <c r="T99" s="16">
        <v>192729159</v>
      </c>
    </row>
    <row r="100" spans="1:20" ht="65.25" customHeight="1">
      <c r="B100" s="1" t="s">
        <v>36</v>
      </c>
      <c r="C100" s="11" t="str">
        <f t="shared" ref="C100:C157" si="27">LEFT(D100,2)&amp;"."&amp;MID(D100,3,1)&amp;"."&amp;MID(D100,4,1)&amp;"."&amp;MID(D100,5,2)&amp;"."&amp;MID(D100,7,2)&amp;"."&amp;MID(D100,9,3)&amp;"."&amp;MID(D100,12,2)&amp;"."&amp;MID(D100,14,2)</f>
        <v>O2.1.2.02.02.007.01.03</v>
      </c>
      <c r="D100" s="12" t="s">
        <v>213</v>
      </c>
      <c r="E100" s="13" t="s">
        <v>214</v>
      </c>
      <c r="F100" s="14">
        <v>480155000</v>
      </c>
      <c r="G100" s="14">
        <v>0</v>
      </c>
      <c r="H100" s="14">
        <v>-97000000</v>
      </c>
      <c r="I100" s="14">
        <v>383155000</v>
      </c>
      <c r="J100" s="14">
        <v>0</v>
      </c>
      <c r="K100" s="14">
        <v>383155000</v>
      </c>
      <c r="L100" s="14">
        <v>49989992</v>
      </c>
      <c r="M100" s="14">
        <v>382144992</v>
      </c>
      <c r="N100" s="14">
        <v>85000000</v>
      </c>
      <c r="O100" s="14">
        <v>332144992</v>
      </c>
      <c r="P100" s="15">
        <v>0.86686847881405693</v>
      </c>
      <c r="Q100" s="14">
        <v>0</v>
      </c>
      <c r="R100" s="14">
        <v>0</v>
      </c>
      <c r="S100" s="15">
        <v>0</v>
      </c>
      <c r="T100" s="16">
        <v>0</v>
      </c>
    </row>
    <row r="101" spans="1:20" ht="42.95" customHeight="1">
      <c r="B101" s="1" t="s">
        <v>49</v>
      </c>
      <c r="C101" s="11" t="str">
        <f t="shared" si="27"/>
        <v>O2.1.2.02.02.007.01.03</v>
      </c>
      <c r="D101" s="18" t="s">
        <v>215</v>
      </c>
      <c r="E101" s="19" t="s">
        <v>216</v>
      </c>
      <c r="F101" s="20">
        <v>480155000</v>
      </c>
      <c r="G101" s="20">
        <v>0</v>
      </c>
      <c r="H101" s="20">
        <v>-97000000</v>
      </c>
      <c r="I101" s="20">
        <v>383155000</v>
      </c>
      <c r="J101" s="20">
        <v>0</v>
      </c>
      <c r="K101" s="20">
        <v>383155000</v>
      </c>
      <c r="L101" s="20">
        <v>49989992</v>
      </c>
      <c r="M101" s="20">
        <v>382144992</v>
      </c>
      <c r="N101" s="20">
        <v>85000000</v>
      </c>
      <c r="O101" s="20">
        <v>332144992</v>
      </c>
      <c r="P101" s="21">
        <v>0.86686847881405693</v>
      </c>
      <c r="Q101" s="20">
        <v>0</v>
      </c>
      <c r="R101" s="20">
        <v>0</v>
      </c>
      <c r="S101" s="21">
        <v>0</v>
      </c>
      <c r="T101" s="22">
        <v>0</v>
      </c>
    </row>
    <row r="102" spans="1:20" ht="52.5" customHeight="1">
      <c r="A102" s="1">
        <f t="shared" si="18"/>
        <v>17</v>
      </c>
      <c r="B102" s="1" t="s">
        <v>36</v>
      </c>
      <c r="C102" s="11" t="str">
        <f t="shared" si="27"/>
        <v>O2.1.2.02.02.007.01.03</v>
      </c>
      <c r="D102" s="12" t="s">
        <v>217</v>
      </c>
      <c r="E102" s="13" t="s">
        <v>218</v>
      </c>
      <c r="F102" s="14">
        <v>2547352000</v>
      </c>
      <c r="G102" s="14">
        <v>0</v>
      </c>
      <c r="H102" s="14">
        <v>-1304275282</v>
      </c>
      <c r="I102" s="14">
        <v>1243076718</v>
      </c>
      <c r="J102" s="14">
        <v>0</v>
      </c>
      <c r="K102" s="14">
        <v>1243076718</v>
      </c>
      <c r="L102" s="14">
        <v>250000000</v>
      </c>
      <c r="M102" s="14">
        <v>1243076718</v>
      </c>
      <c r="N102" s="14">
        <v>0</v>
      </c>
      <c r="O102" s="14">
        <v>192729160</v>
      </c>
      <c r="P102" s="15">
        <v>0.15504204785532794</v>
      </c>
      <c r="Q102" s="14">
        <v>0</v>
      </c>
      <c r="R102" s="14">
        <v>192729159</v>
      </c>
      <c r="S102" s="15">
        <v>0.15504204705087238</v>
      </c>
      <c r="T102" s="16">
        <v>192729159</v>
      </c>
    </row>
    <row r="103" spans="1:20" ht="42.95" customHeight="1">
      <c r="A103" s="1">
        <f t="shared" si="18"/>
        <v>22</v>
      </c>
      <c r="B103" s="1" t="s">
        <v>49</v>
      </c>
      <c r="C103" s="17" t="str">
        <f t="shared" si="27"/>
        <v>O2.1.2.02.02.007.01.03</v>
      </c>
      <c r="D103" s="18" t="s">
        <v>219</v>
      </c>
      <c r="E103" s="19" t="s">
        <v>220</v>
      </c>
      <c r="F103" s="20">
        <v>1906513000</v>
      </c>
      <c r="G103" s="20">
        <v>0</v>
      </c>
      <c r="H103" s="20">
        <v>-913436282</v>
      </c>
      <c r="I103" s="20">
        <v>993076718</v>
      </c>
      <c r="J103" s="20">
        <v>0</v>
      </c>
      <c r="K103" s="20">
        <v>993076718</v>
      </c>
      <c r="L103" s="20">
        <v>0</v>
      </c>
      <c r="M103" s="20">
        <v>993076718</v>
      </c>
      <c r="N103" s="20">
        <v>0</v>
      </c>
      <c r="O103" s="20">
        <v>192729160</v>
      </c>
      <c r="P103" s="21">
        <v>0.19407278058853858</v>
      </c>
      <c r="Q103" s="20">
        <v>0</v>
      </c>
      <c r="R103" s="20">
        <v>192729159</v>
      </c>
      <c r="S103" s="21">
        <v>0.19407277958156702</v>
      </c>
      <c r="T103" s="22">
        <v>192729159</v>
      </c>
    </row>
    <row r="104" spans="1:20" ht="42.95" customHeight="1">
      <c r="A104" s="1">
        <f t="shared" si="18"/>
        <v>22</v>
      </c>
      <c r="B104" s="1" t="s">
        <v>49</v>
      </c>
      <c r="C104" s="17" t="str">
        <f t="shared" si="27"/>
        <v>O2.1.2.02.02.007.01.03</v>
      </c>
      <c r="D104" s="18" t="s">
        <v>221</v>
      </c>
      <c r="E104" s="19" t="s">
        <v>222</v>
      </c>
      <c r="F104" s="20">
        <v>640839000</v>
      </c>
      <c r="G104" s="20">
        <v>0</v>
      </c>
      <c r="H104" s="20">
        <v>-390839000</v>
      </c>
      <c r="I104" s="20">
        <v>250000000</v>
      </c>
      <c r="J104" s="20">
        <v>0</v>
      </c>
      <c r="K104" s="20">
        <v>250000000</v>
      </c>
      <c r="L104" s="20">
        <v>250000000</v>
      </c>
      <c r="M104" s="20">
        <v>250000000</v>
      </c>
      <c r="N104" s="20">
        <v>0</v>
      </c>
      <c r="O104" s="20">
        <v>0</v>
      </c>
      <c r="P104" s="21">
        <v>0</v>
      </c>
      <c r="Q104" s="20">
        <v>0</v>
      </c>
      <c r="R104" s="20">
        <v>0</v>
      </c>
      <c r="S104" s="21">
        <v>0</v>
      </c>
      <c r="T104" s="22">
        <v>0</v>
      </c>
    </row>
    <row r="105" spans="1:20" ht="42.95" customHeight="1">
      <c r="C105" s="11" t="str">
        <f t="shared" si="27"/>
        <v>O2.1.2.02.02.007.01.05</v>
      </c>
      <c r="D105" s="12" t="s">
        <v>223</v>
      </c>
      <c r="E105" s="13" t="s">
        <v>224</v>
      </c>
      <c r="F105" s="14">
        <v>0</v>
      </c>
      <c r="G105" s="14">
        <v>0</v>
      </c>
      <c r="H105" s="14">
        <v>300000</v>
      </c>
      <c r="I105" s="14">
        <v>300000</v>
      </c>
      <c r="J105" s="14">
        <v>0</v>
      </c>
      <c r="K105" s="14">
        <v>300000</v>
      </c>
      <c r="L105" s="14">
        <v>0</v>
      </c>
      <c r="M105" s="14">
        <v>300000</v>
      </c>
      <c r="N105" s="14">
        <v>28418</v>
      </c>
      <c r="O105" s="14">
        <v>252700</v>
      </c>
      <c r="P105" s="15">
        <v>0.84233333333333338</v>
      </c>
      <c r="Q105" s="14">
        <v>28418</v>
      </c>
      <c r="R105" s="14">
        <v>252700</v>
      </c>
      <c r="S105" s="15">
        <v>0.84233333333333338</v>
      </c>
      <c r="T105" s="16">
        <v>252700</v>
      </c>
    </row>
    <row r="106" spans="1:20" ht="42.95" customHeight="1">
      <c r="C106" s="17" t="str">
        <f t="shared" si="27"/>
        <v>O2.1.2.02.02.007.01.05</v>
      </c>
      <c r="D106" s="18" t="s">
        <v>225</v>
      </c>
      <c r="E106" s="19" t="s">
        <v>226</v>
      </c>
      <c r="F106" s="20">
        <v>0</v>
      </c>
      <c r="G106" s="20">
        <v>0</v>
      </c>
      <c r="H106" s="20">
        <v>300000</v>
      </c>
      <c r="I106" s="20">
        <v>300000</v>
      </c>
      <c r="J106" s="20">
        <v>0</v>
      </c>
      <c r="K106" s="20">
        <v>300000</v>
      </c>
      <c r="L106" s="20">
        <v>0</v>
      </c>
      <c r="M106" s="20">
        <v>300000</v>
      </c>
      <c r="N106" s="20">
        <v>28418</v>
      </c>
      <c r="O106" s="20">
        <v>252700</v>
      </c>
      <c r="P106" s="21">
        <v>0.84233333333333338</v>
      </c>
      <c r="Q106" s="20">
        <v>28418</v>
      </c>
      <c r="R106" s="20">
        <v>252700</v>
      </c>
      <c r="S106" s="21">
        <v>0.84233333333333338</v>
      </c>
      <c r="T106" s="22">
        <v>252700</v>
      </c>
    </row>
    <row r="107" spans="1:20" ht="42.95" customHeight="1">
      <c r="A107" s="1">
        <f t="shared" si="18"/>
        <v>15</v>
      </c>
      <c r="B107" s="1" t="s">
        <v>36</v>
      </c>
      <c r="C107" s="11" t="str">
        <f t="shared" si="27"/>
        <v>O2.1.2.02.02.007.01.06</v>
      </c>
      <c r="D107" s="12" t="s">
        <v>227</v>
      </c>
      <c r="E107" s="13" t="s">
        <v>228</v>
      </c>
      <c r="F107" s="14">
        <v>2526000</v>
      </c>
      <c r="G107" s="14">
        <v>0</v>
      </c>
      <c r="H107" s="14">
        <v>0</v>
      </c>
      <c r="I107" s="14">
        <v>2526000</v>
      </c>
      <c r="J107" s="14">
        <v>0</v>
      </c>
      <c r="K107" s="14">
        <v>2526000</v>
      </c>
      <c r="L107" s="14">
        <v>0</v>
      </c>
      <c r="M107" s="14">
        <v>2526000</v>
      </c>
      <c r="N107" s="14">
        <v>108582</v>
      </c>
      <c r="O107" s="14">
        <v>1037434</v>
      </c>
      <c r="P107" s="15">
        <v>0.41070229612034836</v>
      </c>
      <c r="Q107" s="14">
        <v>108582</v>
      </c>
      <c r="R107" s="14">
        <v>1037434</v>
      </c>
      <c r="S107" s="15">
        <v>0.41070229612034836</v>
      </c>
      <c r="T107" s="16">
        <v>1037434</v>
      </c>
    </row>
    <row r="108" spans="1:20" ht="42.95" customHeight="1">
      <c r="A108" s="1">
        <f t="shared" si="18"/>
        <v>20</v>
      </c>
      <c r="B108" s="1" t="s">
        <v>49</v>
      </c>
      <c r="C108" s="17" t="str">
        <f t="shared" si="27"/>
        <v>O2.1.2.02.02.007.01.06</v>
      </c>
      <c r="D108" s="18" t="s">
        <v>229</v>
      </c>
      <c r="E108" s="19" t="s">
        <v>230</v>
      </c>
      <c r="F108" s="20">
        <v>2526000</v>
      </c>
      <c r="G108" s="20">
        <v>0</v>
      </c>
      <c r="H108" s="20">
        <v>0</v>
      </c>
      <c r="I108" s="20">
        <v>2526000</v>
      </c>
      <c r="J108" s="20">
        <v>0</v>
      </c>
      <c r="K108" s="20">
        <v>2526000</v>
      </c>
      <c r="L108" s="20">
        <v>0</v>
      </c>
      <c r="M108" s="20">
        <v>2526000</v>
      </c>
      <c r="N108" s="20">
        <v>108582</v>
      </c>
      <c r="O108" s="20">
        <v>1037434</v>
      </c>
      <c r="P108" s="21">
        <v>0.41070229612034836</v>
      </c>
      <c r="Q108" s="20">
        <v>108582</v>
      </c>
      <c r="R108" s="20">
        <v>1037434</v>
      </c>
      <c r="S108" s="21">
        <v>0.41070229612034836</v>
      </c>
      <c r="T108" s="22">
        <v>1037434</v>
      </c>
    </row>
    <row r="109" spans="1:20" ht="42.95" customHeight="1">
      <c r="C109" s="17" t="str">
        <f t="shared" si="27"/>
        <v>O2.1.2.02.02.007.03.</v>
      </c>
      <c r="D109" s="12" t="s">
        <v>231</v>
      </c>
      <c r="E109" s="13" t="s">
        <v>232</v>
      </c>
      <c r="F109" s="14">
        <v>0</v>
      </c>
      <c r="G109" s="14">
        <v>0</v>
      </c>
      <c r="H109" s="14">
        <v>477000000</v>
      </c>
      <c r="I109" s="14">
        <v>477000000</v>
      </c>
      <c r="J109" s="14">
        <v>0</v>
      </c>
      <c r="K109" s="14">
        <v>477000000</v>
      </c>
      <c r="L109" s="14">
        <v>0</v>
      </c>
      <c r="M109" s="14">
        <v>476999993</v>
      </c>
      <c r="N109" s="14">
        <v>0</v>
      </c>
      <c r="O109" s="14">
        <v>281138114</v>
      </c>
      <c r="P109" s="15">
        <v>0.58938807966457019</v>
      </c>
      <c r="Q109" s="14">
        <v>166928765</v>
      </c>
      <c r="R109" s="14">
        <v>187619720</v>
      </c>
      <c r="S109" s="15">
        <v>0.39333274633123688</v>
      </c>
      <c r="T109" s="14">
        <v>187619720</v>
      </c>
    </row>
    <row r="110" spans="1:20" ht="42.95" customHeight="1">
      <c r="C110" s="17" t="str">
        <f t="shared" si="27"/>
        <v>O2.1.2.02.02.007.03.73</v>
      </c>
      <c r="D110" s="18" t="s">
        <v>233</v>
      </c>
      <c r="E110" s="19" t="s">
        <v>234</v>
      </c>
      <c r="F110" s="20">
        <v>0</v>
      </c>
      <c r="G110" s="20">
        <v>0</v>
      </c>
      <c r="H110" s="20">
        <v>21091108</v>
      </c>
      <c r="I110" s="20">
        <v>21091108</v>
      </c>
      <c r="J110" s="20">
        <v>0</v>
      </c>
      <c r="K110" s="20">
        <v>21091108</v>
      </c>
      <c r="L110" s="20">
        <v>0</v>
      </c>
      <c r="M110" s="20">
        <v>21091101</v>
      </c>
      <c r="N110" s="20">
        <v>0</v>
      </c>
      <c r="O110" s="20">
        <v>21091101</v>
      </c>
      <c r="P110" s="21">
        <v>0.99999966810657837</v>
      </c>
      <c r="Q110" s="20">
        <v>0</v>
      </c>
      <c r="R110" s="20">
        <v>20690955</v>
      </c>
      <c r="S110" s="21">
        <v>0.98102740737945104</v>
      </c>
      <c r="T110" s="22">
        <v>20690955</v>
      </c>
    </row>
    <row r="111" spans="1:20" ht="53.25" customHeight="1">
      <c r="C111" s="17" t="str">
        <f t="shared" si="27"/>
        <v>O2.1.2.02.02.007.03.73</v>
      </c>
      <c r="D111" s="18" t="s">
        <v>235</v>
      </c>
      <c r="E111" s="19" t="s">
        <v>236</v>
      </c>
      <c r="F111" s="20">
        <v>0</v>
      </c>
      <c r="G111" s="20">
        <v>0</v>
      </c>
      <c r="H111" s="20">
        <v>455908892</v>
      </c>
      <c r="I111" s="20">
        <v>455908892</v>
      </c>
      <c r="J111" s="20">
        <v>0</v>
      </c>
      <c r="K111" s="20">
        <v>455908892</v>
      </c>
      <c r="L111" s="20">
        <v>0</v>
      </c>
      <c r="M111" s="20">
        <v>455908892</v>
      </c>
      <c r="N111" s="20">
        <v>0</v>
      </c>
      <c r="O111" s="20">
        <v>260047013</v>
      </c>
      <c r="P111" s="21">
        <v>0.57039250070165337</v>
      </c>
      <c r="Q111" s="20">
        <v>166928765</v>
      </c>
      <c r="R111" s="20">
        <v>166928765</v>
      </c>
      <c r="S111" s="21">
        <v>0.3661450082004542</v>
      </c>
      <c r="T111" s="22">
        <v>166928765</v>
      </c>
    </row>
    <row r="112" spans="1:20" ht="42.95" customHeight="1">
      <c r="A112" s="1">
        <f t="shared" si="18"/>
        <v>11</v>
      </c>
      <c r="B112" s="1" t="s">
        <v>36</v>
      </c>
      <c r="C112" s="11" t="str">
        <f t="shared" si="27"/>
        <v>O2.1.2.02.02.008..</v>
      </c>
      <c r="D112" s="12" t="s">
        <v>237</v>
      </c>
      <c r="E112" s="13" t="s">
        <v>238</v>
      </c>
      <c r="F112" s="14">
        <v>11884220000</v>
      </c>
      <c r="G112" s="14">
        <v>-18295244</v>
      </c>
      <c r="H112" s="14">
        <v>144611974</v>
      </c>
      <c r="I112" s="14">
        <v>12028831974</v>
      </c>
      <c r="J112" s="14">
        <v>0</v>
      </c>
      <c r="K112" s="14">
        <v>12028831974</v>
      </c>
      <c r="L112" s="14">
        <v>-140925000</v>
      </c>
      <c r="M112" s="14">
        <v>11888342018</v>
      </c>
      <c r="N112" s="14">
        <v>950212468</v>
      </c>
      <c r="O112" s="14">
        <v>9829497951</v>
      </c>
      <c r="P112" s="15">
        <v>0.81716146440869719</v>
      </c>
      <c r="Q112" s="14">
        <v>1006905681</v>
      </c>
      <c r="R112" s="14">
        <v>9059494123</v>
      </c>
      <c r="S112" s="15">
        <v>0.75314828094546959</v>
      </c>
      <c r="T112" s="14">
        <v>9059494122</v>
      </c>
    </row>
    <row r="113" spans="1:20" ht="42.95" customHeight="1">
      <c r="C113" s="11" t="str">
        <f t="shared" si="27"/>
        <v>O2.1.2.02.02.008.02.</v>
      </c>
      <c r="D113" s="12" t="s">
        <v>239</v>
      </c>
      <c r="E113" s="13" t="s">
        <v>240</v>
      </c>
      <c r="F113" s="14">
        <v>0</v>
      </c>
      <c r="G113" s="14">
        <v>0</v>
      </c>
      <c r="H113" s="14">
        <v>610685200</v>
      </c>
      <c r="I113" s="14">
        <v>610685200</v>
      </c>
      <c r="J113" s="14">
        <v>0</v>
      </c>
      <c r="K113" s="14">
        <v>610685200</v>
      </c>
      <c r="L113" s="14">
        <v>9075000</v>
      </c>
      <c r="M113" s="14">
        <v>603122000</v>
      </c>
      <c r="N113" s="14">
        <v>0</v>
      </c>
      <c r="O113" s="14">
        <v>575525000</v>
      </c>
      <c r="P113" s="15">
        <v>0.94242500063862689</v>
      </c>
      <c r="Q113" s="14">
        <v>95754200</v>
      </c>
      <c r="R113" s="14">
        <v>273916467</v>
      </c>
      <c r="S113" s="15">
        <v>0.44853955360306752</v>
      </c>
      <c r="T113" s="14">
        <v>273916467</v>
      </c>
    </row>
    <row r="114" spans="1:20" ht="42.95" customHeight="1">
      <c r="C114" s="17" t="str">
        <f t="shared" si="27"/>
        <v>O2.1.2.02.02.008.02.82</v>
      </c>
      <c r="D114" s="18" t="s">
        <v>241</v>
      </c>
      <c r="E114" s="19" t="s">
        <v>242</v>
      </c>
      <c r="F114" s="20">
        <v>0</v>
      </c>
      <c r="G114" s="20">
        <v>0</v>
      </c>
      <c r="H114" s="20">
        <v>219899200</v>
      </c>
      <c r="I114" s="20">
        <v>219899200</v>
      </c>
      <c r="J114" s="20">
        <v>0</v>
      </c>
      <c r="K114" s="20">
        <v>219899200</v>
      </c>
      <c r="L114" s="20">
        <v>0</v>
      </c>
      <c r="M114" s="20">
        <v>218772000</v>
      </c>
      <c r="N114" s="20">
        <v>0</v>
      </c>
      <c r="O114" s="20">
        <v>218772000</v>
      </c>
      <c r="P114" s="21">
        <v>0.9948740150032378</v>
      </c>
      <c r="Q114" s="20">
        <v>31792200</v>
      </c>
      <c r="R114" s="20">
        <v>108204000</v>
      </c>
      <c r="S114" s="21">
        <v>0.49206181741452448</v>
      </c>
      <c r="T114" s="22">
        <v>108204000</v>
      </c>
    </row>
    <row r="115" spans="1:20" ht="42.95" customHeight="1">
      <c r="C115" s="17" t="str">
        <f t="shared" si="27"/>
        <v>O2.1.2.02.02.008.02.82</v>
      </c>
      <c r="D115" s="18" t="s">
        <v>243</v>
      </c>
      <c r="E115" s="19" t="s">
        <v>244</v>
      </c>
      <c r="F115" s="20">
        <v>0</v>
      </c>
      <c r="G115" s="20">
        <v>0</v>
      </c>
      <c r="H115" s="20">
        <v>390786000</v>
      </c>
      <c r="I115" s="20">
        <v>390786000</v>
      </c>
      <c r="J115" s="20">
        <v>0</v>
      </c>
      <c r="K115" s="20">
        <v>390786000</v>
      </c>
      <c r="L115" s="20">
        <v>9075000</v>
      </c>
      <c r="M115" s="20">
        <v>384350000</v>
      </c>
      <c r="N115" s="20">
        <v>0</v>
      </c>
      <c r="O115" s="20">
        <v>356753000</v>
      </c>
      <c r="P115" s="21">
        <v>0.91291141443142798</v>
      </c>
      <c r="Q115" s="20">
        <v>63962000</v>
      </c>
      <c r="R115" s="20">
        <v>165712467</v>
      </c>
      <c r="S115" s="21">
        <v>0.42404913942669387</v>
      </c>
      <c r="T115" s="22">
        <v>165712467</v>
      </c>
    </row>
    <row r="116" spans="1:20" ht="54" customHeight="1">
      <c r="A116" s="1">
        <f t="shared" ref="A116:A179" si="28">LEN(D116)</f>
        <v>13</v>
      </c>
      <c r="B116" s="1" t="s">
        <v>36</v>
      </c>
      <c r="C116" s="11" t="str">
        <f t="shared" si="27"/>
        <v>O2.1.2.02.02.008.03.</v>
      </c>
      <c r="D116" s="12" t="s">
        <v>245</v>
      </c>
      <c r="E116" s="13" t="s">
        <v>246</v>
      </c>
      <c r="F116" s="14">
        <v>1846585000</v>
      </c>
      <c r="G116" s="14">
        <v>-1222000</v>
      </c>
      <c r="H116" s="14">
        <v>-1175858100</v>
      </c>
      <c r="I116" s="14">
        <v>670726900</v>
      </c>
      <c r="J116" s="14">
        <v>0</v>
      </c>
      <c r="K116" s="14">
        <v>670726900</v>
      </c>
      <c r="L116" s="14">
        <v>0</v>
      </c>
      <c r="M116" s="14">
        <v>670726900</v>
      </c>
      <c r="N116" s="14">
        <v>55120000</v>
      </c>
      <c r="O116" s="14">
        <v>670726900</v>
      </c>
      <c r="P116" s="15">
        <v>1</v>
      </c>
      <c r="Q116" s="14">
        <v>33856400</v>
      </c>
      <c r="R116" s="14">
        <v>481718653</v>
      </c>
      <c r="S116" s="15">
        <v>0.71820386658116742</v>
      </c>
      <c r="T116" s="14">
        <v>481718653</v>
      </c>
    </row>
    <row r="117" spans="1:20" ht="42.95" customHeight="1">
      <c r="A117" s="1">
        <f t="shared" si="28"/>
        <v>18</v>
      </c>
      <c r="B117" s="1" t="s">
        <v>49</v>
      </c>
      <c r="C117" s="17" t="str">
        <f t="shared" si="27"/>
        <v>O2.1.2.02.02.008.03.83</v>
      </c>
      <c r="D117" s="18" t="s">
        <v>247</v>
      </c>
      <c r="E117" s="19" t="s">
        <v>248</v>
      </c>
      <c r="F117" s="20">
        <v>1817928000</v>
      </c>
      <c r="G117" s="20">
        <v>0</v>
      </c>
      <c r="H117" s="20">
        <v>-1817928000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1" t="s">
        <v>384</v>
      </c>
      <c r="Q117" s="20">
        <v>0</v>
      </c>
      <c r="R117" s="20">
        <v>0</v>
      </c>
      <c r="S117" s="21" t="s">
        <v>384</v>
      </c>
      <c r="T117" s="22">
        <v>0</v>
      </c>
    </row>
    <row r="118" spans="1:20" ht="42.95" customHeight="1">
      <c r="A118" s="1">
        <f t="shared" si="28"/>
        <v>18</v>
      </c>
      <c r="B118" s="1" t="s">
        <v>49</v>
      </c>
      <c r="C118" s="17" t="str">
        <f t="shared" si="27"/>
        <v>O2.1.2.02.02.008.03.83</v>
      </c>
      <c r="D118" s="18" t="s">
        <v>249</v>
      </c>
      <c r="E118" s="19" t="s">
        <v>250</v>
      </c>
      <c r="F118" s="20">
        <v>27435000</v>
      </c>
      <c r="G118" s="20">
        <v>0</v>
      </c>
      <c r="H118" s="20">
        <v>-26667100</v>
      </c>
      <c r="I118" s="20">
        <v>767900</v>
      </c>
      <c r="J118" s="20">
        <v>0</v>
      </c>
      <c r="K118" s="20">
        <v>767900</v>
      </c>
      <c r="L118" s="20">
        <v>0</v>
      </c>
      <c r="M118" s="20">
        <v>767900</v>
      </c>
      <c r="N118" s="20">
        <v>0</v>
      </c>
      <c r="O118" s="20">
        <v>767900</v>
      </c>
      <c r="P118" s="21">
        <v>1</v>
      </c>
      <c r="Q118" s="20">
        <v>0</v>
      </c>
      <c r="R118" s="20">
        <v>767900</v>
      </c>
      <c r="S118" s="21">
        <v>1</v>
      </c>
      <c r="T118" s="22">
        <v>767900</v>
      </c>
    </row>
    <row r="119" spans="1:20" ht="42.95" customHeight="1">
      <c r="A119" s="1">
        <f t="shared" si="28"/>
        <v>18</v>
      </c>
      <c r="B119" s="1" t="s">
        <v>49</v>
      </c>
      <c r="C119" s="17" t="str">
        <f t="shared" si="27"/>
        <v>O2.1.2.02.02.008.03.83</v>
      </c>
      <c r="D119" s="18" t="s">
        <v>251</v>
      </c>
      <c r="E119" s="19" t="s">
        <v>252</v>
      </c>
      <c r="F119" s="20">
        <v>1222000</v>
      </c>
      <c r="G119" s="20">
        <v>-1222000</v>
      </c>
      <c r="H119" s="20">
        <v>-1222000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1" t="s">
        <v>384</v>
      </c>
      <c r="Q119" s="20">
        <v>0</v>
      </c>
      <c r="R119" s="20">
        <v>0</v>
      </c>
      <c r="S119" s="21" t="s">
        <v>384</v>
      </c>
      <c r="T119" s="22">
        <v>0</v>
      </c>
    </row>
    <row r="120" spans="1:20" ht="42.95" customHeight="1">
      <c r="C120" s="17" t="str">
        <f t="shared" si="27"/>
        <v>O2.1.2.02.02.008.03.83</v>
      </c>
      <c r="D120" s="18" t="s">
        <v>253</v>
      </c>
      <c r="E120" s="19" t="s">
        <v>254</v>
      </c>
      <c r="F120" s="20">
        <v>0</v>
      </c>
      <c r="G120" s="20">
        <v>0</v>
      </c>
      <c r="H120" s="20">
        <v>482759000</v>
      </c>
      <c r="I120" s="20">
        <v>482759000</v>
      </c>
      <c r="J120" s="20">
        <v>0</v>
      </c>
      <c r="K120" s="20">
        <v>482759000</v>
      </c>
      <c r="L120" s="20">
        <v>0</v>
      </c>
      <c r="M120" s="20">
        <v>482759000</v>
      </c>
      <c r="N120" s="20">
        <v>55120000</v>
      </c>
      <c r="O120" s="20">
        <v>482759000</v>
      </c>
      <c r="P120" s="21">
        <v>1</v>
      </c>
      <c r="Q120" s="20">
        <v>2656400</v>
      </c>
      <c r="R120" s="20">
        <v>417830753</v>
      </c>
      <c r="S120" s="21">
        <v>0.86550587974538018</v>
      </c>
      <c r="T120" s="22">
        <v>417830753</v>
      </c>
    </row>
    <row r="121" spans="1:20" ht="42.95" customHeight="1">
      <c r="C121" s="17" t="str">
        <f t="shared" si="27"/>
        <v>O2.1.2.02.02.008.03.83</v>
      </c>
      <c r="D121" s="18" t="s">
        <v>255</v>
      </c>
      <c r="E121" s="19" t="s">
        <v>256</v>
      </c>
      <c r="F121" s="20">
        <v>0</v>
      </c>
      <c r="G121" s="20">
        <v>0</v>
      </c>
      <c r="H121" s="20">
        <v>187200000</v>
      </c>
      <c r="I121" s="20">
        <v>187200000</v>
      </c>
      <c r="J121" s="20">
        <v>0</v>
      </c>
      <c r="K121" s="20">
        <v>187200000</v>
      </c>
      <c r="L121" s="20">
        <v>0</v>
      </c>
      <c r="M121" s="20">
        <v>187200000</v>
      </c>
      <c r="N121" s="20">
        <v>0</v>
      </c>
      <c r="O121" s="20">
        <v>187200000</v>
      </c>
      <c r="P121" s="21">
        <v>1</v>
      </c>
      <c r="Q121" s="20">
        <v>31200000</v>
      </c>
      <c r="R121" s="20">
        <v>63120000</v>
      </c>
      <c r="S121" s="21">
        <v>0.3371794871794872</v>
      </c>
      <c r="T121" s="22">
        <v>63120000</v>
      </c>
    </row>
    <row r="122" spans="1:20" ht="42.95" customHeight="1">
      <c r="A122" s="1">
        <f t="shared" si="28"/>
        <v>13</v>
      </c>
      <c r="B122" s="1" t="s">
        <v>36</v>
      </c>
      <c r="C122" s="11" t="str">
        <f t="shared" si="27"/>
        <v>O2.1.2.02.02.008.04.</v>
      </c>
      <c r="D122" s="12" t="s">
        <v>257</v>
      </c>
      <c r="E122" s="13" t="s">
        <v>258</v>
      </c>
      <c r="F122" s="14">
        <v>1502129000</v>
      </c>
      <c r="G122" s="14">
        <v>0</v>
      </c>
      <c r="H122" s="14">
        <v>-402114190</v>
      </c>
      <c r="I122" s="14">
        <v>1100014810</v>
      </c>
      <c r="J122" s="14">
        <v>0</v>
      </c>
      <c r="K122" s="14">
        <v>1100014810</v>
      </c>
      <c r="L122" s="14">
        <v>0</v>
      </c>
      <c r="M122" s="14">
        <v>1100014810</v>
      </c>
      <c r="N122" s="14">
        <v>80559014</v>
      </c>
      <c r="O122" s="14">
        <v>855987116</v>
      </c>
      <c r="P122" s="15">
        <v>0.77815962859627319</v>
      </c>
      <c r="Q122" s="14">
        <v>82015002</v>
      </c>
      <c r="R122" s="14">
        <v>855941488</v>
      </c>
      <c r="S122" s="15">
        <v>0.77811814915473732</v>
      </c>
      <c r="T122" s="16">
        <v>855941488</v>
      </c>
    </row>
    <row r="123" spans="1:20" ht="42.95" customHeight="1">
      <c r="A123" s="1">
        <f t="shared" si="28"/>
        <v>18</v>
      </c>
      <c r="B123" s="1" t="s">
        <v>49</v>
      </c>
      <c r="C123" s="17" t="str">
        <f t="shared" si="27"/>
        <v>O2.1.2.02.02.008.04.84</v>
      </c>
      <c r="D123" s="18" t="s">
        <v>259</v>
      </c>
      <c r="E123" s="19" t="s">
        <v>260</v>
      </c>
      <c r="F123" s="20">
        <v>1124760000</v>
      </c>
      <c r="G123" s="20">
        <v>0</v>
      </c>
      <c r="H123" s="20">
        <v>-289721190</v>
      </c>
      <c r="I123" s="20">
        <v>835038810</v>
      </c>
      <c r="J123" s="20">
        <v>0</v>
      </c>
      <c r="K123" s="20">
        <v>835038810</v>
      </c>
      <c r="L123" s="20">
        <v>0</v>
      </c>
      <c r="M123" s="20">
        <v>835038810</v>
      </c>
      <c r="N123" s="20">
        <v>68290974</v>
      </c>
      <c r="O123" s="20">
        <v>678947401</v>
      </c>
      <c r="P123" s="21">
        <v>0.81307286903227882</v>
      </c>
      <c r="Q123" s="20">
        <v>68245346</v>
      </c>
      <c r="R123" s="20">
        <v>678901773</v>
      </c>
      <c r="S123" s="21">
        <v>0.8130182272605988</v>
      </c>
      <c r="T123" s="22">
        <v>678901773</v>
      </c>
    </row>
    <row r="124" spans="1:20" ht="42.95" customHeight="1">
      <c r="A124" s="1">
        <f t="shared" si="28"/>
        <v>18</v>
      </c>
      <c r="B124" s="1" t="s">
        <v>49</v>
      </c>
      <c r="C124" s="17" t="str">
        <f t="shared" si="27"/>
        <v>O2.1.2.02.02.008.04.84</v>
      </c>
      <c r="D124" s="18" t="s">
        <v>261</v>
      </c>
      <c r="E124" s="19" t="s">
        <v>262</v>
      </c>
      <c r="F124" s="20">
        <v>168747000</v>
      </c>
      <c r="G124" s="20">
        <v>0</v>
      </c>
      <c r="H124" s="20">
        <v>-13900000</v>
      </c>
      <c r="I124" s="20">
        <v>154847000</v>
      </c>
      <c r="J124" s="20">
        <v>0</v>
      </c>
      <c r="K124" s="20">
        <v>154847000</v>
      </c>
      <c r="L124" s="20">
        <v>0</v>
      </c>
      <c r="M124" s="20">
        <v>154847000</v>
      </c>
      <c r="N124" s="20">
        <v>7308206</v>
      </c>
      <c r="O124" s="20">
        <v>117455358</v>
      </c>
      <c r="P124" s="21">
        <v>0.75852524104438579</v>
      </c>
      <c r="Q124" s="20">
        <v>8809822</v>
      </c>
      <c r="R124" s="20">
        <v>117455358</v>
      </c>
      <c r="S124" s="21">
        <v>0.75852524104438579</v>
      </c>
      <c r="T124" s="22">
        <v>117455358</v>
      </c>
    </row>
    <row r="125" spans="1:20" ht="42.95" customHeight="1">
      <c r="A125" s="1">
        <f t="shared" si="28"/>
        <v>18</v>
      </c>
      <c r="B125" s="1" t="s">
        <v>49</v>
      </c>
      <c r="C125" s="17" t="str">
        <f t="shared" si="27"/>
        <v>O2.1.2.02.02.008.04.84</v>
      </c>
      <c r="D125" s="18" t="s">
        <v>263</v>
      </c>
      <c r="E125" s="19" t="s">
        <v>264</v>
      </c>
      <c r="F125" s="20">
        <v>184656000</v>
      </c>
      <c r="G125" s="20">
        <v>0</v>
      </c>
      <c r="H125" s="20">
        <v>-98493000</v>
      </c>
      <c r="I125" s="20">
        <v>86163000</v>
      </c>
      <c r="J125" s="20">
        <v>0</v>
      </c>
      <c r="K125" s="20">
        <v>86163000</v>
      </c>
      <c r="L125" s="20">
        <v>0</v>
      </c>
      <c r="M125" s="20">
        <v>86163000</v>
      </c>
      <c r="N125" s="20">
        <v>3497014</v>
      </c>
      <c r="O125" s="20">
        <v>45362974</v>
      </c>
      <c r="P125" s="21">
        <v>0.52647858129359471</v>
      </c>
      <c r="Q125" s="20">
        <v>3497014</v>
      </c>
      <c r="R125" s="20">
        <v>45362974</v>
      </c>
      <c r="S125" s="21">
        <v>0.52647858129359471</v>
      </c>
      <c r="T125" s="22">
        <v>45362974</v>
      </c>
    </row>
    <row r="126" spans="1:20" ht="42.95" customHeight="1">
      <c r="A126" s="1">
        <f t="shared" si="28"/>
        <v>18</v>
      </c>
      <c r="B126" s="1" t="s">
        <v>49</v>
      </c>
      <c r="C126" s="17" t="str">
        <f t="shared" si="27"/>
        <v>O2.1.2.02.02.008.04.84</v>
      </c>
      <c r="D126" s="18" t="s">
        <v>265</v>
      </c>
      <c r="E126" s="19" t="s">
        <v>266</v>
      </c>
      <c r="F126" s="20">
        <v>23966000</v>
      </c>
      <c r="G126" s="20">
        <v>0</v>
      </c>
      <c r="H126" s="20">
        <v>0</v>
      </c>
      <c r="I126" s="20">
        <v>23966000</v>
      </c>
      <c r="J126" s="20">
        <v>0</v>
      </c>
      <c r="K126" s="20">
        <v>23966000</v>
      </c>
      <c r="L126" s="20">
        <v>0</v>
      </c>
      <c r="M126" s="20">
        <v>23966000</v>
      </c>
      <c r="N126" s="20">
        <v>1462820</v>
      </c>
      <c r="O126" s="20">
        <v>14221383</v>
      </c>
      <c r="P126" s="21">
        <v>0.5933982725527831</v>
      </c>
      <c r="Q126" s="20">
        <v>1462820</v>
      </c>
      <c r="R126" s="20">
        <v>14221383</v>
      </c>
      <c r="S126" s="21">
        <v>0.5933982725527831</v>
      </c>
      <c r="T126" s="22">
        <v>14221383</v>
      </c>
    </row>
    <row r="127" spans="1:20" ht="42.95" customHeight="1">
      <c r="A127"/>
      <c r="B127"/>
      <c r="C127" s="11"/>
      <c r="D127" s="12" t="s">
        <v>267</v>
      </c>
      <c r="E127" s="13" t="s">
        <v>268</v>
      </c>
      <c r="F127" s="23">
        <v>0</v>
      </c>
      <c r="G127" s="23">
        <v>0</v>
      </c>
      <c r="H127" s="23">
        <v>380018299</v>
      </c>
      <c r="I127" s="23">
        <v>380018299</v>
      </c>
      <c r="J127" s="23">
        <v>0</v>
      </c>
      <c r="K127" s="23">
        <v>380018299</v>
      </c>
      <c r="L127" s="23">
        <v>-95000000</v>
      </c>
      <c r="M127" s="23">
        <v>285018299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15">
        <v>0</v>
      </c>
      <c r="T127" s="23">
        <v>0</v>
      </c>
    </row>
    <row r="128" spans="1:20" ht="42.95" customHeight="1">
      <c r="A128"/>
      <c r="B128"/>
      <c r="C128" s="17"/>
      <c r="D128" s="18" t="s">
        <v>269</v>
      </c>
      <c r="E128" s="19" t="s">
        <v>270</v>
      </c>
      <c r="F128" s="20">
        <v>0</v>
      </c>
      <c r="G128" s="20">
        <v>0</v>
      </c>
      <c r="H128" s="20">
        <v>250018299</v>
      </c>
      <c r="I128" s="20">
        <v>250018299</v>
      </c>
      <c r="J128" s="20">
        <v>0</v>
      </c>
      <c r="K128" s="20">
        <v>250018299</v>
      </c>
      <c r="L128" s="20">
        <v>0</v>
      </c>
      <c r="M128" s="20">
        <v>250018299</v>
      </c>
      <c r="N128" s="20">
        <v>0</v>
      </c>
      <c r="O128" s="20">
        <v>0</v>
      </c>
      <c r="P128" s="21">
        <v>0</v>
      </c>
      <c r="Q128" s="20">
        <v>0</v>
      </c>
      <c r="R128" s="20">
        <v>0</v>
      </c>
      <c r="S128" s="21">
        <v>0</v>
      </c>
      <c r="T128" s="22">
        <v>0</v>
      </c>
    </row>
    <row r="129" spans="1:20" ht="42.95" customHeight="1">
      <c r="A129"/>
      <c r="B129"/>
      <c r="C129" s="17"/>
      <c r="D129" s="18" t="s">
        <v>271</v>
      </c>
      <c r="E129" s="19" t="s">
        <v>272</v>
      </c>
      <c r="F129" s="20">
        <v>0</v>
      </c>
      <c r="G129" s="20">
        <v>0</v>
      </c>
      <c r="H129" s="20">
        <v>130000000</v>
      </c>
      <c r="I129" s="20">
        <v>130000000</v>
      </c>
      <c r="J129" s="20">
        <v>0</v>
      </c>
      <c r="K129" s="20">
        <v>130000000</v>
      </c>
      <c r="L129" s="20">
        <v>-95000000</v>
      </c>
      <c r="M129" s="20">
        <v>35000000</v>
      </c>
      <c r="N129" s="20">
        <v>0</v>
      </c>
      <c r="O129" s="20">
        <v>0</v>
      </c>
      <c r="P129" s="21">
        <v>0</v>
      </c>
      <c r="Q129" s="20">
        <v>0</v>
      </c>
      <c r="R129" s="20">
        <v>0</v>
      </c>
      <c r="S129" s="21">
        <v>0</v>
      </c>
      <c r="T129" s="22">
        <v>0</v>
      </c>
    </row>
    <row r="130" spans="1:20" ht="51.75" customHeight="1">
      <c r="B130" s="1" t="s">
        <v>36</v>
      </c>
      <c r="C130" s="17" t="str">
        <f t="shared" si="27"/>
        <v>O2.1.2.02.02.008.06.</v>
      </c>
      <c r="D130" s="12" t="s">
        <v>273</v>
      </c>
      <c r="E130" s="13" t="s">
        <v>274</v>
      </c>
      <c r="F130" s="14">
        <v>8475431000</v>
      </c>
      <c r="G130" s="14">
        <v>0</v>
      </c>
      <c r="H130" s="14">
        <v>423351009</v>
      </c>
      <c r="I130" s="14">
        <v>8898782009</v>
      </c>
      <c r="J130" s="14">
        <v>0</v>
      </c>
      <c r="K130" s="14">
        <v>8898782009</v>
      </c>
      <c r="L130" s="14">
        <v>0</v>
      </c>
      <c r="M130" s="14">
        <v>8898782009</v>
      </c>
      <c r="N130" s="14">
        <v>795533454</v>
      </c>
      <c r="O130" s="14">
        <v>7448258935</v>
      </c>
      <c r="P130" s="15">
        <v>0.83699757196737956</v>
      </c>
      <c r="Q130" s="14">
        <v>795280079</v>
      </c>
      <c r="R130" s="14">
        <v>7447917515</v>
      </c>
      <c r="S130" s="15">
        <v>0.83695920491898412</v>
      </c>
      <c r="T130" s="16">
        <v>7447917514</v>
      </c>
    </row>
    <row r="131" spans="1:20" ht="42.95" customHeight="1">
      <c r="B131" s="1" t="s">
        <v>49</v>
      </c>
      <c r="C131" s="17" t="str">
        <f t="shared" si="27"/>
        <v>O2.1.2.02.02.008.06.86</v>
      </c>
      <c r="D131" s="18" t="s">
        <v>275</v>
      </c>
      <c r="E131" s="19" t="s">
        <v>276</v>
      </c>
      <c r="F131" s="20">
        <v>4270895000</v>
      </c>
      <c r="G131" s="20">
        <v>0</v>
      </c>
      <c r="H131" s="20">
        <v>605040377</v>
      </c>
      <c r="I131" s="20">
        <v>4875935377</v>
      </c>
      <c r="J131" s="20">
        <v>0</v>
      </c>
      <c r="K131" s="20">
        <v>4875935377</v>
      </c>
      <c r="L131" s="20">
        <v>0</v>
      </c>
      <c r="M131" s="20">
        <v>4875935377</v>
      </c>
      <c r="N131" s="20">
        <v>416553239</v>
      </c>
      <c r="O131" s="20">
        <v>4059202081</v>
      </c>
      <c r="P131" s="21">
        <v>0.83249710407308375</v>
      </c>
      <c r="Q131" s="20">
        <v>416299864</v>
      </c>
      <c r="R131" s="20">
        <v>4058860661</v>
      </c>
      <c r="S131" s="21">
        <v>0.83242708263645637</v>
      </c>
      <c r="T131" s="22">
        <v>4058860661</v>
      </c>
    </row>
    <row r="132" spans="1:20" ht="42.95" customHeight="1">
      <c r="B132" s="1" t="s">
        <v>49</v>
      </c>
      <c r="C132" s="17" t="str">
        <f t="shared" si="27"/>
        <v>O2.1.2.02.02.008.06.86</v>
      </c>
      <c r="D132" s="18" t="s">
        <v>277</v>
      </c>
      <c r="E132" s="19" t="s">
        <v>278</v>
      </c>
      <c r="F132" s="20">
        <v>2197386000</v>
      </c>
      <c r="G132" s="20">
        <v>0</v>
      </c>
      <c r="H132" s="20">
        <v>112948839</v>
      </c>
      <c r="I132" s="20">
        <v>2310334839</v>
      </c>
      <c r="J132" s="20">
        <v>0</v>
      </c>
      <c r="K132" s="20">
        <v>2310334839</v>
      </c>
      <c r="L132" s="20">
        <v>0</v>
      </c>
      <c r="M132" s="20">
        <v>2310334839</v>
      </c>
      <c r="N132" s="20">
        <v>234503570</v>
      </c>
      <c r="O132" s="20">
        <v>2033172659</v>
      </c>
      <c r="P132" s="21">
        <v>0.8800337616343239</v>
      </c>
      <c r="Q132" s="20">
        <v>234503570</v>
      </c>
      <c r="R132" s="20">
        <v>2033172659</v>
      </c>
      <c r="S132" s="21">
        <v>0.8800337616343239</v>
      </c>
      <c r="T132" s="22">
        <v>2033172659</v>
      </c>
    </row>
    <row r="133" spans="1:20" ht="42.95" customHeight="1">
      <c r="B133" s="1" t="s">
        <v>49</v>
      </c>
      <c r="C133" s="17" t="str">
        <f t="shared" si="27"/>
        <v>O2.1.2.02.02.008.06.86</v>
      </c>
      <c r="D133" s="18" t="s">
        <v>279</v>
      </c>
      <c r="E133" s="19" t="s">
        <v>280</v>
      </c>
      <c r="F133" s="20">
        <v>2007150000</v>
      </c>
      <c r="G133" s="20">
        <v>0</v>
      </c>
      <c r="H133" s="20">
        <v>-294638207</v>
      </c>
      <c r="I133" s="20">
        <v>1712511793</v>
      </c>
      <c r="J133" s="20">
        <v>0</v>
      </c>
      <c r="K133" s="20">
        <v>1712511793</v>
      </c>
      <c r="L133" s="20">
        <v>0</v>
      </c>
      <c r="M133" s="20">
        <v>1712511793</v>
      </c>
      <c r="N133" s="20">
        <v>144476645</v>
      </c>
      <c r="O133" s="20">
        <v>1355884195</v>
      </c>
      <c r="P133" s="21">
        <v>0.79175174182289554</v>
      </c>
      <c r="Q133" s="20">
        <v>144476645</v>
      </c>
      <c r="R133" s="20">
        <v>1355884195</v>
      </c>
      <c r="S133" s="21">
        <v>0.79175174182289554</v>
      </c>
      <c r="T133" s="22">
        <v>1355884194</v>
      </c>
    </row>
    <row r="134" spans="1:20" ht="42.95" customHeight="1">
      <c r="B134" s="1" t="s">
        <v>36</v>
      </c>
      <c r="C134" s="17" t="str">
        <f t="shared" si="27"/>
        <v>O2.1.2.02.02.008.07.</v>
      </c>
      <c r="D134" s="12" t="s">
        <v>281</v>
      </c>
      <c r="E134" s="13" t="s">
        <v>282</v>
      </c>
      <c r="F134" s="14">
        <v>60075000</v>
      </c>
      <c r="G134" s="14">
        <v>-17073244</v>
      </c>
      <c r="H134" s="14">
        <v>308529756</v>
      </c>
      <c r="I134" s="14">
        <v>368604756</v>
      </c>
      <c r="J134" s="14">
        <v>0</v>
      </c>
      <c r="K134" s="14">
        <v>368604756</v>
      </c>
      <c r="L134" s="14">
        <v>-55000000</v>
      </c>
      <c r="M134" s="14">
        <v>330678000</v>
      </c>
      <c r="N134" s="14">
        <v>19000000</v>
      </c>
      <c r="O134" s="14">
        <v>279000000</v>
      </c>
      <c r="P134" s="15">
        <v>0.75690830207302051</v>
      </c>
      <c r="Q134" s="14">
        <v>0</v>
      </c>
      <c r="R134" s="14">
        <v>0</v>
      </c>
      <c r="S134" s="15">
        <v>0</v>
      </c>
      <c r="T134" s="16">
        <v>0</v>
      </c>
    </row>
    <row r="135" spans="1:20" ht="42.95" customHeight="1">
      <c r="B135" s="1" t="s">
        <v>49</v>
      </c>
      <c r="C135" s="17" t="str">
        <f t="shared" si="27"/>
        <v>O2.1.2.02.02.008.07.87</v>
      </c>
      <c r="D135" s="18" t="s">
        <v>283</v>
      </c>
      <c r="E135" s="19" t="s">
        <v>284</v>
      </c>
      <c r="F135" s="20">
        <v>60075000</v>
      </c>
      <c r="G135" s="20">
        <v>0</v>
      </c>
      <c r="H135" s="20">
        <v>-60075000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1" t="s">
        <v>384</v>
      </c>
      <c r="Q135" s="20">
        <v>0</v>
      </c>
      <c r="R135" s="20">
        <v>0</v>
      </c>
      <c r="S135" s="21" t="s">
        <v>384</v>
      </c>
      <c r="T135" s="22">
        <v>0</v>
      </c>
    </row>
    <row r="136" spans="1:20" ht="42.95" customHeight="1">
      <c r="C136" s="17" t="str">
        <f t="shared" si="27"/>
        <v>O2.1.2.02.02.008.07.87</v>
      </c>
      <c r="D136" s="18" t="s">
        <v>285</v>
      </c>
      <c r="E136" s="19" t="s">
        <v>286</v>
      </c>
      <c r="F136" s="20">
        <v>0</v>
      </c>
      <c r="G136" s="20">
        <v>-17073244</v>
      </c>
      <c r="H136" s="20">
        <v>328604756</v>
      </c>
      <c r="I136" s="20">
        <v>328604756</v>
      </c>
      <c r="J136" s="20">
        <v>0</v>
      </c>
      <c r="K136" s="20">
        <v>328604756</v>
      </c>
      <c r="L136" s="20">
        <v>-55000000</v>
      </c>
      <c r="M136" s="20">
        <v>290678000</v>
      </c>
      <c r="N136" s="20">
        <v>19000000</v>
      </c>
      <c r="O136" s="20">
        <v>279000000</v>
      </c>
      <c r="P136" s="21">
        <v>0.849044315110278</v>
      </c>
      <c r="Q136" s="20">
        <v>0</v>
      </c>
      <c r="R136" s="20">
        <v>0</v>
      </c>
      <c r="S136" s="21">
        <v>0</v>
      </c>
      <c r="T136" s="22">
        <v>0</v>
      </c>
    </row>
    <row r="137" spans="1:20" ht="42.95" customHeight="1">
      <c r="C137" s="17" t="str">
        <f t="shared" si="27"/>
        <v>O2.1.2.02.02.008.07.87</v>
      </c>
      <c r="D137" s="18" t="s">
        <v>287</v>
      </c>
      <c r="E137" s="19" t="s">
        <v>288</v>
      </c>
      <c r="F137" s="20">
        <v>0</v>
      </c>
      <c r="G137" s="20">
        <v>0</v>
      </c>
      <c r="H137" s="20">
        <v>40000000</v>
      </c>
      <c r="I137" s="20">
        <v>40000000</v>
      </c>
      <c r="J137" s="20">
        <v>0</v>
      </c>
      <c r="K137" s="20">
        <v>40000000</v>
      </c>
      <c r="L137" s="20">
        <v>0</v>
      </c>
      <c r="M137" s="20">
        <v>40000000</v>
      </c>
      <c r="N137" s="20">
        <v>0</v>
      </c>
      <c r="O137" s="20">
        <v>0</v>
      </c>
      <c r="P137" s="21">
        <v>0</v>
      </c>
      <c r="Q137" s="20">
        <v>0</v>
      </c>
      <c r="R137" s="20">
        <v>0</v>
      </c>
      <c r="S137" s="21">
        <v>0</v>
      </c>
      <c r="T137" s="22">
        <v>0</v>
      </c>
    </row>
    <row r="138" spans="1:20" ht="42.95" customHeight="1">
      <c r="A138" s="1">
        <f t="shared" si="28"/>
        <v>11</v>
      </c>
      <c r="B138" s="1" t="s">
        <v>36</v>
      </c>
      <c r="C138" s="11" t="str">
        <f t="shared" si="27"/>
        <v>O2.1.2.02.02.009..</v>
      </c>
      <c r="D138" s="12" t="s">
        <v>289</v>
      </c>
      <c r="E138" s="13" t="s">
        <v>290</v>
      </c>
      <c r="F138" s="14">
        <v>3968202000</v>
      </c>
      <c r="G138" s="14">
        <v>0</v>
      </c>
      <c r="H138" s="14">
        <v>-834102637</v>
      </c>
      <c r="I138" s="14">
        <v>3134099363</v>
      </c>
      <c r="J138" s="14">
        <v>0</v>
      </c>
      <c r="K138" s="14">
        <v>3134099363</v>
      </c>
      <c r="L138" s="14">
        <v>201600000</v>
      </c>
      <c r="M138" s="14">
        <v>3094416656</v>
      </c>
      <c r="N138" s="14">
        <v>247609404</v>
      </c>
      <c r="O138" s="14">
        <v>2503877133</v>
      </c>
      <c r="P138" s="24">
        <v>0.79891440665852298</v>
      </c>
      <c r="Q138" s="14">
        <v>246109404</v>
      </c>
      <c r="R138" s="14">
        <v>1846777133</v>
      </c>
      <c r="S138" s="24">
        <v>0.58925289823365434</v>
      </c>
      <c r="T138" s="25">
        <v>1846777134</v>
      </c>
    </row>
    <row r="139" spans="1:20" ht="42.95" customHeight="1">
      <c r="A139" s="1">
        <f t="shared" si="28"/>
        <v>13</v>
      </c>
      <c r="B139" s="1" t="s">
        <v>36</v>
      </c>
      <c r="C139" s="11" t="str">
        <f t="shared" si="27"/>
        <v>O2.1.2.02.02.009.02.</v>
      </c>
      <c r="D139" s="12" t="s">
        <v>291</v>
      </c>
      <c r="E139" s="13" t="s">
        <v>292</v>
      </c>
      <c r="F139" s="14">
        <v>463500000</v>
      </c>
      <c r="G139" s="14">
        <v>0</v>
      </c>
      <c r="H139" s="14">
        <v>-200000000</v>
      </c>
      <c r="I139" s="14">
        <v>263500000</v>
      </c>
      <c r="J139" s="14">
        <v>0</v>
      </c>
      <c r="K139" s="14">
        <v>263500000</v>
      </c>
      <c r="L139" s="14">
        <v>0</v>
      </c>
      <c r="M139" s="14">
        <v>263500000</v>
      </c>
      <c r="N139" s="14">
        <v>0</v>
      </c>
      <c r="O139" s="14">
        <v>263500000</v>
      </c>
      <c r="P139" s="15">
        <v>1</v>
      </c>
      <c r="Q139" s="14">
        <v>0</v>
      </c>
      <c r="R139" s="14">
        <v>0</v>
      </c>
      <c r="S139" s="15">
        <v>0</v>
      </c>
      <c r="T139" s="16">
        <v>0</v>
      </c>
    </row>
    <row r="140" spans="1:20" ht="42.95" customHeight="1">
      <c r="A140" s="1">
        <f t="shared" si="28"/>
        <v>18</v>
      </c>
      <c r="B140" s="1" t="s">
        <v>49</v>
      </c>
      <c r="C140" s="17" t="str">
        <f t="shared" si="27"/>
        <v>O2.1.2.02.02.009.02.92</v>
      </c>
      <c r="D140" s="18" t="s">
        <v>293</v>
      </c>
      <c r="E140" s="19" t="s">
        <v>294</v>
      </c>
      <c r="F140" s="20">
        <v>463500000</v>
      </c>
      <c r="G140" s="20">
        <v>0</v>
      </c>
      <c r="H140" s="20">
        <v>-200000000</v>
      </c>
      <c r="I140" s="20">
        <v>263500000</v>
      </c>
      <c r="J140" s="20">
        <v>0</v>
      </c>
      <c r="K140" s="20">
        <v>263500000</v>
      </c>
      <c r="L140" s="20">
        <v>0</v>
      </c>
      <c r="M140" s="20">
        <v>263500000</v>
      </c>
      <c r="N140" s="20">
        <v>0</v>
      </c>
      <c r="O140" s="20">
        <v>263500000</v>
      </c>
      <c r="P140" s="21">
        <v>1</v>
      </c>
      <c r="Q140" s="20">
        <v>0</v>
      </c>
      <c r="R140" s="20">
        <v>0</v>
      </c>
      <c r="S140" s="21">
        <v>0</v>
      </c>
      <c r="T140" s="22">
        <v>0</v>
      </c>
    </row>
    <row r="141" spans="1:20" ht="53.25" customHeight="1">
      <c r="A141" s="1">
        <f t="shared" si="28"/>
        <v>13</v>
      </c>
      <c r="B141" s="1" t="s">
        <v>36</v>
      </c>
      <c r="C141" s="11" t="str">
        <f t="shared" si="27"/>
        <v>O2.1.2.02.02.009.04.</v>
      </c>
      <c r="D141" s="12" t="s">
        <v>295</v>
      </c>
      <c r="E141" s="13" t="s">
        <v>296</v>
      </c>
      <c r="F141" s="14">
        <v>2286599000</v>
      </c>
      <c r="G141" s="14">
        <v>0</v>
      </c>
      <c r="H141" s="14">
        <v>-15999637</v>
      </c>
      <c r="I141" s="14">
        <v>2270599363</v>
      </c>
      <c r="J141" s="14">
        <v>0</v>
      </c>
      <c r="K141" s="14">
        <v>2270599363</v>
      </c>
      <c r="L141" s="14">
        <v>0</v>
      </c>
      <c r="M141" s="14">
        <v>2231316656</v>
      </c>
      <c r="N141" s="14">
        <v>245509404</v>
      </c>
      <c r="O141" s="14">
        <v>1842377133</v>
      </c>
      <c r="P141" s="15">
        <v>0.81140564162133078</v>
      </c>
      <c r="Q141" s="14">
        <v>245509404</v>
      </c>
      <c r="R141" s="14">
        <v>1842377133</v>
      </c>
      <c r="S141" s="15">
        <v>0.81140564162133078</v>
      </c>
      <c r="T141" s="14">
        <v>1842377134</v>
      </c>
    </row>
    <row r="142" spans="1:20" ht="42.95" customHeight="1">
      <c r="A142" s="1">
        <f t="shared" si="28"/>
        <v>18</v>
      </c>
      <c r="B142" s="1" t="s">
        <v>49</v>
      </c>
      <c r="C142" s="17" t="str">
        <f t="shared" si="27"/>
        <v>O2.1.2.02.02.009.04.94</v>
      </c>
      <c r="D142" s="18" t="s">
        <v>297</v>
      </c>
      <c r="E142" s="19" t="s">
        <v>298</v>
      </c>
      <c r="F142" s="20">
        <v>1709795000</v>
      </c>
      <c r="G142" s="20">
        <v>0</v>
      </c>
      <c r="H142" s="20">
        <v>-83000000</v>
      </c>
      <c r="I142" s="20">
        <v>1626795000</v>
      </c>
      <c r="J142" s="20">
        <v>0</v>
      </c>
      <c r="K142" s="20">
        <v>1626795000</v>
      </c>
      <c r="L142" s="20">
        <v>0</v>
      </c>
      <c r="M142" s="20">
        <v>1587512293</v>
      </c>
      <c r="N142" s="20">
        <v>155269557</v>
      </c>
      <c r="O142" s="20">
        <v>1300145782</v>
      </c>
      <c r="P142" s="21">
        <v>0.79920689576744453</v>
      </c>
      <c r="Q142" s="20">
        <v>155269557</v>
      </c>
      <c r="R142" s="20">
        <v>1300145782</v>
      </c>
      <c r="S142" s="21">
        <v>0.79920689576744453</v>
      </c>
      <c r="T142" s="22">
        <v>1300145783</v>
      </c>
    </row>
    <row r="143" spans="1:20" ht="42.95" customHeight="1">
      <c r="A143" s="1">
        <f t="shared" si="28"/>
        <v>18</v>
      </c>
      <c r="B143" s="1" t="s">
        <v>49</v>
      </c>
      <c r="C143" s="17" t="str">
        <f t="shared" si="27"/>
        <v>O2.1.2.02.02.009.04.94</v>
      </c>
      <c r="D143" s="18" t="s">
        <v>299</v>
      </c>
      <c r="E143" s="19" t="s">
        <v>300</v>
      </c>
      <c r="F143" s="20">
        <v>576804000</v>
      </c>
      <c r="G143" s="20">
        <v>0</v>
      </c>
      <c r="H143" s="20">
        <v>63600363</v>
      </c>
      <c r="I143" s="20">
        <v>640404363</v>
      </c>
      <c r="J143" s="20">
        <v>0</v>
      </c>
      <c r="K143" s="20">
        <v>640404363</v>
      </c>
      <c r="L143" s="20">
        <v>0</v>
      </c>
      <c r="M143" s="20">
        <v>640404363</v>
      </c>
      <c r="N143" s="20">
        <v>89990211</v>
      </c>
      <c r="O143" s="20">
        <v>541212585</v>
      </c>
      <c r="P143" s="21">
        <v>0.84511070859147164</v>
      </c>
      <c r="Q143" s="20">
        <v>89990211</v>
      </c>
      <c r="R143" s="20">
        <v>541212585</v>
      </c>
      <c r="S143" s="21">
        <v>0.84511070859147164</v>
      </c>
      <c r="T143" s="22">
        <v>541212585</v>
      </c>
    </row>
    <row r="144" spans="1:20" ht="42.95" customHeight="1">
      <c r="A144" s="1">
        <f t="shared" si="28"/>
        <v>18</v>
      </c>
      <c r="B144" s="1" t="s">
        <v>49</v>
      </c>
      <c r="C144" s="17" t="str">
        <f t="shared" si="27"/>
        <v>O2.1.2.02.02.009.04.94</v>
      </c>
      <c r="D144" s="18" t="s">
        <v>301</v>
      </c>
      <c r="E144" s="19" t="s">
        <v>302</v>
      </c>
      <c r="F144" s="20">
        <v>0</v>
      </c>
      <c r="G144" s="20">
        <v>0</v>
      </c>
      <c r="H144" s="20">
        <v>3400000</v>
      </c>
      <c r="I144" s="20">
        <v>3400000</v>
      </c>
      <c r="J144" s="20">
        <v>0</v>
      </c>
      <c r="K144" s="20">
        <v>3400000</v>
      </c>
      <c r="L144" s="20">
        <v>0</v>
      </c>
      <c r="M144" s="20">
        <v>3400000</v>
      </c>
      <c r="N144" s="20">
        <v>249636</v>
      </c>
      <c r="O144" s="20">
        <v>1018766</v>
      </c>
      <c r="P144" s="21">
        <v>0.29963705882352942</v>
      </c>
      <c r="Q144" s="20">
        <v>249636</v>
      </c>
      <c r="R144" s="20">
        <v>1018766</v>
      </c>
      <c r="S144" s="21">
        <v>0.29963705882352942</v>
      </c>
      <c r="T144" s="22">
        <v>1018766</v>
      </c>
    </row>
    <row r="145" spans="1:20" ht="42.95" customHeight="1">
      <c r="A145" s="1">
        <f t="shared" si="28"/>
        <v>11</v>
      </c>
      <c r="B145" s="1" t="s">
        <v>49</v>
      </c>
      <c r="C145" s="11" t="str">
        <f t="shared" si="27"/>
        <v>O2.1.2.02.02.010..</v>
      </c>
      <c r="D145" s="12" t="s">
        <v>303</v>
      </c>
      <c r="E145" s="13" t="s">
        <v>304</v>
      </c>
      <c r="F145" s="14">
        <v>0</v>
      </c>
      <c r="G145" s="14">
        <v>0</v>
      </c>
      <c r="H145" s="14">
        <v>3000000</v>
      </c>
      <c r="I145" s="14">
        <v>3000000</v>
      </c>
      <c r="J145" s="14">
        <v>0</v>
      </c>
      <c r="K145" s="14">
        <v>3000000</v>
      </c>
      <c r="L145" s="14">
        <v>0</v>
      </c>
      <c r="M145" s="14">
        <v>3000000</v>
      </c>
      <c r="N145" s="14">
        <v>2499065</v>
      </c>
      <c r="O145" s="14">
        <v>2648496</v>
      </c>
      <c r="P145" s="15">
        <v>0.88283199999999995</v>
      </c>
      <c r="Q145" s="14">
        <v>2499065</v>
      </c>
      <c r="R145" s="14">
        <v>2648496</v>
      </c>
      <c r="S145" s="15">
        <v>0.88283199999999995</v>
      </c>
      <c r="T145" s="14">
        <v>2648496</v>
      </c>
    </row>
    <row r="146" spans="1:20" ht="42.95" customHeight="1">
      <c r="B146" s="1" t="s">
        <v>36</v>
      </c>
      <c r="C146" s="17" t="str">
        <f t="shared" si="27"/>
        <v>O2.1.2.02.02.009.06.</v>
      </c>
      <c r="D146" s="12" t="s">
        <v>305</v>
      </c>
      <c r="E146" s="13" t="s">
        <v>306</v>
      </c>
      <c r="F146" s="14">
        <v>1218103000</v>
      </c>
      <c r="G146" s="14">
        <v>0</v>
      </c>
      <c r="H146" s="14">
        <v>-618103000</v>
      </c>
      <c r="I146" s="14">
        <v>600000000</v>
      </c>
      <c r="J146" s="14">
        <v>0</v>
      </c>
      <c r="K146" s="14">
        <v>600000000</v>
      </c>
      <c r="L146" s="14">
        <v>201600000</v>
      </c>
      <c r="M146" s="14">
        <v>599600000</v>
      </c>
      <c r="N146" s="14">
        <v>2100000</v>
      </c>
      <c r="O146" s="14">
        <v>398000000</v>
      </c>
      <c r="P146" s="15">
        <v>0.66333333333333333</v>
      </c>
      <c r="Q146" s="14">
        <v>600000</v>
      </c>
      <c r="R146" s="14">
        <v>4400000</v>
      </c>
      <c r="S146" s="15">
        <v>7.3333333333333332E-3</v>
      </c>
      <c r="T146" s="16">
        <v>4400000</v>
      </c>
    </row>
    <row r="147" spans="1:20" ht="42.95" customHeight="1">
      <c r="B147" s="1" t="s">
        <v>49</v>
      </c>
      <c r="C147" s="17" t="str">
        <f t="shared" si="27"/>
        <v>O2.1.2.02.02.009.06.96</v>
      </c>
      <c r="D147" s="18" t="s">
        <v>307</v>
      </c>
      <c r="E147" s="19" t="s">
        <v>308</v>
      </c>
      <c r="F147" s="20">
        <v>1218103000</v>
      </c>
      <c r="G147" s="20">
        <v>0</v>
      </c>
      <c r="H147" s="20">
        <v>-618103000</v>
      </c>
      <c r="I147" s="20">
        <v>600000000</v>
      </c>
      <c r="J147" s="20">
        <v>0</v>
      </c>
      <c r="K147" s="20">
        <v>600000000</v>
      </c>
      <c r="L147" s="20">
        <v>201600000</v>
      </c>
      <c r="M147" s="20">
        <v>599600000</v>
      </c>
      <c r="N147" s="20">
        <v>2100000</v>
      </c>
      <c r="O147" s="20">
        <v>398000000</v>
      </c>
      <c r="P147" s="21">
        <v>0.66333333333333333</v>
      </c>
      <c r="Q147" s="20">
        <v>600000</v>
      </c>
      <c r="R147" s="20">
        <v>4400000</v>
      </c>
      <c r="S147" s="21">
        <v>7.3333333333333332E-3</v>
      </c>
      <c r="T147" s="22">
        <v>4400000</v>
      </c>
    </row>
    <row r="148" spans="1:20" ht="42.95" customHeight="1">
      <c r="A148" s="1">
        <f t="shared" si="28"/>
        <v>3</v>
      </c>
      <c r="B148" s="1" t="s">
        <v>36</v>
      </c>
      <c r="C148" s="11" t="str">
        <f t="shared" si="27"/>
        <v>O2.3......</v>
      </c>
      <c r="D148" s="12" t="s">
        <v>309</v>
      </c>
      <c r="E148" s="13" t="s">
        <v>310</v>
      </c>
      <c r="F148" s="14">
        <v>1165673038000</v>
      </c>
      <c r="G148" s="14">
        <v>0</v>
      </c>
      <c r="H148" s="14">
        <v>127745817809</v>
      </c>
      <c r="I148" s="14">
        <v>1293418855809</v>
      </c>
      <c r="J148" s="14">
        <v>0</v>
      </c>
      <c r="K148" s="14">
        <v>1293418855809</v>
      </c>
      <c r="L148" s="14">
        <v>24793957851</v>
      </c>
      <c r="M148" s="14">
        <v>1193940744060</v>
      </c>
      <c r="N148" s="14">
        <v>48900588830</v>
      </c>
      <c r="O148" s="14">
        <v>1039133651256</v>
      </c>
      <c r="P148" s="15">
        <v>0.80340072868819346</v>
      </c>
      <c r="Q148" s="14">
        <v>102772517771</v>
      </c>
      <c r="R148" s="14">
        <v>714637965985</v>
      </c>
      <c r="S148" s="15">
        <v>0.55251859270136627</v>
      </c>
      <c r="T148" s="16">
        <v>714592432647</v>
      </c>
    </row>
    <row r="149" spans="1:20" ht="42.95" customHeight="1">
      <c r="A149" s="1">
        <f t="shared" si="28"/>
        <v>5</v>
      </c>
      <c r="B149" s="1" t="s">
        <v>36</v>
      </c>
      <c r="C149" s="11" t="str">
        <f t="shared" si="27"/>
        <v>O2.3.0.1....</v>
      </c>
      <c r="D149" s="12" t="s">
        <v>311</v>
      </c>
      <c r="E149" s="13" t="s">
        <v>312</v>
      </c>
      <c r="F149" s="14">
        <v>1165673038000</v>
      </c>
      <c r="G149" s="14">
        <v>0</v>
      </c>
      <c r="H149" s="14">
        <v>127745817809</v>
      </c>
      <c r="I149" s="14">
        <v>1293418855809</v>
      </c>
      <c r="J149" s="14">
        <v>0</v>
      </c>
      <c r="K149" s="14">
        <v>1293418855809</v>
      </c>
      <c r="L149" s="14">
        <v>24793957851</v>
      </c>
      <c r="M149" s="14">
        <v>1193940744060</v>
      </c>
      <c r="N149" s="14">
        <v>48900588830</v>
      </c>
      <c r="O149" s="14">
        <v>1039133651256</v>
      </c>
      <c r="P149" s="15">
        <v>0.80340072868819346</v>
      </c>
      <c r="Q149" s="14">
        <v>102772517771</v>
      </c>
      <c r="R149" s="14">
        <v>714637965985</v>
      </c>
      <c r="S149" s="15">
        <v>0.55251859270136627</v>
      </c>
      <c r="T149" s="16">
        <v>714592432647</v>
      </c>
    </row>
    <row r="150" spans="1:20" ht="42.95" customHeight="1">
      <c r="A150" s="1">
        <f t="shared" si="28"/>
        <v>7</v>
      </c>
      <c r="B150" s="1" t="s">
        <v>36</v>
      </c>
      <c r="C150" s="11" t="str">
        <f t="shared" si="27"/>
        <v>O2.3.0.11.6...</v>
      </c>
      <c r="D150" s="12" t="s">
        <v>313</v>
      </c>
      <c r="E150" s="13" t="s">
        <v>314</v>
      </c>
      <c r="F150" s="14">
        <v>1165673038000</v>
      </c>
      <c r="G150" s="14">
        <v>0</v>
      </c>
      <c r="H150" s="14">
        <v>127745817809</v>
      </c>
      <c r="I150" s="14">
        <v>1293418855809</v>
      </c>
      <c r="J150" s="14">
        <v>0</v>
      </c>
      <c r="K150" s="14">
        <v>1293418855809</v>
      </c>
      <c r="L150" s="14">
        <v>24793957851</v>
      </c>
      <c r="M150" s="14">
        <v>1193940744060</v>
      </c>
      <c r="N150" s="14">
        <v>48900588830</v>
      </c>
      <c r="O150" s="14">
        <v>1039133651256</v>
      </c>
      <c r="P150" s="15">
        <v>0.80340072868819346</v>
      </c>
      <c r="Q150" s="14">
        <v>102772517771</v>
      </c>
      <c r="R150" s="14">
        <v>714637965985</v>
      </c>
      <c r="S150" s="15">
        <v>0.55251859270136627</v>
      </c>
      <c r="T150" s="16">
        <v>714592432647</v>
      </c>
    </row>
    <row r="151" spans="1:20" ht="49.5" customHeight="1">
      <c r="B151" s="1" t="s">
        <v>36</v>
      </c>
      <c r="C151" s="11" t="str">
        <f t="shared" si="27"/>
        <v>O2.3.0.11.60.1..</v>
      </c>
      <c r="D151" s="12" t="s">
        <v>315</v>
      </c>
      <c r="E151" s="13" t="s">
        <v>316</v>
      </c>
      <c r="F151" s="14">
        <v>861778682000</v>
      </c>
      <c r="G151" s="14">
        <v>-3407449599</v>
      </c>
      <c r="H151" s="14">
        <v>77721450615</v>
      </c>
      <c r="I151" s="14">
        <v>939500132615</v>
      </c>
      <c r="J151" s="14">
        <v>0</v>
      </c>
      <c r="K151" s="14">
        <v>939500132615</v>
      </c>
      <c r="L151" s="14">
        <v>19228729038</v>
      </c>
      <c r="M151" s="14">
        <v>845629116030</v>
      </c>
      <c r="N151" s="14">
        <v>34868452865</v>
      </c>
      <c r="O151" s="14">
        <v>761524477332</v>
      </c>
      <c r="P151" s="15">
        <v>0.810563459115622</v>
      </c>
      <c r="Q151" s="14">
        <v>77449026571</v>
      </c>
      <c r="R151" s="14">
        <v>484421585699</v>
      </c>
      <c r="S151" s="15">
        <v>0.51561630369403288</v>
      </c>
      <c r="T151" s="16">
        <v>484375304100</v>
      </c>
    </row>
    <row r="152" spans="1:20" ht="42.95" customHeight="1">
      <c r="B152" s="1" t="s">
        <v>36</v>
      </c>
      <c r="C152" s="11" t="str">
        <f t="shared" si="27"/>
        <v>O2.3.0.11.60.103..</v>
      </c>
      <c r="D152" s="12" t="s">
        <v>317</v>
      </c>
      <c r="E152" s="13" t="s">
        <v>318</v>
      </c>
      <c r="F152" s="14">
        <v>49614143000</v>
      </c>
      <c r="G152" s="14">
        <v>-922884302</v>
      </c>
      <c r="H152" s="14">
        <v>427115698</v>
      </c>
      <c r="I152" s="14">
        <v>50041258698</v>
      </c>
      <c r="J152" s="14">
        <v>0</v>
      </c>
      <c r="K152" s="14">
        <v>50041258698</v>
      </c>
      <c r="L152" s="14">
        <v>-804592975</v>
      </c>
      <c r="M152" s="14">
        <v>49114209673</v>
      </c>
      <c r="N152" s="14">
        <v>772882832</v>
      </c>
      <c r="O152" s="14">
        <v>46331735721</v>
      </c>
      <c r="P152" s="15">
        <v>0.92587071001976495</v>
      </c>
      <c r="Q152" s="14">
        <v>3882424438</v>
      </c>
      <c r="R152" s="14">
        <v>31457557931</v>
      </c>
      <c r="S152" s="15">
        <v>0.62863242751040682</v>
      </c>
      <c r="T152" s="16">
        <v>31455081331</v>
      </c>
    </row>
    <row r="153" spans="1:20" ht="47.25" customHeight="1">
      <c r="B153" s="1" t="s">
        <v>49</v>
      </c>
      <c r="C153" s="11" t="str">
        <f t="shared" si="27"/>
        <v>O2.3.0.11.60.103.00.00</v>
      </c>
      <c r="D153" s="26" t="s">
        <v>319</v>
      </c>
      <c r="E153" s="27" t="s">
        <v>320</v>
      </c>
      <c r="F153" s="20">
        <v>42243952000</v>
      </c>
      <c r="G153" s="20">
        <v>0</v>
      </c>
      <c r="H153" s="20">
        <v>1400000000</v>
      </c>
      <c r="I153" s="20">
        <v>43643952000</v>
      </c>
      <c r="J153" s="20">
        <v>0</v>
      </c>
      <c r="K153" s="20">
        <v>43643952000</v>
      </c>
      <c r="L153" s="20">
        <v>103021327</v>
      </c>
      <c r="M153" s="20">
        <v>42876163690</v>
      </c>
      <c r="N153" s="20">
        <v>664587832</v>
      </c>
      <c r="O153" s="20">
        <v>41826832760</v>
      </c>
      <c r="P153" s="21">
        <v>0.95836492442297616</v>
      </c>
      <c r="Q153" s="20">
        <v>3680990918</v>
      </c>
      <c r="R153" s="20">
        <v>27706645771</v>
      </c>
      <c r="S153" s="21">
        <v>0.63483356802793656</v>
      </c>
      <c r="T153" s="22">
        <v>27704169171</v>
      </c>
    </row>
    <row r="154" spans="1:20" ht="42.95" customHeight="1">
      <c r="B154" s="1" t="s">
        <v>49</v>
      </c>
      <c r="C154" s="11" t="str">
        <f t="shared" si="27"/>
        <v>O2.3.0.11.60.103.00.00</v>
      </c>
      <c r="D154" s="26" t="s">
        <v>321</v>
      </c>
      <c r="E154" s="27" t="s">
        <v>322</v>
      </c>
      <c r="F154" s="20">
        <v>7370191000</v>
      </c>
      <c r="G154" s="20">
        <v>-922884302</v>
      </c>
      <c r="H154" s="20">
        <v>-972884302</v>
      </c>
      <c r="I154" s="20">
        <v>6397306698</v>
      </c>
      <c r="J154" s="20">
        <v>0</v>
      </c>
      <c r="K154" s="20">
        <v>6397306698</v>
      </c>
      <c r="L154" s="20">
        <v>-907614302</v>
      </c>
      <c r="M154" s="20">
        <v>6238045983</v>
      </c>
      <c r="N154" s="20">
        <v>108295000</v>
      </c>
      <c r="O154" s="20">
        <v>4504902961</v>
      </c>
      <c r="P154" s="21">
        <v>0.70418742975201964</v>
      </c>
      <c r="Q154" s="20">
        <v>201433520</v>
      </c>
      <c r="R154" s="20">
        <v>3750912160</v>
      </c>
      <c r="S154" s="21">
        <v>0.5863267679776325</v>
      </c>
      <c r="T154" s="22">
        <v>3750912160</v>
      </c>
    </row>
    <row r="155" spans="1:20" ht="42.95" customHeight="1">
      <c r="B155" s="1" t="s">
        <v>36</v>
      </c>
      <c r="C155" s="11" t="str">
        <f t="shared" si="27"/>
        <v>O2.3.0.11.60.104..</v>
      </c>
      <c r="D155" s="12" t="s">
        <v>323</v>
      </c>
      <c r="E155" s="13" t="s">
        <v>324</v>
      </c>
      <c r="F155" s="14">
        <v>8183088000</v>
      </c>
      <c r="G155" s="14">
        <v>-1533341996</v>
      </c>
      <c r="H155" s="14">
        <v>-1218891556</v>
      </c>
      <c r="I155" s="14">
        <v>6964196444</v>
      </c>
      <c r="J155" s="14">
        <v>0</v>
      </c>
      <c r="K155" s="14">
        <v>6964196444</v>
      </c>
      <c r="L155" s="14">
        <v>-471448161</v>
      </c>
      <c r="M155" s="14">
        <v>6079584733</v>
      </c>
      <c r="N155" s="14">
        <v>195374153</v>
      </c>
      <c r="O155" s="14">
        <v>4645903808</v>
      </c>
      <c r="P155" s="15">
        <v>0.66711268778218857</v>
      </c>
      <c r="Q155" s="14">
        <v>336692979</v>
      </c>
      <c r="R155" s="14">
        <v>3337840608</v>
      </c>
      <c r="S155" s="15">
        <v>0.47928582067436004</v>
      </c>
      <c r="T155" s="16">
        <v>3337840608</v>
      </c>
    </row>
    <row r="156" spans="1:20" ht="42.95" customHeight="1">
      <c r="B156" s="1" t="s">
        <v>49</v>
      </c>
      <c r="C156" s="11" t="str">
        <f t="shared" si="27"/>
        <v>O2.3.0.11.60.104.00.00</v>
      </c>
      <c r="D156" s="26" t="s">
        <v>325</v>
      </c>
      <c r="E156" s="27" t="s">
        <v>326</v>
      </c>
      <c r="F156" s="20">
        <v>4571487000</v>
      </c>
      <c r="G156" s="20">
        <v>-799450440</v>
      </c>
      <c r="H156" s="20">
        <v>235000000</v>
      </c>
      <c r="I156" s="20">
        <v>4806487000</v>
      </c>
      <c r="J156" s="20">
        <v>0</v>
      </c>
      <c r="K156" s="20">
        <v>4806487000</v>
      </c>
      <c r="L156" s="20">
        <v>-736375049</v>
      </c>
      <c r="M156" s="20">
        <v>4049187789</v>
      </c>
      <c r="N156" s="20">
        <v>158382653</v>
      </c>
      <c r="O156" s="20">
        <v>3755574808</v>
      </c>
      <c r="P156" s="21">
        <v>0.78135544900048626</v>
      </c>
      <c r="Q156" s="20">
        <v>251448646</v>
      </c>
      <c r="R156" s="20">
        <v>2773855142</v>
      </c>
      <c r="S156" s="21">
        <v>0.57710655245712716</v>
      </c>
      <c r="T156" s="22">
        <v>2773855142</v>
      </c>
    </row>
    <row r="157" spans="1:20" ht="42.95" customHeight="1">
      <c r="B157" s="1" t="s">
        <v>49</v>
      </c>
      <c r="C157" s="11" t="str">
        <f t="shared" si="27"/>
        <v>O2.3.0.11.60.104.00.00</v>
      </c>
      <c r="D157" s="26" t="s">
        <v>327</v>
      </c>
      <c r="E157" s="27" t="s">
        <v>328</v>
      </c>
      <c r="F157" s="20">
        <v>3611601000</v>
      </c>
      <c r="G157" s="20">
        <v>-733891556</v>
      </c>
      <c r="H157" s="20">
        <v>-1453891556</v>
      </c>
      <c r="I157" s="20">
        <v>2157709444</v>
      </c>
      <c r="J157" s="20">
        <v>0</v>
      </c>
      <c r="K157" s="20">
        <v>2157709444</v>
      </c>
      <c r="L157" s="20">
        <v>264926888</v>
      </c>
      <c r="M157" s="20">
        <v>2030396944</v>
      </c>
      <c r="N157" s="20">
        <v>36991500</v>
      </c>
      <c r="O157" s="20">
        <v>890329000</v>
      </c>
      <c r="P157" s="21">
        <v>0.41262691901162202</v>
      </c>
      <c r="Q157" s="20">
        <v>85244333</v>
      </c>
      <c r="R157" s="20">
        <v>563985466</v>
      </c>
      <c r="S157" s="21">
        <v>0.26138156254925304</v>
      </c>
      <c r="T157" s="22">
        <v>563985466</v>
      </c>
    </row>
    <row r="158" spans="1:20" ht="42.95" customHeight="1">
      <c r="B158" s="1" t="s">
        <v>36</v>
      </c>
      <c r="C158" s="11" t="str">
        <f t="shared" ref="C158:C180" si="29">LEFT(D158,2)&amp;"."&amp;MID(D158,3,1)&amp;"."&amp;MID(D158,4,1)&amp;"."&amp;MID(D158,5,2)&amp;"."&amp;MID(D158,7,2)&amp;"."&amp;MID(D158,9,3)&amp;"."&amp;MID(D158,12,2)&amp;"."&amp;MID(D158,14,50)</f>
        <v>O2.3.0.11.60.106..</v>
      </c>
      <c r="D158" s="12" t="s">
        <v>329</v>
      </c>
      <c r="E158" s="13" t="s">
        <v>330</v>
      </c>
      <c r="F158" s="14">
        <v>787189754000</v>
      </c>
      <c r="G158" s="14">
        <v>-1225727301</v>
      </c>
      <c r="H158" s="14">
        <v>78238722473</v>
      </c>
      <c r="I158" s="14">
        <v>865428476473</v>
      </c>
      <c r="J158" s="14">
        <v>0</v>
      </c>
      <c r="K158" s="14">
        <v>865428476473</v>
      </c>
      <c r="L158" s="14">
        <v>20116808706</v>
      </c>
      <c r="M158" s="14">
        <v>773391174455</v>
      </c>
      <c r="N158" s="14">
        <v>33675218386</v>
      </c>
      <c r="O158" s="14">
        <v>694437959269</v>
      </c>
      <c r="P158" s="15">
        <v>0.80242097197811046</v>
      </c>
      <c r="Q158" s="14">
        <v>71597078204</v>
      </c>
      <c r="R158" s="14">
        <v>436892422720</v>
      </c>
      <c r="S158" s="15">
        <v>0.50482787959616016</v>
      </c>
      <c r="T158" s="16">
        <v>436848617721</v>
      </c>
    </row>
    <row r="159" spans="1:20" ht="42.95" customHeight="1">
      <c r="B159" s="1" t="s">
        <v>49</v>
      </c>
      <c r="C159" s="11" t="str">
        <f t="shared" si="29"/>
        <v>O2.3.0.11.60.106.00.00007565</v>
      </c>
      <c r="D159" s="26" t="s">
        <v>331</v>
      </c>
      <c r="E159" s="27" t="s">
        <v>332</v>
      </c>
      <c r="F159" s="20">
        <v>98227661000</v>
      </c>
      <c r="G159" s="20">
        <v>-7084106789</v>
      </c>
      <c r="H159" s="20">
        <v>-7194940789</v>
      </c>
      <c r="I159" s="20">
        <v>91032720211</v>
      </c>
      <c r="J159" s="20">
        <v>0</v>
      </c>
      <c r="K159" s="20">
        <v>91032720211</v>
      </c>
      <c r="L159" s="20">
        <v>-6374094678</v>
      </c>
      <c r="M159" s="20">
        <v>88192353973</v>
      </c>
      <c r="N159" s="20">
        <v>794748808</v>
      </c>
      <c r="O159" s="20">
        <v>61639204284</v>
      </c>
      <c r="P159" s="21">
        <v>0.67711042953709066</v>
      </c>
      <c r="Q159" s="20">
        <v>2238130938</v>
      </c>
      <c r="R159" s="20">
        <v>17286187299</v>
      </c>
      <c r="S159" s="21">
        <v>0.18988982487761816</v>
      </c>
      <c r="T159" s="22">
        <v>17286187299</v>
      </c>
    </row>
    <row r="160" spans="1:20" ht="42.95" customHeight="1">
      <c r="B160" s="1" t="s">
        <v>49</v>
      </c>
      <c r="C160" s="11" t="str">
        <f t="shared" si="29"/>
        <v>O2.3.0.11.60.106.00.00007744</v>
      </c>
      <c r="D160" s="26" t="s">
        <v>333</v>
      </c>
      <c r="E160" s="27" t="s">
        <v>334</v>
      </c>
      <c r="F160" s="20">
        <v>213406790000</v>
      </c>
      <c r="G160" s="20">
        <v>-3385475409</v>
      </c>
      <c r="H160" s="20">
        <v>9656367848</v>
      </c>
      <c r="I160" s="20">
        <v>223063157848</v>
      </c>
      <c r="J160" s="20">
        <v>0</v>
      </c>
      <c r="K160" s="20">
        <v>223063157848</v>
      </c>
      <c r="L160" s="20">
        <v>-580964685</v>
      </c>
      <c r="M160" s="20">
        <v>185439307832</v>
      </c>
      <c r="N160" s="20">
        <v>3623114742</v>
      </c>
      <c r="O160" s="20">
        <v>178511907611</v>
      </c>
      <c r="P160" s="21">
        <v>0.80027517467784537</v>
      </c>
      <c r="Q160" s="20">
        <v>24729409734</v>
      </c>
      <c r="R160" s="20">
        <v>120562512413</v>
      </c>
      <c r="S160" s="21">
        <v>0.54048599318742663</v>
      </c>
      <c r="T160" s="22">
        <v>120557500059</v>
      </c>
    </row>
    <row r="161" spans="1:20" ht="42.95" customHeight="1">
      <c r="B161" s="1" t="s">
        <v>49</v>
      </c>
      <c r="C161" s="11" t="str">
        <f t="shared" si="29"/>
        <v>O2.3.0.11.60.106.00.00007752</v>
      </c>
      <c r="D161" s="26" t="s">
        <v>335</v>
      </c>
      <c r="E161" s="27" t="s">
        <v>336</v>
      </c>
      <c r="F161" s="20">
        <v>4902754000</v>
      </c>
      <c r="G161" s="20">
        <v>0</v>
      </c>
      <c r="H161" s="20">
        <v>0</v>
      </c>
      <c r="I161" s="20">
        <v>4902754000</v>
      </c>
      <c r="J161" s="20">
        <v>0</v>
      </c>
      <c r="K161" s="20">
        <v>4902754000</v>
      </c>
      <c r="L161" s="20">
        <v>-153000000</v>
      </c>
      <c r="M161" s="20">
        <v>4490564146</v>
      </c>
      <c r="N161" s="20">
        <v>74535350</v>
      </c>
      <c r="O161" s="20">
        <v>4182197041</v>
      </c>
      <c r="P161" s="21">
        <v>0.85303016243523533</v>
      </c>
      <c r="Q161" s="20">
        <v>356424030</v>
      </c>
      <c r="R161" s="20">
        <v>2934542904</v>
      </c>
      <c r="S161" s="21">
        <v>0.59854989746579168</v>
      </c>
      <c r="T161" s="22">
        <v>2933121441</v>
      </c>
    </row>
    <row r="162" spans="1:20" ht="42.95" customHeight="1">
      <c r="B162" s="1" t="s">
        <v>49</v>
      </c>
      <c r="C162" s="11" t="str">
        <f t="shared" si="29"/>
        <v>O2.3.0.11.60.106.00.00007770</v>
      </c>
      <c r="D162" s="26" t="s">
        <v>337</v>
      </c>
      <c r="E162" s="27" t="s">
        <v>338</v>
      </c>
      <c r="F162" s="20">
        <v>200623978000</v>
      </c>
      <c r="G162" s="20">
        <v>20385000000</v>
      </c>
      <c r="H162" s="20">
        <v>12134530148</v>
      </c>
      <c r="I162" s="20">
        <v>212758508148</v>
      </c>
      <c r="J162" s="20">
        <v>0</v>
      </c>
      <c r="K162" s="20">
        <v>212758508148</v>
      </c>
      <c r="L162" s="20">
        <v>26480406743</v>
      </c>
      <c r="M162" s="20">
        <v>209882361671</v>
      </c>
      <c r="N162" s="20">
        <v>23312386377</v>
      </c>
      <c r="O162" s="20">
        <v>194673130808</v>
      </c>
      <c r="P162" s="21">
        <v>0.9149957503583388</v>
      </c>
      <c r="Q162" s="20">
        <v>17111706081</v>
      </c>
      <c r="R162" s="20">
        <v>146006540722</v>
      </c>
      <c r="S162" s="21">
        <v>0.68625476834249233</v>
      </c>
      <c r="T162" s="22">
        <v>146006540722</v>
      </c>
    </row>
    <row r="163" spans="1:20" ht="42.95" customHeight="1">
      <c r="B163" s="1" t="s">
        <v>49</v>
      </c>
      <c r="C163" s="11" t="str">
        <f t="shared" si="29"/>
        <v>O2.3.0.11.60.106.00.00007771</v>
      </c>
      <c r="D163" s="26" t="s">
        <v>339</v>
      </c>
      <c r="E163" s="27" t="s">
        <v>340</v>
      </c>
      <c r="F163" s="20">
        <v>65669098000</v>
      </c>
      <c r="G163" s="20">
        <v>2941672440</v>
      </c>
      <c r="H163" s="20">
        <v>5071827249</v>
      </c>
      <c r="I163" s="20">
        <v>70740925249</v>
      </c>
      <c r="J163" s="20">
        <v>0</v>
      </c>
      <c r="K163" s="20">
        <v>70740925249</v>
      </c>
      <c r="L163" s="20">
        <v>4597806657</v>
      </c>
      <c r="M163" s="20">
        <v>69804439902</v>
      </c>
      <c r="N163" s="20">
        <v>3793867687</v>
      </c>
      <c r="O163" s="20">
        <v>57856763512</v>
      </c>
      <c r="P163" s="21">
        <v>0.81786834577510514</v>
      </c>
      <c r="Q163" s="20">
        <v>5738592321</v>
      </c>
      <c r="R163" s="20">
        <v>40115571905</v>
      </c>
      <c r="S163" s="21">
        <v>0.56707728608012631</v>
      </c>
      <c r="T163" s="22">
        <v>40111164939</v>
      </c>
    </row>
    <row r="164" spans="1:20" ht="42.95" customHeight="1">
      <c r="B164" s="1" t="s">
        <v>49</v>
      </c>
      <c r="C164" s="11" t="str">
        <f t="shared" si="29"/>
        <v>O2.3.0.11.60.106.00.00007745</v>
      </c>
      <c r="D164" s="26" t="s">
        <v>341</v>
      </c>
      <c r="E164" s="27" t="s">
        <v>342</v>
      </c>
      <c r="F164" s="20">
        <v>196953134000</v>
      </c>
      <c r="G164" s="20">
        <v>-12272893211</v>
      </c>
      <c r="H164" s="20">
        <v>60420862349</v>
      </c>
      <c r="I164" s="20">
        <v>257373996349</v>
      </c>
      <c r="J164" s="20">
        <v>0</v>
      </c>
      <c r="K164" s="20">
        <v>257373996349</v>
      </c>
      <c r="L164" s="20">
        <v>-2246120150</v>
      </c>
      <c r="M164" s="20">
        <v>210382572559</v>
      </c>
      <c r="N164" s="20">
        <v>1005586922</v>
      </c>
      <c r="O164" s="20">
        <v>192991145792</v>
      </c>
      <c r="P164" s="21">
        <v>0.74984710394092557</v>
      </c>
      <c r="Q164" s="20">
        <v>21138633486</v>
      </c>
      <c r="R164" s="20">
        <v>107591045742</v>
      </c>
      <c r="S164" s="21">
        <v>0.41803386227140904</v>
      </c>
      <c r="T164" s="22">
        <v>107556408426</v>
      </c>
    </row>
    <row r="165" spans="1:20" ht="42.95" customHeight="1">
      <c r="B165" s="1" t="s">
        <v>49</v>
      </c>
      <c r="C165" s="11" t="str">
        <f t="shared" si="29"/>
        <v>O2.3.0.11.60.106.00.00007749</v>
      </c>
      <c r="D165" s="26" t="s">
        <v>343</v>
      </c>
      <c r="E165" s="27" t="s">
        <v>344</v>
      </c>
      <c r="F165" s="20">
        <v>7406339000</v>
      </c>
      <c r="G165" s="20">
        <v>-1809924332</v>
      </c>
      <c r="H165" s="20">
        <v>-1849924332</v>
      </c>
      <c r="I165" s="20">
        <v>5556414668</v>
      </c>
      <c r="J165" s="20">
        <v>0</v>
      </c>
      <c r="K165" s="20">
        <v>5556414668</v>
      </c>
      <c r="L165" s="20">
        <v>-1607225181</v>
      </c>
      <c r="M165" s="20">
        <v>5199574372</v>
      </c>
      <c r="N165" s="20">
        <v>1070978500</v>
      </c>
      <c r="O165" s="20">
        <v>4583610221</v>
      </c>
      <c r="P165" s="21">
        <v>0.82492227360162895</v>
      </c>
      <c r="Q165" s="20">
        <v>284181614</v>
      </c>
      <c r="R165" s="20">
        <v>2396021735</v>
      </c>
      <c r="S165" s="21">
        <v>0.43121722876425178</v>
      </c>
      <c r="T165" s="22">
        <v>2397694835</v>
      </c>
    </row>
    <row r="166" spans="1:20" ht="42.95" customHeight="1">
      <c r="B166" s="1" t="s">
        <v>36</v>
      </c>
      <c r="C166" s="11" t="str">
        <f t="shared" si="29"/>
        <v>O2.3.0.11.60.108..</v>
      </c>
      <c r="D166" s="12" t="s">
        <v>345</v>
      </c>
      <c r="E166" s="13" t="s">
        <v>346</v>
      </c>
      <c r="F166" s="14">
        <v>1125662000</v>
      </c>
      <c r="G166" s="14">
        <v>-102448500</v>
      </c>
      <c r="H166" s="14">
        <v>-102448500</v>
      </c>
      <c r="I166" s="14">
        <v>1023213500</v>
      </c>
      <c r="J166" s="14">
        <v>0</v>
      </c>
      <c r="K166" s="14">
        <v>1023213500</v>
      </c>
      <c r="L166" s="14">
        <v>-88092600</v>
      </c>
      <c r="M166" s="14">
        <v>1004750400</v>
      </c>
      <c r="N166" s="14">
        <v>83889000</v>
      </c>
      <c r="O166" s="14">
        <v>828653500</v>
      </c>
      <c r="P166" s="15">
        <v>0.80985395521071601</v>
      </c>
      <c r="Q166" s="14">
        <v>128515333</v>
      </c>
      <c r="R166" s="14">
        <v>616121000</v>
      </c>
      <c r="S166" s="15">
        <v>0.6021431499877592</v>
      </c>
      <c r="T166" s="16">
        <v>616121000</v>
      </c>
    </row>
    <row r="167" spans="1:20" ht="42.95" customHeight="1">
      <c r="B167" s="1" t="s">
        <v>49</v>
      </c>
      <c r="C167" s="11" t="str">
        <f t="shared" si="29"/>
        <v>O2.3.0.11.60.108.00.00007753</v>
      </c>
      <c r="D167" s="26" t="s">
        <v>347</v>
      </c>
      <c r="E167" s="27" t="s">
        <v>348</v>
      </c>
      <c r="F167" s="20">
        <v>1125662000</v>
      </c>
      <c r="G167" s="20">
        <v>-102448500</v>
      </c>
      <c r="H167" s="20">
        <v>-102448500</v>
      </c>
      <c r="I167" s="20">
        <v>1023213500</v>
      </c>
      <c r="J167" s="20">
        <v>0</v>
      </c>
      <c r="K167" s="20">
        <v>1023213500</v>
      </c>
      <c r="L167" s="20">
        <v>-88092600</v>
      </c>
      <c r="M167" s="20">
        <v>1004750400</v>
      </c>
      <c r="N167" s="20">
        <v>83889000</v>
      </c>
      <c r="O167" s="20">
        <v>828653500</v>
      </c>
      <c r="P167" s="21">
        <v>0.80985395521071601</v>
      </c>
      <c r="Q167" s="20">
        <v>128515333</v>
      </c>
      <c r="R167" s="20">
        <v>616121000</v>
      </c>
      <c r="S167" s="21">
        <v>0.6021431499877592</v>
      </c>
      <c r="T167" s="22">
        <v>616121000</v>
      </c>
    </row>
    <row r="168" spans="1:20" ht="54" customHeight="1">
      <c r="B168" s="1" t="s">
        <v>36</v>
      </c>
      <c r="C168" s="11" t="str">
        <f t="shared" si="29"/>
        <v>O2.3.0.11.60.117..</v>
      </c>
      <c r="D168" s="12" t="s">
        <v>349</v>
      </c>
      <c r="E168" s="13" t="s">
        <v>350</v>
      </c>
      <c r="F168" s="14">
        <v>15666035000</v>
      </c>
      <c r="G168" s="14">
        <v>376952500</v>
      </c>
      <c r="H168" s="14">
        <v>376952500</v>
      </c>
      <c r="I168" s="14">
        <v>16042987500</v>
      </c>
      <c r="J168" s="14">
        <v>0</v>
      </c>
      <c r="K168" s="14">
        <v>16042987500</v>
      </c>
      <c r="L168" s="14">
        <v>476054068</v>
      </c>
      <c r="M168" s="14">
        <v>16039396769</v>
      </c>
      <c r="N168" s="14">
        <v>141088494</v>
      </c>
      <c r="O168" s="14">
        <v>15280225034</v>
      </c>
      <c r="P168" s="15">
        <v>0.95245508568774984</v>
      </c>
      <c r="Q168" s="14">
        <v>1504315617</v>
      </c>
      <c r="R168" s="14">
        <v>12117643440</v>
      </c>
      <c r="S168" s="15">
        <v>0.75532337353002366</v>
      </c>
      <c r="T168" s="16">
        <v>12117643440</v>
      </c>
    </row>
    <row r="169" spans="1:20" ht="42.95" customHeight="1">
      <c r="B169" s="1" t="s">
        <v>49</v>
      </c>
      <c r="C169" s="11" t="str">
        <f t="shared" si="29"/>
        <v>O2.3.0.11.60.117.00.00007740</v>
      </c>
      <c r="D169" s="26" t="s">
        <v>351</v>
      </c>
      <c r="E169" s="27" t="s">
        <v>352</v>
      </c>
      <c r="F169" s="20">
        <v>15666035000</v>
      </c>
      <c r="G169" s="20">
        <v>376952500</v>
      </c>
      <c r="H169" s="20">
        <v>376952500</v>
      </c>
      <c r="I169" s="20">
        <v>16042987500</v>
      </c>
      <c r="J169" s="20">
        <v>0</v>
      </c>
      <c r="K169" s="20">
        <v>16042987500</v>
      </c>
      <c r="L169" s="20">
        <v>476054068</v>
      </c>
      <c r="M169" s="20">
        <v>16039396769</v>
      </c>
      <c r="N169" s="20">
        <v>141088494</v>
      </c>
      <c r="O169" s="20">
        <v>15280225034</v>
      </c>
      <c r="P169" s="21">
        <v>0.95245508568774984</v>
      </c>
      <c r="Q169" s="20">
        <v>1504315617</v>
      </c>
      <c r="R169" s="20">
        <v>12117643440</v>
      </c>
      <c r="S169" s="21">
        <v>0.75532337353002366</v>
      </c>
      <c r="T169" s="22">
        <v>12117643440</v>
      </c>
    </row>
    <row r="170" spans="1:20" ht="61.5" customHeight="1">
      <c r="A170" s="1">
        <f t="shared" si="28"/>
        <v>9</v>
      </c>
      <c r="B170" s="1" t="s">
        <v>36</v>
      </c>
      <c r="C170" s="11" t="str">
        <f t="shared" si="29"/>
        <v>O2.3.0.11.60.3..</v>
      </c>
      <c r="D170" s="12" t="s">
        <v>353</v>
      </c>
      <c r="E170" s="13" t="s">
        <v>354</v>
      </c>
      <c r="F170" s="14">
        <v>18841981000</v>
      </c>
      <c r="G170" s="14">
        <v>720000000</v>
      </c>
      <c r="H170" s="14">
        <v>380000000</v>
      </c>
      <c r="I170" s="14">
        <v>19221981000</v>
      </c>
      <c r="J170" s="14">
        <v>0</v>
      </c>
      <c r="K170" s="14">
        <v>19221981000</v>
      </c>
      <c r="L170" s="14">
        <v>290843857</v>
      </c>
      <c r="M170" s="14">
        <v>17402548506</v>
      </c>
      <c r="N170" s="14">
        <v>190607814</v>
      </c>
      <c r="O170" s="14">
        <v>15086526463</v>
      </c>
      <c r="P170" s="15">
        <v>0.7848580467850842</v>
      </c>
      <c r="Q170" s="14">
        <v>1408871428</v>
      </c>
      <c r="R170" s="14">
        <v>10550181576</v>
      </c>
      <c r="S170" s="15">
        <v>0.54886026450655634</v>
      </c>
      <c r="T170" s="16">
        <v>10550181576</v>
      </c>
    </row>
    <row r="171" spans="1:20" ht="42.95" customHeight="1">
      <c r="A171" s="1">
        <f t="shared" si="28"/>
        <v>11</v>
      </c>
      <c r="B171" s="1" t="s">
        <v>36</v>
      </c>
      <c r="C171" s="11" t="str">
        <f t="shared" si="29"/>
        <v>O2.3.0.11.60.348..</v>
      </c>
      <c r="D171" s="12" t="s">
        <v>355</v>
      </c>
      <c r="E171" s="13" t="s">
        <v>356</v>
      </c>
      <c r="F171" s="14">
        <v>18841981000</v>
      </c>
      <c r="G171" s="14">
        <v>720000000</v>
      </c>
      <c r="H171" s="14">
        <v>380000000</v>
      </c>
      <c r="I171" s="14">
        <v>19221981000</v>
      </c>
      <c r="J171" s="14">
        <v>0</v>
      </c>
      <c r="K171" s="14">
        <v>19221981000</v>
      </c>
      <c r="L171" s="14">
        <v>290843857</v>
      </c>
      <c r="M171" s="14">
        <v>17402548506</v>
      </c>
      <c r="N171" s="14">
        <v>190607814</v>
      </c>
      <c r="O171" s="14">
        <v>15086526463</v>
      </c>
      <c r="P171" s="15">
        <v>0.7848580467850842</v>
      </c>
      <c r="Q171" s="14">
        <v>1408871428</v>
      </c>
      <c r="R171" s="14">
        <v>10550181576</v>
      </c>
      <c r="S171" s="15">
        <v>0.54886026450655634</v>
      </c>
      <c r="T171" s="16">
        <v>10550181576</v>
      </c>
    </row>
    <row r="172" spans="1:20" ht="42.95" customHeight="1">
      <c r="A172" s="1">
        <f t="shared" si="28"/>
        <v>21</v>
      </c>
      <c r="B172" s="1" t="s">
        <v>49</v>
      </c>
      <c r="C172" s="28" t="str">
        <f t="shared" si="29"/>
        <v>O2.3.0.11.60.348.00.00007564</v>
      </c>
      <c r="D172" s="26" t="s">
        <v>357</v>
      </c>
      <c r="E172" s="27" t="s">
        <v>358</v>
      </c>
      <c r="F172" s="20">
        <v>18841981000</v>
      </c>
      <c r="G172" s="20">
        <v>720000000</v>
      </c>
      <c r="H172" s="20">
        <v>380000000</v>
      </c>
      <c r="I172" s="20">
        <v>19221981000</v>
      </c>
      <c r="J172" s="20">
        <v>0</v>
      </c>
      <c r="K172" s="20">
        <v>19221981000</v>
      </c>
      <c r="L172" s="20">
        <v>290843857</v>
      </c>
      <c r="M172" s="20">
        <v>17402548506</v>
      </c>
      <c r="N172" s="20">
        <v>190607814</v>
      </c>
      <c r="O172" s="20">
        <v>15086526463</v>
      </c>
      <c r="P172" s="21">
        <v>0.7848580467850842</v>
      </c>
      <c r="Q172" s="20">
        <v>1408871428</v>
      </c>
      <c r="R172" s="20">
        <v>10550181576</v>
      </c>
      <c r="S172" s="21">
        <v>0.54886026450655634</v>
      </c>
      <c r="T172" s="22">
        <v>10550181576</v>
      </c>
    </row>
    <row r="173" spans="1:20" ht="48.75" customHeight="1">
      <c r="A173" s="1">
        <f t="shared" si="28"/>
        <v>9</v>
      </c>
      <c r="B173" s="1" t="s">
        <v>36</v>
      </c>
      <c r="C173" s="11" t="str">
        <f t="shared" si="29"/>
        <v>O2.3.0.11.60.5..</v>
      </c>
      <c r="D173" s="12" t="s">
        <v>359</v>
      </c>
      <c r="E173" s="13" t="s">
        <v>360</v>
      </c>
      <c r="F173" s="14">
        <v>285052375000</v>
      </c>
      <c r="G173" s="14">
        <v>2687449599</v>
      </c>
      <c r="H173" s="14">
        <v>49644367194</v>
      </c>
      <c r="I173" s="14">
        <v>334696742194</v>
      </c>
      <c r="J173" s="14">
        <v>0</v>
      </c>
      <c r="K173" s="14">
        <v>334696742194</v>
      </c>
      <c r="L173" s="14">
        <v>5274384956</v>
      </c>
      <c r="M173" s="14">
        <v>330909079524</v>
      </c>
      <c r="N173" s="14">
        <v>13841528151</v>
      </c>
      <c r="O173" s="14">
        <v>262522647461</v>
      </c>
      <c r="P173" s="24">
        <v>0.7843597333517941</v>
      </c>
      <c r="Q173" s="14">
        <v>23914619772</v>
      </c>
      <c r="R173" s="14">
        <v>219666198710</v>
      </c>
      <c r="S173" s="24">
        <v>0.65631412265935674</v>
      </c>
      <c r="T173" s="25">
        <v>219666946971</v>
      </c>
    </row>
    <row r="174" spans="1:20" ht="42.95" customHeight="1">
      <c r="A174" s="1">
        <f t="shared" si="28"/>
        <v>11</v>
      </c>
      <c r="B174" s="1" t="s">
        <v>36</v>
      </c>
      <c r="C174" s="11" t="str">
        <f t="shared" si="29"/>
        <v>O2.3.0.11.60.551..</v>
      </c>
      <c r="D174" s="12" t="s">
        <v>361</v>
      </c>
      <c r="E174" s="13" t="s">
        <v>362</v>
      </c>
      <c r="F174" s="14">
        <v>18557475000</v>
      </c>
      <c r="G174" s="14">
        <v>-110000000</v>
      </c>
      <c r="H174" s="14">
        <v>-110000000</v>
      </c>
      <c r="I174" s="14">
        <v>18447475000</v>
      </c>
      <c r="J174" s="14">
        <v>0</v>
      </c>
      <c r="K174" s="14">
        <v>18447475000</v>
      </c>
      <c r="L174" s="14">
        <v>472884356</v>
      </c>
      <c r="M174" s="14">
        <v>18248241003</v>
      </c>
      <c r="N174" s="14">
        <v>299965267</v>
      </c>
      <c r="O174" s="14">
        <v>16308634153</v>
      </c>
      <c r="P174" s="15">
        <v>0.88405779940073104</v>
      </c>
      <c r="Q174" s="14">
        <v>1458388386</v>
      </c>
      <c r="R174" s="14">
        <v>11716584594</v>
      </c>
      <c r="S174" s="15">
        <v>0.6351321573277644</v>
      </c>
      <c r="T174" s="16">
        <v>11716584594</v>
      </c>
    </row>
    <row r="175" spans="1:20" ht="49.5" customHeight="1">
      <c r="A175" s="1">
        <f t="shared" si="28"/>
        <v>21</v>
      </c>
      <c r="B175" s="1" t="s">
        <v>49</v>
      </c>
      <c r="C175" s="28" t="str">
        <f t="shared" si="29"/>
        <v>O2.3.0.11.60.551.00.00007741</v>
      </c>
      <c r="D175" s="26" t="s">
        <v>363</v>
      </c>
      <c r="E175" s="27" t="s">
        <v>364</v>
      </c>
      <c r="F175" s="20">
        <v>18557475000</v>
      </c>
      <c r="G175" s="20">
        <v>-110000000</v>
      </c>
      <c r="H175" s="20">
        <v>-110000000</v>
      </c>
      <c r="I175" s="20">
        <v>18447475000</v>
      </c>
      <c r="J175" s="20">
        <v>0</v>
      </c>
      <c r="K175" s="20">
        <v>18447475000</v>
      </c>
      <c r="L175" s="20">
        <v>472884356</v>
      </c>
      <c r="M175" s="20">
        <v>18248241003</v>
      </c>
      <c r="N175" s="20">
        <v>299965267</v>
      </c>
      <c r="O175" s="20">
        <v>16308634153</v>
      </c>
      <c r="P175" s="21">
        <v>0.88405779940073104</v>
      </c>
      <c r="Q175" s="20">
        <v>1458388386</v>
      </c>
      <c r="R175" s="20">
        <v>11716584594</v>
      </c>
      <c r="S175" s="21">
        <v>0.6351321573277644</v>
      </c>
      <c r="T175" s="22">
        <v>11716584594</v>
      </c>
    </row>
    <row r="176" spans="1:20" ht="42.95" customHeight="1">
      <c r="A176" s="1">
        <f t="shared" si="28"/>
        <v>11</v>
      </c>
      <c r="B176" s="1" t="s">
        <v>36</v>
      </c>
      <c r="C176" s="11" t="str">
        <f t="shared" si="29"/>
        <v>O2.3.0.11.60.556..</v>
      </c>
      <c r="D176" s="12" t="s">
        <v>365</v>
      </c>
      <c r="E176" s="13" t="s">
        <v>366</v>
      </c>
      <c r="F176" s="14">
        <v>258982065000</v>
      </c>
      <c r="G176" s="14">
        <v>3553166770</v>
      </c>
      <c r="H176" s="14">
        <v>50670084365</v>
      </c>
      <c r="I176" s="14">
        <v>309652149365</v>
      </c>
      <c r="J176" s="14">
        <v>0</v>
      </c>
      <c r="K176" s="14">
        <v>309652149365</v>
      </c>
      <c r="L176" s="14">
        <v>5489952852</v>
      </c>
      <c r="M176" s="14">
        <v>306575418654</v>
      </c>
      <c r="N176" s="14">
        <v>13389005465</v>
      </c>
      <c r="O176" s="14">
        <v>241504950025</v>
      </c>
      <c r="P176" s="15">
        <v>0.77992337699012049</v>
      </c>
      <c r="Q176" s="14">
        <v>22088144398</v>
      </c>
      <c r="R176" s="14">
        <v>205121468139</v>
      </c>
      <c r="S176" s="15">
        <v>0.66242546211818698</v>
      </c>
      <c r="T176" s="16">
        <v>205122216400</v>
      </c>
    </row>
    <row r="177" spans="1:20" ht="42.95" customHeight="1">
      <c r="A177" s="1">
        <f t="shared" si="28"/>
        <v>21</v>
      </c>
      <c r="B177" s="1" t="s">
        <v>49</v>
      </c>
      <c r="C177" s="28" t="str">
        <f t="shared" si="29"/>
        <v>O2.3.0.11.60.556.00.00007733</v>
      </c>
      <c r="D177" s="26" t="s">
        <v>367</v>
      </c>
      <c r="E177" s="27" t="s">
        <v>368</v>
      </c>
      <c r="F177" s="20">
        <v>3806152000</v>
      </c>
      <c r="G177" s="20">
        <v>1111000000</v>
      </c>
      <c r="H177" s="20">
        <v>1111000000</v>
      </c>
      <c r="I177" s="20">
        <v>4917152000</v>
      </c>
      <c r="J177" s="20">
        <v>0</v>
      </c>
      <c r="K177" s="20">
        <v>4917152000</v>
      </c>
      <c r="L177" s="20">
        <v>948431338</v>
      </c>
      <c r="M177" s="20">
        <v>4748505249</v>
      </c>
      <c r="N177" s="20">
        <v>836951064</v>
      </c>
      <c r="O177" s="20">
        <v>4627000955</v>
      </c>
      <c r="P177" s="21">
        <v>0.94099205292006427</v>
      </c>
      <c r="Q177" s="20">
        <v>402034842</v>
      </c>
      <c r="R177" s="20">
        <v>3502836547</v>
      </c>
      <c r="S177" s="21">
        <v>0.71237101212246434</v>
      </c>
      <c r="T177" s="22">
        <v>3505726412</v>
      </c>
    </row>
    <row r="178" spans="1:20" ht="42.95" customHeight="1">
      <c r="A178" s="1">
        <f t="shared" si="28"/>
        <v>21</v>
      </c>
      <c r="B178" s="1" t="s">
        <v>49</v>
      </c>
      <c r="C178" s="28" t="str">
        <f t="shared" si="29"/>
        <v>O2.3.0.11.60.556.00.00007748</v>
      </c>
      <c r="D178" s="26" t="s">
        <v>369</v>
      </c>
      <c r="E178" s="27" t="s">
        <v>370</v>
      </c>
      <c r="F178" s="20">
        <v>255175913000</v>
      </c>
      <c r="G178" s="20">
        <v>2442166770</v>
      </c>
      <c r="H178" s="20">
        <v>49559084365</v>
      </c>
      <c r="I178" s="20">
        <v>304734997365</v>
      </c>
      <c r="J178" s="20">
        <v>0</v>
      </c>
      <c r="K178" s="20">
        <v>304734997365</v>
      </c>
      <c r="L178" s="20">
        <v>4541521514</v>
      </c>
      <c r="M178" s="20">
        <v>301826913405</v>
      </c>
      <c r="N178" s="20">
        <v>12552054401</v>
      </c>
      <c r="O178" s="20">
        <v>236877949070</v>
      </c>
      <c r="P178" s="21">
        <v>0.7773244002764691</v>
      </c>
      <c r="Q178" s="20">
        <v>21686109556</v>
      </c>
      <c r="R178" s="20">
        <v>201618631592</v>
      </c>
      <c r="S178" s="21">
        <v>0.66161954923250532</v>
      </c>
      <c r="T178" s="22">
        <v>201616489988</v>
      </c>
    </row>
    <row r="179" spans="1:20" ht="42.95" customHeight="1">
      <c r="A179" s="1">
        <f t="shared" si="28"/>
        <v>11</v>
      </c>
      <c r="B179" s="1" t="s">
        <v>36</v>
      </c>
      <c r="C179" s="11" t="str">
        <f t="shared" si="29"/>
        <v>O2.3.0.11.60.557..</v>
      </c>
      <c r="D179" s="12" t="s">
        <v>371</v>
      </c>
      <c r="E179" s="13" t="s">
        <v>372</v>
      </c>
      <c r="F179" s="14">
        <v>7512835000</v>
      </c>
      <c r="G179" s="14">
        <v>-755717171</v>
      </c>
      <c r="H179" s="14">
        <v>-915717171</v>
      </c>
      <c r="I179" s="14">
        <v>6597117829</v>
      </c>
      <c r="J179" s="14">
        <v>0</v>
      </c>
      <c r="K179" s="14">
        <v>6597117829</v>
      </c>
      <c r="L179" s="14">
        <v>-688452252</v>
      </c>
      <c r="M179" s="14">
        <v>6085419867</v>
      </c>
      <c r="N179" s="14">
        <v>152557419</v>
      </c>
      <c r="O179" s="14">
        <v>4709063283</v>
      </c>
      <c r="P179" s="15">
        <v>0.71380615066470721</v>
      </c>
      <c r="Q179" s="14">
        <v>368086988</v>
      </c>
      <c r="R179" s="14">
        <v>2828145977</v>
      </c>
      <c r="S179" s="15">
        <v>0.42869417377507929</v>
      </c>
      <c r="T179" s="16">
        <v>2828145977</v>
      </c>
    </row>
    <row r="180" spans="1:20" ht="54.75" customHeight="1">
      <c r="A180" s="1">
        <f t="shared" ref="A180" si="30">LEN(D180)</f>
        <v>21</v>
      </c>
      <c r="B180" s="1" t="s">
        <v>49</v>
      </c>
      <c r="C180" s="28" t="str">
        <f t="shared" si="29"/>
        <v>O2.3.0.11.60.557.00.00007735</v>
      </c>
      <c r="D180" s="26" t="s">
        <v>373</v>
      </c>
      <c r="E180" s="27" t="s">
        <v>374</v>
      </c>
      <c r="F180" s="20">
        <v>7512835000</v>
      </c>
      <c r="G180" s="20">
        <v>-755717171</v>
      </c>
      <c r="H180" s="20">
        <v>-915717171</v>
      </c>
      <c r="I180" s="20">
        <v>6597117829</v>
      </c>
      <c r="J180" s="20">
        <v>0</v>
      </c>
      <c r="K180" s="20">
        <v>6597117829</v>
      </c>
      <c r="L180" s="20">
        <v>-688452252</v>
      </c>
      <c r="M180" s="20">
        <v>6085419867</v>
      </c>
      <c r="N180" s="20">
        <v>152557419</v>
      </c>
      <c r="O180" s="20">
        <v>4709063283</v>
      </c>
      <c r="P180" s="21">
        <v>0.71380615066470721</v>
      </c>
      <c r="Q180" s="20">
        <v>368086988</v>
      </c>
      <c r="R180" s="20">
        <v>2828145977</v>
      </c>
      <c r="S180" s="21">
        <v>0.42869417377507929</v>
      </c>
      <c r="T180" s="22">
        <v>2828145977</v>
      </c>
    </row>
    <row r="187" spans="1:20" ht="15">
      <c r="E187" s="42" t="s">
        <v>383</v>
      </c>
      <c r="F187" s="42"/>
      <c r="G187" s="42"/>
      <c r="H187" s="42"/>
      <c r="I187" s="42"/>
      <c r="J187" s="42"/>
      <c r="K187" s="42"/>
      <c r="L187" s="42"/>
      <c r="M187" s="42"/>
      <c r="N187" s="42"/>
    </row>
    <row r="190" spans="1:20">
      <c r="O190" s="4"/>
    </row>
    <row r="192" spans="1:20">
      <c r="D192" s="41"/>
      <c r="E192" s="41"/>
      <c r="F192" s="41"/>
      <c r="G192" s="41"/>
      <c r="H192" s="29"/>
      <c r="I192" s="29"/>
      <c r="K192" s="41"/>
      <c r="L192" s="41"/>
      <c r="M192" s="41"/>
      <c r="N192" s="41"/>
      <c r="O192" s="41"/>
      <c r="P192" s="41"/>
      <c r="Q192" s="41"/>
    </row>
    <row r="193" spans="4:17" ht="15.75">
      <c r="D193" s="37" t="s">
        <v>375</v>
      </c>
      <c r="E193" s="37"/>
      <c r="F193" s="37"/>
      <c r="G193" s="37"/>
      <c r="H193" s="31"/>
      <c r="I193" s="31"/>
      <c r="J193" s="32"/>
      <c r="K193" s="37" t="s">
        <v>376</v>
      </c>
      <c r="L193" s="37"/>
      <c r="M193" s="37"/>
      <c r="N193" s="37"/>
      <c r="O193" s="37"/>
      <c r="P193" s="37"/>
      <c r="Q193" s="37"/>
    </row>
    <row r="194" spans="4:17" ht="15.75">
      <c r="D194" s="37" t="s">
        <v>377</v>
      </c>
      <c r="E194" s="37"/>
      <c r="F194" s="37"/>
      <c r="G194" s="37"/>
      <c r="H194" s="31"/>
      <c r="I194" s="31"/>
      <c r="J194" s="32"/>
      <c r="K194" s="37" t="s">
        <v>378</v>
      </c>
      <c r="L194" s="37"/>
      <c r="M194" s="37"/>
      <c r="N194" s="37"/>
      <c r="O194" s="37"/>
      <c r="P194" s="37"/>
      <c r="Q194" s="37"/>
    </row>
    <row r="195" spans="4:17">
      <c r="D195" s="38"/>
      <c r="E195" s="38"/>
      <c r="F195" s="38"/>
      <c r="G195" s="38"/>
      <c r="H195" s="30"/>
      <c r="I195" s="30"/>
      <c r="K195" s="38"/>
      <c r="L195" s="38"/>
      <c r="M195" s="38"/>
      <c r="N195" s="38"/>
      <c r="O195" s="38"/>
      <c r="P195" s="38"/>
      <c r="Q195" s="38"/>
    </row>
    <row r="197" spans="4:17">
      <c r="D197" s="1" t="s">
        <v>379</v>
      </c>
    </row>
    <row r="198" spans="4:17">
      <c r="D198" s="1" t="s">
        <v>380</v>
      </c>
    </row>
    <row r="199" spans="4:17">
      <c r="D199" s="1" t="s">
        <v>381</v>
      </c>
    </row>
    <row r="200" spans="4:17">
      <c r="D200" s="1" t="s">
        <v>382</v>
      </c>
    </row>
  </sheetData>
  <autoFilter ref="A11:W180"/>
  <mergeCells count="20">
    <mergeCell ref="D194:G194"/>
    <mergeCell ref="K194:Q194"/>
    <mergeCell ref="D195:G195"/>
    <mergeCell ref="K195:Q195"/>
    <mergeCell ref="C10:D10"/>
    <mergeCell ref="G10:H10"/>
    <mergeCell ref="D192:G192"/>
    <mergeCell ref="K192:Q192"/>
    <mergeCell ref="D193:G193"/>
    <mergeCell ref="K193:Q193"/>
    <mergeCell ref="E187:N187"/>
    <mergeCell ref="C1:T1"/>
    <mergeCell ref="C2:T2"/>
    <mergeCell ref="C3:T3"/>
    <mergeCell ref="P5:R5"/>
    <mergeCell ref="C9:E9"/>
    <mergeCell ref="F9:K9"/>
    <mergeCell ref="L9:M9"/>
    <mergeCell ref="N9:O9"/>
    <mergeCell ref="Q9:R9"/>
  </mergeCells>
  <printOptions horizontalCentered="1"/>
  <pageMargins left="0.25" right="0.25" top="0.75" bottom="0.75" header="0.3" footer="0.3"/>
  <pageSetup scale="34" fitToHeight="0" orientation="landscape" r:id="rId1"/>
  <headerFooter>
    <oddFooter>&amp;LFuente: BogdataCifras en Pesos Corrientes&amp;RPagina &amp;P  de &amp;N</oddFooter>
  </headerFooter>
  <rowBreaks count="5" manualBreakCount="5">
    <brk id="49" max="16383" man="1"/>
    <brk id="87" max="19" man="1"/>
    <brk id="115" max="16383" man="1"/>
    <brk id="145" max="19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EjecucionVigencia</vt:lpstr>
      <vt:lpstr>EjecucionVigencia!Títulos_a_imprimir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2022-11-21T20:06:42Z</cp:lastPrinted>
  <dcterms:created xsi:type="dcterms:W3CDTF">2022-11-03T14:37:33Z</dcterms:created>
  <dcterms:modified xsi:type="dcterms:W3CDTF">2022-11-21T20:18:24Z</dcterms:modified>
</cp:coreProperties>
</file>