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sers\Nohora Lucia\Desktop\A 2022\PLAN DE ACCIÓN APROBADO\"/>
    </mc:Choice>
  </mc:AlternateContent>
  <bookViews>
    <workbookView xWindow="0" yWindow="0" windowWidth="20490" windowHeight="9045"/>
  </bookViews>
  <sheets>
    <sheet name="Plan de acción PPPF" sheetId="57" r:id="rId1"/>
    <sheet name="Instructivo" sheetId="5" r:id="rId2"/>
    <sheet name="Ficha técnica IR 1.1" sheetId="58" r:id="rId3"/>
    <sheet name="Ficha técnica IR 1.2" sheetId="59" r:id="rId4"/>
    <sheet name="Ficha técnica IR 1.3" sheetId="60" r:id="rId5"/>
    <sheet name="Ficha técnica IR 1.4" sheetId="61" r:id="rId6"/>
    <sheet name="Ficha técnica IR 2.1" sheetId="62" r:id="rId7"/>
    <sheet name="Ficha técnica IR 2.2" sheetId="63" r:id="rId8"/>
    <sheet name="Ficha técnica IR 2.3" sheetId="64" r:id="rId9"/>
    <sheet name="Ficha técnica IR 3.1" sheetId="65" r:id="rId10"/>
    <sheet name="Ficha técnica IR 3.2" sheetId="66" r:id="rId11"/>
    <sheet name="Ficha técnica IR 3.3" sheetId="67" r:id="rId12"/>
    <sheet name="Ficha técnica IR 3.4" sheetId="68" r:id="rId13"/>
    <sheet name="1.1.1" sheetId="1" r:id="rId14"/>
    <sheet name="1,1,2" sheetId="2" r:id="rId15"/>
    <sheet name="1,1,3" sheetId="3" r:id="rId16"/>
    <sheet name="1,1,4" sheetId="4" r:id="rId17"/>
    <sheet name="1,1,5" sheetId="6" r:id="rId18"/>
    <sheet name="1,2,1" sheetId="7" r:id="rId19"/>
    <sheet name="1,2,2" sheetId="8" r:id="rId20"/>
    <sheet name="1,2,3" sheetId="9" r:id="rId21"/>
    <sheet name="1,2,4" sheetId="10" r:id="rId22"/>
    <sheet name="1,2,5" sheetId="11" r:id="rId23"/>
    <sheet name="1,2,6" sheetId="12" r:id="rId24"/>
    <sheet name="1,3,1" sheetId="13" r:id="rId25"/>
    <sheet name="1,3,2" sheetId="14" r:id="rId26"/>
    <sheet name="1,3,3" sheetId="15" r:id="rId27"/>
    <sheet name="1,4,1" sheetId="16" r:id="rId28"/>
    <sheet name="1,4,2" sheetId="17" r:id="rId29"/>
    <sheet name="1,4,3" sheetId="18" r:id="rId30"/>
    <sheet name="2,1,1" sheetId="19" r:id="rId31"/>
    <sheet name="2,1,2" sheetId="20" r:id="rId32"/>
    <sheet name="2,1,3" sheetId="21" r:id="rId33"/>
    <sheet name="2,1,4" sheetId="22" r:id="rId34"/>
    <sheet name="2,1,5" sheetId="23" r:id="rId35"/>
    <sheet name="2,2,1" sheetId="24" r:id="rId36"/>
    <sheet name="2,2,2" sheetId="25" r:id="rId37"/>
    <sheet name="2,2,3" sheetId="26" r:id="rId38"/>
    <sheet name="2,2,4" sheetId="27" r:id="rId39"/>
    <sheet name="2,2,5" sheetId="28" r:id="rId40"/>
    <sheet name="2,2,6" sheetId="29" r:id="rId41"/>
    <sheet name="2,3,1" sheetId="30" r:id="rId42"/>
    <sheet name="2,3,2" sheetId="31" r:id="rId43"/>
    <sheet name="2,3,3" sheetId="32" r:id="rId44"/>
    <sheet name="2,3,4" sheetId="33" r:id="rId45"/>
    <sheet name="3,1,1" sheetId="34" r:id="rId46"/>
    <sheet name="3,1,2" sheetId="35" r:id="rId47"/>
    <sheet name="3,1,3" sheetId="36" r:id="rId48"/>
    <sheet name="3,1,4" sheetId="37" r:id="rId49"/>
    <sheet name="3,1,5" sheetId="38" r:id="rId50"/>
    <sheet name="3,2,1" sheetId="39" r:id="rId51"/>
    <sheet name="3,2,2" sheetId="40" r:id="rId52"/>
    <sheet name="3,2,3" sheetId="41" r:id="rId53"/>
    <sheet name="3,2,4" sheetId="42" r:id="rId54"/>
    <sheet name="3,2,5" sheetId="43" r:id="rId55"/>
    <sheet name="3,2,6" sheetId="44" r:id="rId56"/>
    <sheet name="3,2,7" sheetId="45" r:id="rId57"/>
    <sheet name="3,2,8" sheetId="46" r:id="rId58"/>
    <sheet name="3,2,9" sheetId="47" r:id="rId59"/>
    <sheet name="3,3,1" sheetId="48" r:id="rId60"/>
    <sheet name="3,3,2" sheetId="49" r:id="rId61"/>
    <sheet name="3,3,3" sheetId="50" r:id="rId62"/>
    <sheet name="3,3,4" sheetId="51" r:id="rId63"/>
    <sheet name="3,4,1," sheetId="52" r:id="rId64"/>
    <sheet name="3,4,2," sheetId="53" r:id="rId65"/>
    <sheet name="3,4,3," sheetId="54" r:id="rId66"/>
    <sheet name="3,4,4," sheetId="55" r:id="rId67"/>
    <sheet name="3,4,5" sheetId="56" r:id="rId68"/>
  </sheets>
  <externalReferences>
    <externalReference r:id="rId69"/>
    <externalReference r:id="rId70"/>
    <externalReference r:id="rId71"/>
    <externalReference r:id="rId72"/>
    <externalReference r:id="rId73"/>
  </externalReferences>
  <definedNames>
    <definedName name="_xlnm._FilterDatabase" localSheetId="0" hidden="1">'Plan de acción PPPF'!$BI$1:$BI$1007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3" i="57" l="1"/>
  <c r="BD13" i="57"/>
  <c r="BG13" i="57"/>
  <c r="T14" i="57"/>
  <c r="BG14" i="57"/>
  <c r="T15" i="57"/>
  <c r="AQ15" i="57"/>
  <c r="AU15" i="57"/>
  <c r="AY15" i="57"/>
  <c r="BC15" i="57"/>
  <c r="T16" i="57"/>
  <c r="AM16" i="57"/>
  <c r="AN16" i="57"/>
  <c r="AQ16" i="57"/>
  <c r="AR16" i="57"/>
  <c r="AU16" i="57"/>
  <c r="AV16" i="57"/>
  <c r="AY16" i="57"/>
  <c r="AZ16" i="57"/>
  <c r="BC16" i="57"/>
  <c r="BD16" i="57"/>
  <c r="T17" i="57"/>
  <c r="BG17" i="57"/>
  <c r="T18" i="57"/>
  <c r="BG18" i="57"/>
  <c r="T19" i="57"/>
  <c r="BD19" i="57"/>
  <c r="BG19" i="57"/>
  <c r="T20" i="57"/>
  <c r="AM20" i="57"/>
  <c r="AN20" i="57"/>
  <c r="AQ20" i="57"/>
  <c r="AR20" i="57"/>
  <c r="AU20" i="57"/>
  <c r="AV20" i="57"/>
  <c r="AY20" i="57"/>
  <c r="AZ20" i="57"/>
  <c r="BC20" i="57"/>
  <c r="BD20" i="57"/>
  <c r="T21" i="57"/>
  <c r="BG21" i="57"/>
  <c r="T22" i="57"/>
  <c r="AL22" i="57"/>
  <c r="BG22" i="57"/>
  <c r="T23" i="57"/>
  <c r="BG23" i="57"/>
  <c r="T24" i="57"/>
  <c r="BG24" i="57"/>
  <c r="T25" i="57"/>
  <c r="AM25" i="57"/>
  <c r="AN25" i="57"/>
  <c r="AQ25" i="57"/>
  <c r="AR25" i="57"/>
  <c r="AU25" i="57"/>
  <c r="AV25" i="57"/>
  <c r="AY25" i="57"/>
  <c r="AZ25" i="57"/>
  <c r="BC25" i="57"/>
  <c r="BD25" i="57"/>
  <c r="T26" i="57"/>
  <c r="BG26" i="57"/>
  <c r="T27" i="57"/>
  <c r="BD27" i="57"/>
  <c r="BG27" i="57"/>
  <c r="T28" i="57"/>
  <c r="BG28" i="57"/>
  <c r="T29" i="57"/>
  <c r="AM29" i="57"/>
  <c r="AN29" i="57"/>
  <c r="AQ29" i="57"/>
  <c r="AR29" i="57"/>
  <c r="AU29" i="57"/>
  <c r="AV29" i="57"/>
  <c r="AY29" i="57"/>
  <c r="BC29" i="57"/>
  <c r="BG29" i="57"/>
  <c r="T30" i="57"/>
  <c r="AL30" i="57"/>
  <c r="BG30" i="57"/>
  <c r="T31" i="57"/>
  <c r="BD31" i="57"/>
  <c r="BG31" i="57"/>
  <c r="T32" i="57"/>
  <c r="BG32" i="57"/>
  <c r="T33" i="57"/>
  <c r="BG33" i="57"/>
  <c r="T34" i="57"/>
  <c r="BG34" i="57"/>
  <c r="T35" i="57"/>
  <c r="BD35" i="57"/>
  <c r="BG35" i="57"/>
  <c r="T36" i="57"/>
  <c r="BD36" i="57"/>
  <c r="BG36" i="57"/>
  <c r="T37" i="57"/>
  <c r="AQ37" i="57"/>
  <c r="AU37" i="57"/>
  <c r="AY37" i="57"/>
  <c r="T38" i="57"/>
  <c r="BC38" i="57"/>
  <c r="BG38" i="57"/>
  <c r="BD38" i="57"/>
  <c r="T39" i="57"/>
  <c r="BG39" i="57"/>
  <c r="T40" i="57"/>
  <c r="BG40" i="57"/>
  <c r="T41" i="57"/>
  <c r="AM41" i="57"/>
  <c r="AN41" i="57"/>
  <c r="T42" i="57"/>
  <c r="AQ42" i="57"/>
  <c r="AU42" i="57"/>
  <c r="AR42" i="57"/>
  <c r="AV42" i="57"/>
  <c r="AZ42" i="57"/>
  <c r="BD42" i="57"/>
  <c r="T43" i="57"/>
  <c r="BG43" i="57"/>
  <c r="T44" i="57"/>
  <c r="BG44" i="57"/>
  <c r="T45" i="57"/>
  <c r="AL45" i="57"/>
  <c r="BG45" i="57"/>
  <c r="T46" i="57"/>
  <c r="AN46" i="57"/>
  <c r="AR46" i="57"/>
  <c r="AV46" i="57"/>
  <c r="AZ46" i="57"/>
  <c r="BD46" i="57"/>
  <c r="BG46" i="57"/>
  <c r="T47" i="57"/>
  <c r="BG47" i="57"/>
  <c r="T48" i="57"/>
  <c r="BG48" i="57"/>
  <c r="T49" i="57"/>
  <c r="BG49" i="57"/>
  <c r="T50" i="57"/>
  <c r="AL50" i="57"/>
  <c r="BG50" i="57"/>
  <c r="T51" i="57"/>
  <c r="BG51" i="57"/>
  <c r="T52" i="57"/>
  <c r="BG52" i="57"/>
  <c r="T53" i="57"/>
  <c r="BG53" i="57"/>
  <c r="T54" i="57"/>
  <c r="BD54" i="57"/>
  <c r="BG54" i="57"/>
  <c r="T55" i="57"/>
  <c r="BD55" i="57"/>
  <c r="BG55" i="57"/>
  <c r="T56" i="57"/>
  <c r="AL56" i="57"/>
  <c r="BG56" i="57"/>
  <c r="T57" i="57"/>
  <c r="BG57" i="57"/>
  <c r="T58" i="57"/>
  <c r="BG58" i="57"/>
  <c r="T59" i="57"/>
  <c r="AL59" i="57"/>
  <c r="BG59" i="57"/>
  <c r="T60" i="57"/>
  <c r="BG60" i="57"/>
  <c r="T61" i="57"/>
  <c r="BG61" i="57"/>
  <c r="T62" i="57"/>
  <c r="BG62" i="57"/>
  <c r="T63" i="57"/>
  <c r="BG63" i="57"/>
  <c r="T64" i="57"/>
  <c r="BG64" i="57"/>
  <c r="T65" i="57"/>
  <c r="BG65" i="57"/>
  <c r="T66" i="57"/>
  <c r="BG66" i="57"/>
  <c r="T67" i="57"/>
  <c r="BG67" i="57"/>
  <c r="BG25" i="57"/>
  <c r="BG20" i="57"/>
  <c r="AY42" i="57"/>
  <c r="BC42" i="57"/>
  <c r="BG42" i="57"/>
  <c r="BG37" i="57"/>
  <c r="BG15" i="57"/>
  <c r="AQ41" i="57"/>
  <c r="BG16" i="57"/>
  <c r="C50" i="47"/>
  <c r="C50" i="46"/>
  <c r="C50" i="44"/>
  <c r="C50" i="43"/>
  <c r="C50" i="25"/>
  <c r="C50" i="24"/>
  <c r="C50" i="20"/>
  <c r="C50" i="16"/>
  <c r="C50" i="8"/>
  <c r="C50" i="1"/>
  <c r="AR41" i="57"/>
  <c r="AU41" i="57"/>
  <c r="AV41" i="57"/>
  <c r="AY41" i="57"/>
  <c r="AZ41" i="57"/>
  <c r="BC41" i="57"/>
  <c r="BD41" i="57"/>
  <c r="BG41" i="57"/>
</calcChain>
</file>

<file path=xl/sharedStrings.xml><?xml version="1.0" encoding="utf-8"?>
<sst xmlns="http://schemas.openxmlformats.org/spreadsheetml/2006/main" count="10207" uniqueCount="1323">
  <si>
    <t>FORMATO DE PLAN DE ACCION POLÍTICAS PÚBLICAS</t>
  </si>
  <si>
    <t>Política Pública para las Familias</t>
  </si>
  <si>
    <t>Documento CONPES Distrital No:</t>
  </si>
  <si>
    <t>Fecha de aprobación:</t>
  </si>
  <si>
    <t>Fecha de actualización:</t>
  </si>
  <si>
    <t>Fecha de corte de seguimiento:</t>
  </si>
  <si>
    <t>Sector líder:</t>
  </si>
  <si>
    <t>IntegraciónSocial</t>
  </si>
  <si>
    <t>Entidad líder:</t>
  </si>
  <si>
    <t>Secretaría Distrital de Integración Social</t>
  </si>
  <si>
    <t>Sector corresponsable 1:</t>
  </si>
  <si>
    <t>Entidad 1:</t>
  </si>
  <si>
    <t>Sector corresponsable 2:</t>
  </si>
  <si>
    <t>Entidad 2:</t>
  </si>
  <si>
    <t>Sector corresponsable 3:</t>
  </si>
  <si>
    <t>Entidad 3:</t>
  </si>
  <si>
    <t>Objetivo General de la Política Pública: Garantizar los derechos de las familias, en el marco del Estado Social de Derecho, a través del reconocimiento de su diversidad, la transformación de patrones culturales hegemónicos y excluyentes, la promoción de relaciones democráticas y el diseño de estrategias que contribuyan a su seguridad económica y social, para la construcción de una sociedad justa y equitativa.</t>
  </si>
  <si>
    <t>Objetivo específico</t>
  </si>
  <si>
    <t>Importancia relativa  del objetivo especifico
(%)</t>
  </si>
  <si>
    <t>Indicadores de resultado</t>
  </si>
  <si>
    <t>Indicadores de producto</t>
  </si>
  <si>
    <t>Tiempos de ejecución</t>
  </si>
  <si>
    <t>Meta de producto Final</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</si>
  <si>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</si>
  <si>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</si>
  <si>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</si>
  <si>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</si>
  <si>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</si>
  <si>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</si>
  <si>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</si>
  <si>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</si>
  <si>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</si>
  <si>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</si>
  <si>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</si>
  <si>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</si>
  <si>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</si>
  <si>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</si>
  <si>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</si>
  <si>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</si>
  <si>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</si>
  <si>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</si>
  <si>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</si>
  <si>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</si>
  <si>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</si>
  <si>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</si>
  <si>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</si>
  <si>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</si>
  <si>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</si>
  <si>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</si>
  <si>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</si>
  <si>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</si>
  <si>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</si>
  <si>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</si>
  <si>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2021</t>
  </si>
  <si>
    <t>Meta 2022</t>
  </si>
  <si>
    <t>Meta 2023</t>
  </si>
  <si>
    <t>Meta 2024</t>
  </si>
  <si>
    <t>Meta 2025</t>
  </si>
  <si>
    <t>Costo Estimado</t>
  </si>
  <si>
    <t>Recurso disponible.</t>
  </si>
  <si>
    <t>Fuente de financiación</t>
  </si>
  <si>
    <t>Código Proyecto de Invesión</t>
  </si>
  <si>
    <t>Recurso disponible</t>
  </si>
  <si>
    <t>1. Promover la transformación de patrones culturales hegemónicos y excluyentes a través del reconocimiento de la diversidad de estructuras, arreglos, formas, relaciones, roles y subjetividades familiares, para la garantía de los derechos de las familias del Distrito.</t>
  </si>
  <si>
    <t xml:space="preserve">1.1. Reducción de prácticas excluyentes y discriminatorias en torno a la diversidad de las  familias.
</t>
  </si>
  <si>
    <t>Porcentaje de hogares familiares amplios, nucleares y sin núcleo que han sido discriminados.</t>
  </si>
  <si>
    <t>(Sumatoria de hogares familiares amplios, nucleares y sin núcleo que han sido discriminados / Total de hogares que han sido discriminados) *100</t>
  </si>
  <si>
    <t>Poblacional, Diferencial</t>
  </si>
  <si>
    <t>Decreciente</t>
  </si>
  <si>
    <t xml:space="preserve">1.1.1. Talleres en temas de política pública para las familias PPPF realizados, dirigidos a los servidores públicos administrativos. </t>
  </si>
  <si>
    <t xml:space="preserve">Número de talleres en temas de política pública para las familias PPPF realizados, dirigidos a los servidores públicos administrativos. </t>
  </si>
  <si>
    <t xml:space="preserve">Sumatoria de talleres en temas de política pública para las familias PPPF realizados, dirigidos a los servidores públicos administrativos. </t>
  </si>
  <si>
    <t>Educacióndecalidad</t>
  </si>
  <si>
    <t>4.1</t>
  </si>
  <si>
    <t>Derechos Humanos, Género, Diferencial, Poblacional</t>
  </si>
  <si>
    <t>Suma</t>
  </si>
  <si>
    <t>Si</t>
  </si>
  <si>
    <t xml:space="preserve">Inversión </t>
  </si>
  <si>
    <t xml:space="preserve">Educación </t>
  </si>
  <si>
    <t>Secretaría de Educación del Distrito</t>
  </si>
  <si>
    <t>Dirección de Talento Humano</t>
  </si>
  <si>
    <t xml:space="preserve">Edder Harvey Rodriguez Laiton </t>
  </si>
  <si>
    <t>erodriguezl@educacionbogota.gov.co</t>
  </si>
  <si>
    <t>1.1.2.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</si>
  <si>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Porcentaje de avance en el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</si>
  <si>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Sumatoria del porcentaje de avance anual en el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</si>
  <si>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Igualdaddegénero</t>
  </si>
  <si>
    <t>5.2.</t>
  </si>
  <si>
    <t>Poblacional -Diferencial</t>
  </si>
  <si>
    <t>Sí</t>
  </si>
  <si>
    <t>N/A</t>
  </si>
  <si>
    <t>$20</t>
  </si>
  <si>
    <t>Recursos de Inversión</t>
  </si>
  <si>
    <t>Cultura, Recreación y Deporte</t>
  </si>
  <si>
    <t>Secretaría Distrital de Cultura, Recreación y Deporte</t>
  </si>
  <si>
    <t>Dirección de Cultura Ciudadana</t>
  </si>
  <si>
    <t>Henry Murrain</t>
  </si>
  <si>
    <t>3274850
Ext. 548</t>
  </si>
  <si>
    <t>henry.murrain@scrd.gov.co</t>
  </si>
  <si>
    <t>Integración Social</t>
  </si>
  <si>
    <t>Secretaría de Integración Social</t>
  </si>
  <si>
    <t>Subdirección para la Familia</t>
  </si>
  <si>
    <t>Omaira Orduz Rodriguez</t>
  </si>
  <si>
    <t>rorduz@sdis.gov.co</t>
  </si>
  <si>
    <t>1.1.3. Documento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t>
  </si>
  <si>
    <t xml:space="preserve">Número de  documentos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 realizados. </t>
  </si>
  <si>
    <t>Sumatoria de  documentos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 realizados.</t>
  </si>
  <si>
    <t>Género</t>
  </si>
  <si>
    <t>No</t>
  </si>
  <si>
    <t>Inversión</t>
  </si>
  <si>
    <t>Mujer</t>
  </si>
  <si>
    <t>Secretaría Distrital de la Mujer</t>
  </si>
  <si>
    <t>Dirección de Enfoque Diferencial</t>
  </si>
  <si>
    <t>Yenny Maritza Guzman</t>
  </si>
  <si>
    <t>yguzman@sdmujer.gov.co</t>
  </si>
  <si>
    <t>1.1.4. Estrategia de comunicación de la PPPF diseñada e implementada.</t>
  </si>
  <si>
    <t>Porcentaje de avance del diseño e implementación de la estrategia de comunicación de la PPPF en la vigencia.</t>
  </si>
  <si>
    <t>Sumatoria en los porcentajes de avance del diseño e implementación de la estrategia de comunicación de la PPPF en la vigencia.</t>
  </si>
  <si>
    <t>Pazjusticiaeinstitucionessólidas</t>
  </si>
  <si>
    <t>16.10</t>
  </si>
  <si>
    <t xml:space="preserve">Derechos Humanos, Género, Diferencial, Territorial </t>
  </si>
  <si>
    <t>Creciente</t>
  </si>
  <si>
    <t xml:space="preserve">Inversion </t>
  </si>
  <si>
    <t>Social</t>
  </si>
  <si>
    <t>Subdirección para las Familias</t>
  </si>
  <si>
    <t xml:space="preserve">1.1.5. Encuentros familiares lúdicos y recreativos desarrollados que contribuyan a la transformación de imaginarios sociales asociados al fenómeno de habitabilidad en calle.  </t>
  </si>
  <si>
    <t>Número de encuentros familiares lúdicos y recreativos desarrollados que contribuyan a la transformación de imaginarios sociales asociados al fenómeno de habitabilidad en calle, realizados.</t>
  </si>
  <si>
    <t>Sumatoria de encuentros familiares lúdicos y recreativos desarrollados que contribuyan a la transformación de imaginarios sociales asociados al fenómeno de habitabilidad en calle, realizados.</t>
  </si>
  <si>
    <t>Findelapobreza</t>
  </si>
  <si>
    <t>1.2.</t>
  </si>
  <si>
    <t>Poblacional y Capacidades</t>
  </si>
  <si>
    <t>SI</t>
  </si>
  <si>
    <t>Espectáculos Públicos y Fondo de pobres</t>
  </si>
  <si>
    <t>Subdirección para la Adultez</t>
  </si>
  <si>
    <t>Daniel Mora</t>
  </si>
  <si>
    <t>dmoraa@sdis.gov.co</t>
  </si>
  <si>
    <t>1.2. Aumento de los servicios sociales prestados a las familias de Bogotá con atención diferencial.</t>
  </si>
  <si>
    <t>Porcentaje de servicios sociales de la PPPF que fortalecen su atención a familias con enfoque diferencial.</t>
  </si>
  <si>
    <t>(Número de servicios sociales con enfoque diferencial para atención a familias / Total de servicios sociales de la PPPF que atienden a las familias) *100</t>
  </si>
  <si>
    <t>1.2.1 Capacitaciones en seguridad vial y cultura para la movilidad dirigidas a las familias: padres, madres, cuidadores(as).</t>
  </si>
  <si>
    <t>Porcentaje de padres, madres, cuidadores(as) que participan en las capacitaciones en seguridad vial y cultura para la movilidad.</t>
  </si>
  <si>
    <t>(Sumatoria de padres, madres, cuidadores(as) capacitados teniendo en cuenta los lineamientos de la PPFF / Total de padres, madres, cuidadores(as) convocados o programados en las capacitaciones en seguridad vial y cultura para la movilidad )*100</t>
  </si>
  <si>
    <t>Género, diferencial, derechos  humanos</t>
  </si>
  <si>
    <t>Constante</t>
  </si>
  <si>
    <t xml:space="preserve">Movilidad </t>
  </si>
  <si>
    <t>Secretaría Distrital de Movilidad</t>
  </si>
  <si>
    <t>Oficina Asesora de Comunicaciones y Cultura para la Movilidad</t>
  </si>
  <si>
    <t>Sergio Andrés Jiménez Malagón</t>
  </si>
  <si>
    <t>3649400 ext 8303</t>
  </si>
  <si>
    <t>sjimenez@movilidad.gov.co</t>
  </si>
  <si>
    <t xml:space="preserve">1.2.2.Estrategias pedagógicas de acompañamiento para las familias realizadas  en colegios que tienen un mayor reporte de embarazo temprano según el Sistema de Alertas. </t>
  </si>
  <si>
    <t xml:space="preserve">Porcentaje de estrategias pedagógicas de acompañamiento para las familias realizadas  en colegios que tienen un mayor reporte de embarazo temprano según el Sistema de Alertas. </t>
  </si>
  <si>
    <t>(Sumatoria de estrategias pedagógicas de acompañamiento para las familias realizadas  en colegios que tienen un mayor reporte de embarazo temprano según el Sistema de Alertas /Total de estrategias programadas en  colegios con mayor reporte en embarazo temprano) * 100</t>
  </si>
  <si>
    <t>Reducción de las desigualdades</t>
  </si>
  <si>
    <t>constante</t>
  </si>
  <si>
    <t>30/12/2025</t>
  </si>
  <si>
    <t>Dirección de Inclusión e Integración de Poblaciones</t>
  </si>
  <si>
    <t xml:space="preserve">Virginia Torres Montoya  </t>
  </si>
  <si>
    <t xml:space="preserve">vtorresm1@educacionbogota.gov.co </t>
  </si>
  <si>
    <t>1.2.3. Familias atendidas en los servicios de psicología clínica y de la familia de la Universidad Santo Tomas de Aquino (UST).</t>
  </si>
  <si>
    <t>Porcentaje de familias atendidas en los servicios de psicología clínica y de la familia de la Universidad Santo Tomas de Aquino (UST).</t>
  </si>
  <si>
    <t>(Número de familias atendidas en los servicios de psicología clínica y de la familia de la Universidad Santo Tomas de Aquino (UST)/Número de familias que requieren atención) *100</t>
  </si>
  <si>
    <t>Saludybienestar</t>
  </si>
  <si>
    <t>3.1.</t>
  </si>
  <si>
    <t>NO</t>
  </si>
  <si>
    <t>AC31023001</t>
  </si>
  <si>
    <t>Educacion Superior-Privada</t>
  </si>
  <si>
    <t>Universidad Santo Tomás</t>
  </si>
  <si>
    <t>Maestría en Pscicología Clínica y de la Familia</t>
  </si>
  <si>
    <t>Luz Marina Moncada Torres</t>
  </si>
  <si>
    <t>dir.maespsicoclinica@usantotomas.edu.co</t>
  </si>
  <si>
    <t>1.2.4. Familias atendidas por el servicio psicosocial de la Subdirección para Asuntos LGBTI, en relación con identidad género y orientación sexuales diversas.</t>
  </si>
  <si>
    <t>Número de familias atendidas por el servicio psicosocial de la Subdirección para Asuntos LGBTI, en relación con identidad género y orientación sexuales diversas.</t>
  </si>
  <si>
    <t>Sumatoria de familias atendidas por el servicio psicosocial de la Subdirección para Asuntos LGBTI, en relación con identidad género y orientación sexuales diversas.</t>
  </si>
  <si>
    <t>Otros Distritos</t>
  </si>
  <si>
    <t>Subdirección para Asuntos LGBTI</t>
  </si>
  <si>
    <t>Juan Andrés Moreno Lozano</t>
  </si>
  <si>
    <t>jmorenol@sdis.gov.co</t>
  </si>
  <si>
    <t>1.2.5. Atención de cuidado para el desarrollo de capacidades, ejercicio y garantía de derechos de los hogares familiares de Bogotá.</t>
  </si>
  <si>
    <t>Número de hogares familiares con atención de cuidado para el desarrollo de capacidades, ejercicio y garantía de derechos.</t>
  </si>
  <si>
    <t>Sumatoria de hogares familiares con atención de cuidado para el desarrollo de capacidades, ejercicio y garantía de derechos.</t>
  </si>
  <si>
    <t>Derechos, Territorial, Diferencial, De Género, Poblacional</t>
  </si>
  <si>
    <t>N/D</t>
  </si>
  <si>
    <t>RECURSOS DISTRITO</t>
  </si>
  <si>
    <t>Dirección Territorial - SubGIL</t>
  </si>
  <si>
    <t>Monica Alejandra Bernal Forigua</t>
  </si>
  <si>
    <t>mbernalf@sdis.gov.co</t>
  </si>
  <si>
    <t>1.2.6. Procesos de acompañamiento Socio Jurídico a Familias con necesidades relacionadas a temas de identidades de género y orientaciones sexuales diversas.</t>
  </si>
  <si>
    <t>Número de familias atendidas con procesos de acompañamiento sociojurídico relacionados a temas de identidades de género y orientaciones sexuales diversas.</t>
  </si>
  <si>
    <t>Sumatoria de familias atendidas con el servicio Socio jurídico relacionados a temas de identidades de género y orientaciones sexuales diversas.</t>
  </si>
  <si>
    <t>1.3. Fortalecimiento de los Sistemas de información del Distrito que incorporan la variable o categoría de familias u hogares familiares.</t>
  </si>
  <si>
    <t>Indice de Fortalecimiento de los Sistemas de información del D.C. (IFSI). Que incorporan la categoría de familias u hogares familiares</t>
  </si>
  <si>
    <t>IFSI =((IP1*W1)+(IP2*W2)+(IP3*W3))
Donde: Wi= es la ponderación  de cada uno de los productos*18.315
 IP = 1 si IP &gt;=100% de la meta p
IP = 0 si IP &lt;100% de la meta de p</t>
  </si>
  <si>
    <t>Poblacional, Diferencial, Derechos Humanos</t>
  </si>
  <si>
    <t>ND</t>
  </si>
  <si>
    <t xml:space="preserve">1.3.1. Estudios realizados por el observatorio poblacional diferencial y de familias con información para identificar las características de las familias, sectores sociales y poblaciones de Bogotá realizados.
</t>
  </si>
  <si>
    <t>Número de estudios realizados por el observatorio poblacional diferencial y de familias con información para identificar las características de las familias, sectores sociales y poblaciones de Bogotá.</t>
  </si>
  <si>
    <t>Sumatoria de estudios realizados por el observatorio poblacional diferencial y de familias con información para identificar las características de las familias, sectores sociales y poblaciones de Bogotá.</t>
  </si>
  <si>
    <t>Reduccióndelasdesigualdades</t>
  </si>
  <si>
    <t>10.1.</t>
  </si>
  <si>
    <t>Derechos Humanos; Género; Diferencial; Poblacional.</t>
  </si>
  <si>
    <t>Planeación</t>
  </si>
  <si>
    <t>Secretaría Distrital de Planeación</t>
  </si>
  <si>
    <t>Dirección de Equidad y Políticas Poblacionales</t>
  </si>
  <si>
    <t>Juliana Moncada</t>
  </si>
  <si>
    <t>jmoncada@sdp.gov.co</t>
  </si>
  <si>
    <t xml:space="preserve">1.3.2. Investigaciones realizadas en salud mental y caracterización de las familias. </t>
  </si>
  <si>
    <t>Número de investigaciones realizadas en salud mental y caracterización de las familias.</t>
  </si>
  <si>
    <t>Sumatoria de investigaciones realizadas en salud mental y caracterización de las familias.</t>
  </si>
  <si>
    <t>3.4.</t>
  </si>
  <si>
    <t>1.3.3 Cualificación a personas del talento humano de la Subdirección para las Familias sobre el fenómeno de habitabilidad en calle (FHC)  y la Estrategia de Prevención del FHC.</t>
  </si>
  <si>
    <t>Número de personas de la Subdirección para las Familias cualificadas en fenómeno de habitabilidad en calle (FHC)  y la Estrategia de Prevención del FHC.</t>
  </si>
  <si>
    <t>Sumatoria de personas de la Subdirección para las Familias cualificadas en fenómeno de habitabilidad en calle (FHC)  y la Estrategia de Prevención del FHC.</t>
  </si>
  <si>
    <t>1.4. Fortalecimiento en los mecanismos de participación distritales y locales que promueven la participación ciudadana y permiten incidir en el reconocimiento de la diversidad de las familias.</t>
  </si>
  <si>
    <t>Número de localidades con mecanismos de participación ciudadana que fortalecen el reconocimiento a la diversidad de las familias.</t>
  </si>
  <si>
    <t>Sumatoria de localidades con mecanismos de participación ciudadana que fortalecen el reconocimiento a la diversidad de las familias.</t>
  </si>
  <si>
    <t>Poblacional, Diferencial, Derechos Humanos, Territorial</t>
  </si>
  <si>
    <t>1.4.1.Estrategias dirigidas a fortalecer la participación de las familias en Instituciones Educativas Distritales -IED.</t>
  </si>
  <si>
    <t>Número de Instituciones Educativas Distritales -IED con estrategias dirigidas a fortalecer la participación de las familias.</t>
  </si>
  <si>
    <t>Sumatoria de Instituciones Educativas Distritales -IED con estrategias dirigidas a fortalecer la participación de las familias.</t>
  </si>
  <si>
    <t>4.2.</t>
  </si>
  <si>
    <t>Educación</t>
  </si>
  <si>
    <t>Dirección de Educación Preescolar y Básica</t>
  </si>
  <si>
    <t xml:space="preserve">Yulieth Marcela Bautista Macia </t>
  </si>
  <si>
    <t>ymbautista@educacionbogota.gov.co</t>
  </si>
  <si>
    <t>1.4.2. Jornadas de educación ambiental realizadas, dirigidas a las familias en sus diversidades.</t>
  </si>
  <si>
    <t>Número de jornadas de educación ambiental realizadas a las familias en sus diversidades.</t>
  </si>
  <si>
    <t>Sumatoria de jornadas de educación ambiental realizadas a las familias en sus diversidades.</t>
  </si>
  <si>
    <t>Acciónporelclima</t>
  </si>
  <si>
    <t>13.1.</t>
  </si>
  <si>
    <t>Ambiental, territorial, diferencial y género</t>
  </si>
  <si>
    <t>SÏ</t>
  </si>
  <si>
    <t>inversión</t>
  </si>
  <si>
    <t>Ambiente</t>
  </si>
  <si>
    <t>Secretaría Distrital de Ambiente</t>
  </si>
  <si>
    <t>Oficina de Participación, Educación y Localidades</t>
  </si>
  <si>
    <t>Alix Montes Arrollo - Jefe OPEL, Silvia Ortiz Laverde - Profesional</t>
  </si>
  <si>
    <t>3166234777 - 3778831</t>
  </si>
  <si>
    <t>alix.montes@ambientebogota.gov.co  silvia.ortiz@ambientebogota.gov.co</t>
  </si>
  <si>
    <t>1.4.3. Organizaciones de pueblos indígenas, comunidades afro, negras, raizales y palenqueras, y pueblo Rrom-Gitano participando en los Comités Operativos Locales de la Política Pública para las Familias.</t>
  </si>
  <si>
    <t>Número de organizaciones de pueblos indígenas, comunidades afro, negras, raizales y palenqueras, y pueblo Rrom-Gitano participando en los Comités Operativos Locales de la PPPF.</t>
  </si>
  <si>
    <t>Sumatoria de Organizaciones de pueblos indígenas, comunidades afro, negras, raizales y palenqueras, y pueblo Rrom-Gitano participando en los Comités Operativos Locales de la PPPF.</t>
  </si>
  <si>
    <t>10.2</t>
  </si>
  <si>
    <t>SGP Propósito General</t>
  </si>
  <si>
    <t>2. Promover en las familias la socialización de valores democráticos fundamentados en la solidaridad, el respeto a la diversidad, la igualdad y la equidad, a través del fortalecimiento de las relaciones y la convivencia familiar que permitan la promoción de sujetos autónomos.</t>
  </si>
  <si>
    <t>2.1. Fortalecimiento en el desarrollo de habilidades para la seguridad y convivencia familiar.</t>
  </si>
  <si>
    <t>Porcentaje de hogares familiares que presentan problemas de seguridad</t>
  </si>
  <si>
    <t>(hogares familiares Núcleares, Amplios, Sin Núcleo con población de 15 años o más que ha sufrido cualquiera de los delitos/Total de hogares familiares amplíos, nucleares y sin núcleo) *100</t>
  </si>
  <si>
    <t>2.1.1. Actividades recreativas en la celebración del día de la familia y actividades recreativas con familias intervenidas por sector etario, étnico y social.</t>
  </si>
  <si>
    <t>Número de actividades recreativas en la celebración del día de la familia y actividades recreativas con familias intervenidas por sector etario, étnico y social.</t>
  </si>
  <si>
    <t>Sumatoria de actividades recreativas en la celebración del día de la familia y actividades recreativas con familias intervenidas por sector etario, étnico y social.</t>
  </si>
  <si>
    <t xml:space="preserve"> Poblacional y diferencial</t>
  </si>
  <si>
    <t>SÍ</t>
  </si>
  <si>
    <t>RECURSOS DISTRITO; SGP PROPÓSITO GENERAL-DEPORTE Y RECREACIÓN; ADMINISTRADOS DE DESTINACIÓN ESPECÍFICA</t>
  </si>
  <si>
    <t>Instituto Distrital de Recreación y Deportes</t>
  </si>
  <si>
    <t>Sudirección Técnica de Recreación y Deporte</t>
  </si>
  <si>
    <t xml:space="preserve">Aura Maria Escamilla </t>
  </si>
  <si>
    <t>aura.escamilla@idrd.gov.co</t>
  </si>
  <si>
    <t>2.1.2. Redes de aprendizaje y práctica conformadas en las que se fomenten diálogos entre y con las familias de las comunidades educativas y se compartan experiencias de crianza.</t>
  </si>
  <si>
    <t>Número de redes de aprendizaje y práctica conformadas en las que se fomenten diálogos entre y con las familias de las comunidades educativas y se compartan experiencias de crianza.</t>
  </si>
  <si>
    <t>Sumatoria de redes de aprendizaje y práctica conformadas en las que se fomenten diálogos entre y con las familias de las comunidades educativas y se compartan experiencias de crianza.</t>
  </si>
  <si>
    <t>Educación de calidad</t>
  </si>
  <si>
    <t>4.7.</t>
  </si>
  <si>
    <t>Dirección de Participación y Relaciones Interinstitucionales</t>
  </si>
  <si>
    <t>Edwin Alberto Ussa Cristiano</t>
  </si>
  <si>
    <t>eussa@educacionbogota.gov.co</t>
  </si>
  <si>
    <t>2.1.3. Jornadas de información, educación y comunicación para familias realizadas sobre violencia sexual y otras violencias.</t>
  </si>
  <si>
    <t xml:space="preserve">Número de jornadas de información, educación y comunicación para familias realizadas sobre violencia sexual y otras. </t>
  </si>
  <si>
    <t>Sumatoria de jornadas de información, educación y comunicación para familias realizadas sobre violencia sexual y otras violencias.</t>
  </si>
  <si>
    <t>Seguridad</t>
  </si>
  <si>
    <t>Secretaría de Seguridad, Convivencia y Justicia</t>
  </si>
  <si>
    <t>Dirección de Prevención - Subsecretaría de Seguridad y Convivencia</t>
  </si>
  <si>
    <t xml:space="preserve">Isabel Cristina Ramirez V. - </t>
  </si>
  <si>
    <t>isabel.ramirez@scj.gov.co</t>
  </si>
  <si>
    <t>2.1.4. Experiencias significativas implementadas en las Subdirecciones Locales, para la promoción del buen trato y la prevención de violencias en las familias.</t>
  </si>
  <si>
    <t>Número de experiencias significativas implementadas en las Subdirecciones Locales, para la promoción del buen trato y la prevención de violencias en las familias.</t>
  </si>
  <si>
    <t>Sumatoria de experiencias significativas implementadas en las Subdirecciones Locales, para la promoción del buen trato y la prevención de violencias en las familias.</t>
  </si>
  <si>
    <t>Subdirección de Infancia</t>
  </si>
  <si>
    <t xml:space="preserve">Luis Hernando Parra </t>
  </si>
  <si>
    <t>lhparra@sdis.gov.co</t>
  </si>
  <si>
    <t>2.1.5. Protocolo para el abordaje familiar y reconstrucción de redes familiares y comunitarias de personas mayores en situaciones de violencia y maltrato diseñado e implementado.</t>
  </si>
  <si>
    <t>Porcentaje de avance en el diseño e implementación del  protocolo para el abordaje familiar y reconstrucción de redes familiares y comunitarias de personas mayores en situaciones de violencia y maltrato diseñado e implementado.</t>
  </si>
  <si>
    <t>Sumatoria de los porcentajes de las fases para el diseño e implementación del protocolo para el abordaje familiar y reconstrucción de redes familiares y comunitarias de personas mayores en situaciones de violencia y maltrato</t>
  </si>
  <si>
    <t>Fin de la pobreza</t>
  </si>
  <si>
    <t>1.3</t>
  </si>
  <si>
    <t>Subdirección para la Vejez</t>
  </si>
  <si>
    <t>Sonia Giselle Tovar Jiménez</t>
  </si>
  <si>
    <t>stovar@sdis.gov.co</t>
  </si>
  <si>
    <t>2.2. Reducción de la tasa de violencia intrafamiliar.</t>
  </si>
  <si>
    <t>Tasa de violencia intrafamiliar en Bogotá D.C.</t>
  </si>
  <si>
    <t>(Número de casos de víctimas de violencia intrafamiliar en un área y periodo determinado / Población en la misma área y periodo determinado) * 100.000</t>
  </si>
  <si>
    <t xml:space="preserve">2.2.1. Escuelas de padres, madres y cuidadores de las Instituciones Educativas Distritales que desarrollan acciones de sensibilización con las familias para prevenir las violencias  y promover los derechos. </t>
  </si>
  <si>
    <t>Número de escuelas de padres, madres y cuidadores de las Instituciones Educativas Distritales que desarrollan acciones de sensibilización con las familias para prevenir las violencias y promover los derechos.</t>
  </si>
  <si>
    <t>Sumatoria de escuelas de padres, madres y cuidadores de las Instituciones Educativas Distritales que desarrollan acciones de sensibilización con las familias para prevenir las violencias y promover los derechos.</t>
  </si>
  <si>
    <t>2.2.2. Guías virtuales  para familias elaboradas en el marco del fortalecimiento de los Proyectos Educativos Institucionales (PEI), que aportan al desarrollo de habilidades de autonomía, toma de decisiones responsables, procesos de socialización y formación ciudadana.</t>
  </si>
  <si>
    <t>Número de guías virtuales  para familias elaboradas en el marco del fortalecimiento de los Proyectos Educativos Institucionales (PEI), que aportan al desarrollo de habilidades de autonomía, toma de decisiones responsables, procesos de socialización y formación ciudadana.</t>
  </si>
  <si>
    <t>Sumatoria de guías virtuales  para familias elaboradas en el marco del fortalecimiento de los Proyectos Educativos Institucionales (PEI), que aportan al desarrollo de habilidades de autonomía, toma de decisiones responsables, procesos de socialización y formación ciudadana.</t>
  </si>
  <si>
    <t>4.1.</t>
  </si>
  <si>
    <t>2.2.3. Modelo de atención a familias  orientado a la prevención de la Explotación Sexual Comercial de Niños Niñas y Adolescentes (ESCNNA) actualizado e implementado.</t>
  </si>
  <si>
    <t>Porcentaje de avance en la actualización e implementación del modelo de atención a las familias para la prevención del ESCNNA.</t>
  </si>
  <si>
    <t>Sumatoria de los porcentajes de avance en la actualización e implementación del modelo de atención a las familias para la prevención del ESCNNA.</t>
  </si>
  <si>
    <t>7720
7727</t>
  </si>
  <si>
    <t>IDIPRON</t>
  </si>
  <si>
    <t>Oficia Asesora de Planeación
Subdirección de Métodos Educativos y Operativos</t>
  </si>
  <si>
    <t>Fabian Andrés Correa Álvarez
(Karen Sarmiento Martínez)
María Alix Lesmes
(Diana Urrego Camacho)</t>
  </si>
  <si>
    <t>3118551051
3123618770</t>
  </si>
  <si>
    <t>planeacion@idipron.gov.co
karen.sarmiento@idipron.gov.co
submetodosoperativo@idipron.gov.co
psicosocial@idipron.gov.co
dianam.urrego@idipron.gov.co</t>
  </si>
  <si>
    <t>2.2.4. Plan de prevención "Creer y crear para prevenir las violencias" formulado e implementado.</t>
  </si>
  <si>
    <t>Porcentajes de avance en la implementación del  Plan de prevención "Creer y crear para prevenir las violencias".</t>
  </si>
  <si>
    <t>Número de fases implementadas del plan de prevención / número de fases programadas del plan de prevención * 100</t>
  </si>
  <si>
    <t>Poblacional
Diferencial
Territorial
Derechos Humanos</t>
  </si>
  <si>
    <t>2.2.5. Acciones de réplica de las y los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</si>
  <si>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Número de acciones de réplica de los y las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</si>
  <si>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Sumatoria de acciones de réplica de los y las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</si>
  <si>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16.1.</t>
  </si>
  <si>
    <t>Poblacional</t>
  </si>
  <si>
    <t>Subdirección para la Juventud</t>
  </si>
  <si>
    <t>Sergio Fernandez</t>
  </si>
  <si>
    <t>sfernandezg@sdis.gov.co</t>
  </si>
  <si>
    <t>2.2.6 Propuestas pedagógicas implementadas para el desarrollo de talleres dirigidos a familias de jóvenes que hacen parte de los Centros Forjar que permitan fortalecer las relaciones y la convivencia familiar durante y después de la estadía en el centro.</t>
  </si>
  <si>
    <t>Número de propuestas pedagógicas implementadas para el desarrollo de talleres dirigidos a familias de jóvenes que hacen parte de los Centros Forjar que permitan fortalecer las relaciones y la convivencia familiar durante y después de la estadía en el centro.</t>
  </si>
  <si>
    <t>Sumatoria de propuestas pedagógicas implementadas para el desarrollo de talleres dirigidos a familias de jóvenes que hacen parte de los Centros Forjar que permitan fortalecer las relaciones y la convivencia familiar durante y después de la estadía en el centro.</t>
  </si>
  <si>
    <t>2.3. Oportunidad de atención y protección a víctimas de violencia.</t>
  </si>
  <si>
    <t>Porcentaje de víctimas de violencia atendidas.</t>
  </si>
  <si>
    <t>(Sumatoria de víctimas de violencia atendidas en las Comisarías de Familia/Número total de víctimas de violencia que demandan atención) *100</t>
  </si>
  <si>
    <t>2.3.1. Modelo de atención integral para Comisarías de Familia Móviles, que dé respuesta oportuna en áreas periféricas de la ciudad, a la violencia de género y otras violencias en el contexto familiar, promoviendo relaciones democráticas al interior de las familias.</t>
  </si>
  <si>
    <t>Porcentaje de avance en el diseño e implementación del Modelo de atención integral para Comisarías de Familia Móviles, que dé respuesta oportuna en áreas periféricas de la ciudad, a la violencia de género y otras violencias en el contexto familiar, promoviendo relaciones democráticas al interior de las familias.</t>
  </si>
  <si>
    <t>% de avance en el diseño e implementación del Modelo de atención integral para Comisarías de Familia Móviles / 100% * 100</t>
  </si>
  <si>
    <t>2.3.2. Programa de atención psicosocial y jurídica realizada a líderes y lideresas amenazados, y a sus núcleos familiares.</t>
  </si>
  <si>
    <t>Porcentaje de líderes y lideresas amenazados y sus familias, atendidos con medidas psicosociales y jurídicas.</t>
  </si>
  <si>
    <t>(Número de líderes y lideresas amenazados  y sus familias atendidos/ Número de líderes y lideresas y sus familias amenazados y que requieren atención) * 100</t>
  </si>
  <si>
    <t>Derechos humanos</t>
  </si>
  <si>
    <t>Gobierno</t>
  </si>
  <si>
    <t>Secretaría Disrital de Gobierno</t>
  </si>
  <si>
    <t>Dirección de Derechos Humanos</t>
  </si>
  <si>
    <t>Andrés Idárraga  Franco</t>
  </si>
  <si>
    <t>andres.idarraga@gobiernobogota.gov.co</t>
  </si>
  <si>
    <t>2.3.3. Servicio de acompañamiento para las familias en riesgo social para promover el desarrollo familiar y la protección infantil.</t>
  </si>
  <si>
    <t>Porcentaje de familias priorizadas que llevan por lo menos 10 meses en el servicio y que después del acompañamiento, cuentan con las condiciones y características para la protección integral.</t>
  </si>
  <si>
    <t>(Número de familias priorizadas que llevan por lo menos 10 meses en el servicio y que después del acompañamiento, cuentan con las condiciones y características para la protección integral / Número total de familias de origen priorizadas que llevan más de 10 meses en el acompañamiento) *100</t>
  </si>
  <si>
    <t>Género, Poblacional, Derechos Humanos</t>
  </si>
  <si>
    <t>ONG</t>
  </si>
  <si>
    <t>Aldeas Infantiles SOS</t>
  </si>
  <si>
    <t>NA</t>
  </si>
  <si>
    <t>Martha Correal</t>
  </si>
  <si>
    <t>martha.correal@aldeasinfantiles.org.co</t>
  </si>
  <si>
    <t>2.3.4. Ruta diferencial para la atención de la violencia intrafamiliar contra persona mayor a través de las Comisarías de Familia diseñada.</t>
  </si>
  <si>
    <t>Porcentaje de avance en el diseño de la ruta diferencial para la atención de la violencia intrafamiliar contra persona mayor a través de las Comisarías de Familia.</t>
  </si>
  <si>
    <t>(Número de fases ejecutadas del diseño de la ruta diferencial integral para la atención de casos de violencia intrafamiliar contra persona mayor   a través de las Comisarias de Familia  / Número de fases del diseño de la ruta diferencial integral para la atención de casos de violencia intrafamiliar contra persona mayor a través de las Comisarias de Famlia programadas) * 100</t>
  </si>
  <si>
    <t xml:space="preserve">Paz, justicia e instituciones sólidas </t>
  </si>
  <si>
    <t>16.1</t>
  </si>
  <si>
    <t>Subdirectora para la Vejez - Sonia Giselle Tovar Jiménez</t>
  </si>
  <si>
    <t>3279797 ext. 70000</t>
  </si>
  <si>
    <t>3. Aunar recursos entre los sectores público y privado, la sociedad civil y la cooperación internacional, para contribuir en la ampliación de las oportunidades y el fortalecimiento de las capacidades de las familias para avanzar en su inclusión económica y social.</t>
  </si>
  <si>
    <t>3.1. Aportar en el mejoramiento de  las condiciones de vida de los hogares familiares en situación de pobreza multidimensional.</t>
  </si>
  <si>
    <t>Indice de Capacidades del D.C. para mitigar la pobreza multidimensional en hogares familiares (ICPM).</t>
  </si>
  <si>
    <t>ICPM =((IP1*W1)+(IP2*W2)+(IP3*W3)+(IP4*W4)+(IP5*W5)
Donde: Wi= es la ponderación  de cada uno de los productos*10,98
 IP = 1 si IP &gt;=100% de la meta p
IP = 0 si IP &lt;100% de la meta de p</t>
  </si>
  <si>
    <t xml:space="preserve">3.1.1. Programas de formación y capacitación principalmente en temas empresariales y de emprendimiento, para vendedores(as) de economía informal o en el espacio  público con el fin de mejorar su calidad de vida y la de su hogar. </t>
  </si>
  <si>
    <t xml:space="preserve">Número de personas que ejercen su actividad económica en el espacio público vinculadas a programas de formación y capacitación principalmente en temas empresariales y de emprendimiento, con el fin de mejorar su calidad de vida y la de su hogar. </t>
  </si>
  <si>
    <t xml:space="preserve">Sumatoria de personas ejercen su actividad económica en el espacio público vinculadas a programas de formación y capacitación principalmente en temas empresariales y de emprendimiento, con el fin de mejorar su calidad de vida y la de su hogar. </t>
  </si>
  <si>
    <t>Trabajodecenteycrecimientoeconómico</t>
  </si>
  <si>
    <t>8.3.</t>
  </si>
  <si>
    <t>Derechos humanos, Poblacional</t>
  </si>
  <si>
    <t>DesarrolloEconómicoIndustriayTurismo</t>
  </si>
  <si>
    <t>Instituto para la Economía Social IPES</t>
  </si>
  <si>
    <t>Subdirección de Diseño y Análisis Estratégico</t>
  </si>
  <si>
    <t>María Cabezas</t>
  </si>
  <si>
    <t>macabezasa@ipes.gov.co</t>
  </si>
  <si>
    <t>3.1.2.  Programas de intermediación laboral y formación para el trabajo de la SDDE, a través de los cuales se busca aportar en la seguridad económica y el mejoramiento de la calidad de vida de las personas participantes y de sus familias.</t>
  </si>
  <si>
    <t>Porcentaje de personas vinculadas a   los programas de intermediación laboral y formación para el trabajo de la SDDE, a través de los cuales se busca aportar en la seguridad económica y el mejoramiento de la calidad de vida de las personas participantes y de sus familias.</t>
  </si>
  <si>
    <t>(Sumatoria de personas vinculadas a los programas de intermediación laboral y formación para el trabajo de la SDDE, a través de los cuales se busca aportar en la seguridad económica y el mejoramiento de la calidad de vida de las personas participantes y de sus familias/ Número de personas que cumplen los requisitos para la vinculación a programas de empleo y formación para el trabajo) * 100</t>
  </si>
  <si>
    <t>Desarrollo Económico Industria y Turismo</t>
  </si>
  <si>
    <t xml:space="preserve">Secretaría Distrital de Desarrollo Económico </t>
  </si>
  <si>
    <t xml:space="preserve">Dirección de Desarrollo Empresarial y Empleo. 
Subdirección de Empleo y Formación </t>
  </si>
  <si>
    <t>Juana Hernández</t>
  </si>
  <si>
    <t>jhernandez@desarrolloeconomico.gov.co</t>
  </si>
  <si>
    <t>3.1.3. Apoyos alimentarios para las familias:  Comedores Comunitarios- Cocinas Populares, bonos canjeables por alimentos y canastas alimentarias.</t>
  </si>
  <si>
    <t>Número de hogares/familias beneficiados con apoyos alimentarios a través de Comedores Comunitarios- Cocinas Populares, bonos canjeables por alimentos y canastas alimentarias.</t>
  </si>
  <si>
    <t>Sumatoria de hogares/familias beneficiados con apoyos alimentarios a través de Comedores Comunitarios- Cocinas Populares, bonos canjeables por alimentos y canastas alimentarias.</t>
  </si>
  <si>
    <t>HambreCero</t>
  </si>
  <si>
    <t>2.1.</t>
  </si>
  <si>
    <t>Poblacional y territorial</t>
  </si>
  <si>
    <t xml:space="preserve"> Social</t>
  </si>
  <si>
    <t>Dirección de Nutrición y Abastecimiento</t>
  </si>
  <si>
    <t>Boris Alexander Flomin de Leon</t>
  </si>
  <si>
    <t xml:space="preserve">bflomin@sdis.gov.co
</t>
  </si>
  <si>
    <t>3.1.4. Estrategia territorial implementada para la atención a cuidadores y cuidadoras familiares de personas con discapacidad.</t>
  </si>
  <si>
    <t>Porcentaje de Cuidadores y cuidadoras familiares de personas con discapacidad atendidos-as en la Estrategia Territorial.</t>
  </si>
  <si>
    <t>(Sumatoria de cuidadores y cuidadoras familiares de personas con discapacidad atendidos-as en la Estrategia Territorial/Total de cuidadores y cuidadoras familiares que solicitan la inclusión en la estrategia y cumplen los requisitos)*100</t>
  </si>
  <si>
    <t>5. Igualdad de Género</t>
  </si>
  <si>
    <t xml:space="preserve">5.4. </t>
  </si>
  <si>
    <t>Derechos, Territorial, Diferencial, de Género, Poblacional</t>
  </si>
  <si>
    <t xml:space="preserve">Secretaría Distrital de Integración Social </t>
  </si>
  <si>
    <t>Proyecto de Discapacidad</t>
  </si>
  <si>
    <t>Nathalie Ariza</t>
  </si>
  <si>
    <t>jarizac@sdis.gov.co</t>
  </si>
  <si>
    <t>3.1.5. Hogares familiares vinculados con contrato social familiar que reciben bono de oportunidad.</t>
  </si>
  <si>
    <t>Porcentaje de hogares familiares con contrato social familiar que reciben bono de oportunidad.</t>
  </si>
  <si>
    <t>(Número de hogares familiares con contrato social familiar que reciben bono de oportunidad / número de hogares familiares con contrato social familiar programados para recibir bonos de oportunidad) * 100</t>
  </si>
  <si>
    <t>3.2. Mejoramiento en la cobertura de atención familiar para la gestión del riesgo colectivo y el riesgo individual de las familias priorizadas</t>
  </si>
  <si>
    <t>Número de familias intervenidas a través de acciones de gestión del riesgo colectivo.</t>
  </si>
  <si>
    <t>Sumatoria de familias intervenidas a través de acciones de gestión del riesgo colectivo.</t>
  </si>
  <si>
    <t xml:space="preserve">Derechos humanos, poblacional y diferencial </t>
  </si>
  <si>
    <t>31/12/2025</t>
  </si>
  <si>
    <t>3.2.1. Atención familiar para la Gestión Integral del Riesgo.</t>
  </si>
  <si>
    <t>Número de familias con atención para la Gestión Integral del Riesgo.</t>
  </si>
  <si>
    <t>Sumatoria de familas con atención para la Gestión Integral del Riesgo.</t>
  </si>
  <si>
    <t>7828,7829, 7830 y 7831</t>
  </si>
  <si>
    <t>3-3-1-16-01-09-7828; 3-3-1-16-01-10-7829; 3-3-1-16-01-11-7830; 3-3-1-16-02-35-7831</t>
  </si>
  <si>
    <t>Salud</t>
  </si>
  <si>
    <t>Secretaría Distrital de Salud</t>
  </si>
  <si>
    <t>Subsecretaría de Salud Pública.</t>
  </si>
  <si>
    <t>Manuel Alfredo González Mayorga</t>
  </si>
  <si>
    <t>3649090 Ext:9743</t>
  </si>
  <si>
    <t>ma1gonzalez@saludcapital.gov.co</t>
  </si>
  <si>
    <t>Sumatoria de  familias intervenidas a través de acciones de gestión del riesgo colectivo.</t>
  </si>
  <si>
    <t>3.2.2. Atención familiar para la Gestión Integral del Riesgo en zonas periurbanas.</t>
  </si>
  <si>
    <t>Número de familias con atención para la Gestión Integral del Riesgo en zonas periurbanas.</t>
  </si>
  <si>
    <t>Sumatoria de familas con atención para la Gestión Integral del Riesgo en zonas periurbanas.</t>
  </si>
  <si>
    <t>3.2.3. Atención Psicosocial familiar a través del PAPSIVI para víctimas del conflicto armado en Modalidad Familiar.</t>
  </si>
  <si>
    <t>Número de personas víctimas de conflicto armado con atención psicosocial familiar a través del PAPSIVI.</t>
  </si>
  <si>
    <t>Sumatoria de personas víctimas de conflicto armado con atención psicosocial familiar a través del PAPSIVI.</t>
  </si>
  <si>
    <t>3-3-1-16-03-39-7832</t>
  </si>
  <si>
    <t>3.2.4. Acciones protectoras desarrolladas para la salud familiar.</t>
  </si>
  <si>
    <t>Número de familias que desarrollan acciones protectoras para la salud.</t>
  </si>
  <si>
    <t>Sumatoria de familas que desarrollan acciones protectoras para la salud.</t>
  </si>
  <si>
    <t>7828, 7829, 7830, 7831</t>
  </si>
  <si>
    <t>3.2.5. Familias de estudiantes de media acompañadas y asesoradas por la Estrategia de orientación socio ocupacional.</t>
  </si>
  <si>
    <t>Número de familias de estudiantes de media acompañadas y asesoradas por la Estrategia de orientación socio ocupacional.</t>
  </si>
  <si>
    <t>Sumatoria de familias acompañadas y asesoradas por la estrategia de orientación socio ocupacional.</t>
  </si>
  <si>
    <t>Dirección de Educación Media</t>
  </si>
  <si>
    <t xml:space="preserve">Jose Maria Roldan Restrepo </t>
  </si>
  <si>
    <t xml:space="preserve">jroldanr@educacionbogota.gov.co </t>
  </si>
  <si>
    <t>3.2.6.  Encuentros de intercambio de experiencias con familias, orientados a reflexionar sobre su rol en los procesos de enseñanza y aprendizaje, para la formación integral de niños, niñas, adolescentes y jóvenes.</t>
  </si>
  <si>
    <t>Número de encuentros de intercambio de experiencias con familias, orientados a reflexionar sobre su rol en los procesos de enseñanza y aprendizaje, para la formación integral de niños, niñas, adolescentes y jóvenes.</t>
  </si>
  <si>
    <t>Sumatoria de encuentros de intercambio de experiencias con familias, orientados a reflexionar sobre su rol en los procesos de enseñanza y aprendizaje, para la formación integral de niños, niñas, adolescentes y jóvenes.</t>
  </si>
  <si>
    <t>4.5.</t>
  </si>
  <si>
    <t>Dirección de Relaciones con el Sector Educativo Privado</t>
  </si>
  <si>
    <t xml:space="preserve">Rocio Jazmin Olarte Tapia </t>
  </si>
  <si>
    <t>rolarte@educacionbogota.gov.co</t>
  </si>
  <si>
    <t>3.2.7. Acompañamiento psicosocial a través del programa Mi Familia, que fortalece las capacidades de las familias para promover el desarrollo integral de los niños, niñas y adolescentes, reducir y mitigar los efectos de la violencia, el abuso o la negligencia en su contra.</t>
  </si>
  <si>
    <t>Número de familias atendidas a través del programa Mi Familia, que fortalece las capacidades de las familias para promover el desarrollo integral de los niños, niñas y adolescentes, reducir y mitigar los efectos de la violencia, el abuso o la negligencia en su contra.</t>
  </si>
  <si>
    <t>Sumatoria de familias atendidas a través del programa Mi Familia, que fortalece las capacidades de las familias para promover el desarrollo integral de los niños, niñas y adolescentes, reducir y mitigar los efectos de la violencia, el abuso o la negligencia en su contra.</t>
  </si>
  <si>
    <t>3.2</t>
  </si>
  <si>
    <t xml:space="preserve">Poblacional, Diferencial, </t>
  </si>
  <si>
    <t>C_4102-1500_16-04102043-02-141</t>
  </si>
  <si>
    <t>Instituto Colombiano de Bienestar Familiar -ICBF</t>
  </si>
  <si>
    <t>31/12/2026</t>
  </si>
  <si>
    <t>3.2.8. Jóvenes y adultos de las familias atendidos mediante estrategias educativas flexibles en Instituciones Educativas Distritales -IED.</t>
  </si>
  <si>
    <t>Número de jóvenes y adultos de las familias atendidos mediante estrategias educativas flexibles en Instituciones Educativas Distritales -IED.</t>
  </si>
  <si>
    <t>Sumatoria de jóvenes y adultos de las familias atendidos mediante estrategias educativas flexibles en Instituciones Educativas Distritales -IED.</t>
  </si>
  <si>
    <t>31/12/2027</t>
  </si>
  <si>
    <t>3.2.9. Mesas Estamentales de familias, conformadas y operando, en temas de Discapacidad, Capacidades y/o talentos Excepcionales y Trastornos Específicos del Aprendizaje y del Comportamiento en Instituciones Educativas Distritales -IED.</t>
  </si>
  <si>
    <t>Porcentaje de Mesas Estamentales de familias, conformadas y operando, en temas de Discapacidad, Capacidades y/o talentos Excepcionales y Trastornos Específicos del Aprendizaje y del Comportamiento en Instituciones Educativas Distritales -IED.</t>
  </si>
  <si>
    <t>(Sumatoria de Mesas Estamentales de familias, conformadas y operando, en temas de Discapacidad, Capacidades y/o talentos Excepcionales y Trastornos Específicos del Aprendizaje y del Comportamiento en Instituciones Educativas Distritales -IED /Mesas Estamentales de familias constituidas en IED)*100</t>
  </si>
  <si>
    <t xml:space="preserve">3.3. Disminución del déficit de vivienda para los hogares en Bogotá. </t>
  </si>
  <si>
    <t xml:space="preserve">Porcentaje de hogares de dos o más integrantes que presentan déficit de vivienda en Bogotá. </t>
  </si>
  <si>
    <t>(Sumatoria de hogares con déficit de vivienda/Sumatoria de hogares total)*100</t>
  </si>
  <si>
    <t>Enfoque de género, poblacional
y diferencial.</t>
  </si>
  <si>
    <t xml:space="preserve">3.3.1. Subsidio  para la adquisición de vivienda nueva VIS y VIP en Bogotá para  Hogares de dos o mas integrantes. </t>
  </si>
  <si>
    <t>Número de hogares de dos o mas integrantes que acceden a subsidio para la adquisición de vivienda nueva VIS y VIP en Bogotá.</t>
  </si>
  <si>
    <t>Sumatoria de hogares de dos o mas integrantes beneficiarios del subsidio para la adquisición de vivienda VIS y VIP en Bogotá.</t>
  </si>
  <si>
    <t>10.1</t>
  </si>
  <si>
    <t>Poblacional  y diferencial</t>
  </si>
  <si>
    <t>Hábitat</t>
  </si>
  <si>
    <t>Secretaría Distrital de Hábitat</t>
  </si>
  <si>
    <t>Subsecretaría de Gestión Financiera</t>
  </si>
  <si>
    <t>Nelson Yovany Jimenez Gonzalez</t>
  </si>
  <si>
    <t xml:space="preserve"> nelson.jimenez@habitatbogota.gov.co/ laura.carreno@habitatbogota.gov.co </t>
  </si>
  <si>
    <t>3.3.2. Títulos de propiedad registrados  y entregados para predios localizados en estratos 1 y 2.</t>
  </si>
  <si>
    <t>Número de títulos de propiedad registrados  y entregados para predios localizados en estratos 1 y 2.</t>
  </si>
  <si>
    <t>Sumatoria de títulos de propiedad registrados  y entregados para predios localizados en estratos 1 y 2.</t>
  </si>
  <si>
    <t>Cuidades y comunidades sostenibles</t>
  </si>
  <si>
    <t>Ambiental y territorial</t>
  </si>
  <si>
    <t>Habitat</t>
  </si>
  <si>
    <t>Caja de la Vivienda Popular</t>
  </si>
  <si>
    <t>Dirección de Urbanización y Titulación</t>
  </si>
  <si>
    <t>Sandra Cristina Pedraza Calixro</t>
  </si>
  <si>
    <t>(57-1) 3494550</t>
  </si>
  <si>
    <t xml:space="preserve">spedrazac@cajaviviendapopular.gov.co </t>
  </si>
  <si>
    <t>3.3.3. Actos de reconocimiento emitidos a través de la Curaduría Pública Social de la CVP.</t>
  </si>
  <si>
    <t>Número de actos de reconocimiento emitidos a traves de la Curaduría Pública Social de la CVP.</t>
  </si>
  <si>
    <t>Sumatoria de actos de reconocimiento emitidos a traves de la Curaduría Pública Social de la CVP.</t>
  </si>
  <si>
    <t>Tulio Ricardo Ramirez Borbón</t>
  </si>
  <si>
    <t xml:space="preserve">tramirezb@cajaviviendapopular.gov.co </t>
  </si>
  <si>
    <t>3.3.4. Viviendas intervenidas en desarrollo del plan piloto Plan Terrazas.</t>
  </si>
  <si>
    <t>Número de Viviendas intervenidas en desarrollo del plan piloto Plan Terrazas.</t>
  </si>
  <si>
    <t>Sumatoria de viviendas intervenidas con el Plan Terrazas.</t>
  </si>
  <si>
    <t>3.4. Mejoramiento de las condiciones de vida de las familias localizadas en zonas de alto riesgo no mitigable y de alto riesgo mitigable por fenómenos de remoción en masa.</t>
  </si>
  <si>
    <t>Porcentaje de familias beneficiadas a través del programa de reasentamiento, localizadas en zonas de alto riesgo no mitigable y a través de obras de mitigación, localizadas en zonas de alto riesgo mitigable por fenómenos de remoción en masa.</t>
  </si>
  <si>
    <t>(Número de familias beneficiadas a través del programa de reasentamiento, localizadas en zonas de alto riesgo no mitigable + Número de familias beneficiadas a través de obras de mitigación, localizadas en zonas de alto riesgo mitigable por fenómenos de remoción en masa. / Número total de familias priorizadas por reasentamiento en zonas de alto riesgo no mitigable y por obras de mitigación en zonas de alto riesgo mitigable) *100</t>
  </si>
  <si>
    <t>Ambiental y Territorial</t>
  </si>
  <si>
    <t>30/06/2024</t>
  </si>
  <si>
    <t>3.4.1. Hogares beneficiados con instrumentos financieros para su reubicación definitiva.</t>
  </si>
  <si>
    <t>Número de hogares localizados en zonas de alto riesgo no mitigable o los ordenados mediante sentencias judiciales o actos administrativos, beneficiados con instrumentos financieros para su reubicación definitiva.</t>
  </si>
  <si>
    <t>Sumatoria de hogares localizados en zonas de alto riesgo no mitigable o los ordenados mediante sentencias judiciales o actos administrativos, beneficiados con instrumentos financieros para su reubicación definitiva.</t>
  </si>
  <si>
    <t>Neifis Isabel Araujo Luquez</t>
  </si>
  <si>
    <t xml:space="preserve">naraujol@cajaviviendapopular.gov.co </t>
  </si>
  <si>
    <t>3.4.2. Familias en zonas de alto riesgo no mitigable beneficiadas a través del programa de reasentamiento.</t>
  </si>
  <si>
    <t>Número de familias en zonas de alto riesgo no mitigable beneficiadas a través del programa de reasentamiento.</t>
  </si>
  <si>
    <t>Sumatoria de familias en zonas de alto riesgo no mitigable beneficiadas a través del programa de reasentamiento.</t>
  </si>
  <si>
    <t>Inversión; FONDIGER</t>
  </si>
  <si>
    <t>IDIGER</t>
  </si>
  <si>
    <t>Oficina Asesora de Planeación</t>
  </si>
  <si>
    <t>María Eugenia Tovar /Faride Solano</t>
  </si>
  <si>
    <t>4292800  Ext. 2713 / 3002137236</t>
  </si>
  <si>
    <t xml:space="preserve">mtovar@idiger.gov.co / fsolano@idiger.gov.co </t>
  </si>
  <si>
    <t>3.4.3. Familias localizadas en zonas de riesgo mitigable por fenómenos de remoción en masa, beneficiadas a través de obras de mitigación.</t>
  </si>
  <si>
    <t>Número de familias localizadas en zonas de riesgo mitigable por fenómenos de remoción en masa, beneficiadas a través de obras de mitigación.</t>
  </si>
  <si>
    <t>Sumatoria de familias localizadas en zonas de riesgo mitigable por fenómenos de remoción en masa, beneficiadas a través de obras de mitigación.</t>
  </si>
  <si>
    <t>$ 11.386</t>
  </si>
  <si>
    <t>$ 9.018</t>
  </si>
  <si>
    <t>3.4.4. Familias beneficiadas con ayudas humanitarias.</t>
  </si>
  <si>
    <t>Porcentaje de familias beneficiadas con ayudas humanitarias.</t>
  </si>
  <si>
    <t>(Número de familias beneficiadas con ayudas humanitarias/Total de familias que requieren ayudas humanitarias) *100</t>
  </si>
  <si>
    <t>$ 134</t>
  </si>
  <si>
    <t>3.4.5. Hogares beneficiados con instrumentos financieros para su relocalización temporal.</t>
  </si>
  <si>
    <t>Número de hogares localizados en zonas de alto riesgo no mitigable o los ordenados mediante sentencias judiciales o actos administrativos, beneficiados con instrumentos financieros para su relocalización temporal.</t>
  </si>
  <si>
    <t>Sumatoria de hogares beneficiados con instrumentos financieros para su relocalización temporal.</t>
  </si>
  <si>
    <t>Instrucciones para el diligenciamiento de la ficha técnica de los indicadores de resultado y producto</t>
  </si>
  <si>
    <t>Se debe diligenciar una ficha técnica por cada indicador de resultado y de producto.</t>
  </si>
  <si>
    <t>Secciones</t>
  </si>
  <si>
    <t>Descripción de la variables</t>
  </si>
  <si>
    <t>Información General</t>
  </si>
  <si>
    <r>
      <rPr>
        <b/>
        <sz val="12"/>
        <color theme="1"/>
        <rFont val="Arial Narrow"/>
        <family val="2"/>
      </rPr>
      <t xml:space="preserve">a. Nombre del indicador: </t>
    </r>
    <r>
      <rPr>
        <sz val="12"/>
        <color theme="1"/>
        <rFont val="Arial Narrow"/>
        <family val="2"/>
      </rPr>
      <t xml:space="preserve">
- Escribir el nombre del indicador, el cual debe dar cuenta de lo que está midiendo, no debe incluir más de una acción.</t>
    </r>
  </si>
  <si>
    <r>
      <t xml:space="preserve">b. Relación entre el indicador de resultado e indicadores de producto:
</t>
    </r>
    <r>
      <rPr>
        <sz val="12"/>
        <color theme="1"/>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</si>
  <si>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family val="2"/>
      </rPr>
      <t xml:space="preserve">c. Relación con el PDD: </t>
    </r>
    <r>
      <rPr>
        <sz val="12"/>
        <color theme="1"/>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</si>
  <si>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family val="2"/>
      </rPr>
      <t xml:space="preserve">d. Sector y entidad responsable: </t>
    </r>
    <r>
      <rPr>
        <sz val="12"/>
        <color theme="1"/>
        <rFont val="Arial Narrow"/>
        <family val="2"/>
      </rPr>
      <t>Lista desplegable
- Se refiere a la identificación del sector y entidad responsable del cumplimiento del indicador.</t>
    </r>
  </si>
  <si>
    <r>
      <rPr>
        <b/>
        <sz val="12"/>
        <color theme="1"/>
        <rFont val="Arial Narrow"/>
        <family val="2"/>
      </rPr>
      <t xml:space="preserve">e. Entidades involucradas en el cumplimiento del indicador:
</t>
    </r>
    <r>
      <rPr>
        <sz val="12"/>
        <color theme="1"/>
        <rFont val="Arial Narrow"/>
        <family val="2"/>
      </rPr>
      <t>Se debe relacionar las entidades que tienen responsabilidad directa o compartida en el cumplimiento del indicador</t>
    </r>
  </si>
  <si>
    <r>
      <rPr>
        <b/>
        <sz val="12"/>
        <color theme="1"/>
        <rFont val="Arial Narrow"/>
        <family val="2"/>
      </rPr>
      <t>f. Descripción de indicador:</t>
    </r>
    <r>
      <rPr>
        <sz val="12"/>
        <color theme="1"/>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</si>
  <si>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t xml:space="preserve">g. Descripción del Producto: </t>
    </r>
    <r>
      <rPr>
        <sz val="12"/>
        <color theme="1"/>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</si>
  <si>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color theme="1"/>
        <rFont val="Arial Narrow"/>
        <family val="2"/>
      </rPr>
      <t xml:space="preserve">h. Meta(s) de resultado a la que el producto aporta mediante su implementación: </t>
    </r>
    <r>
      <rPr>
        <sz val="12"/>
        <color theme="1"/>
        <rFont val="Arial Narrow"/>
        <family val="2"/>
      </rPr>
      <t>Se identifica la o las meta de resultado a la que el producto aporta mediante su implementación.</t>
    </r>
  </si>
  <si>
    <r>
      <rPr>
        <b/>
        <sz val="12"/>
        <color theme="1"/>
        <rFont val="Arial Narrow"/>
        <family val="2"/>
      </rPr>
      <t xml:space="preserve">i. Objetivo de Desarrollo Sostenible ODS: </t>
    </r>
    <r>
      <rPr>
        <sz val="12"/>
        <color theme="1"/>
        <rFont val="Arial Narrow"/>
        <family val="2"/>
      </rPr>
      <t>Cada producto, debe relacionarse de acuerdo con los objetivos mundiales, a su vez debe ser identificada la meta del ODS.
Esta matríz se encuentra en la caja de herramientas.</t>
    </r>
  </si>
  <si>
    <t>Medición</t>
  </si>
  <si>
    <r>
      <rPr>
        <b/>
        <sz val="12"/>
        <color theme="1"/>
        <rFont val="Arial Narrow"/>
        <family val="2"/>
      </rPr>
      <t xml:space="preserve">a. Fórmula de cálculo: </t>
    </r>
    <r>
      <rPr>
        <sz val="12"/>
        <color theme="1"/>
        <rFont val="Arial Narrow"/>
        <family val="2"/>
      </rPr>
      <t>Escribir la expresión matemática con la cual se calcula el indicador.</t>
    </r>
  </si>
  <si>
    <r>
      <rPr>
        <b/>
        <sz val="12"/>
        <color theme="1"/>
        <rFont val="Arial Narrow"/>
        <family val="2"/>
      </rPr>
      <t>b. Unidad de medida:</t>
    </r>
    <r>
      <rPr>
        <sz val="12"/>
        <color theme="1"/>
        <rFont val="Arial Narrow"/>
        <family val="2"/>
      </rPr>
      <t xml:space="preserve"> Escribir el parámetro de referencia para determinar las magnitudes de medición del indicador.</t>
    </r>
  </si>
  <si>
    <r>
      <rPr>
        <b/>
        <sz val="12"/>
        <color theme="1"/>
        <rFont val="Arial Narrow"/>
        <family val="2"/>
      </rPr>
      <t>c. Periodicidad de medición:</t>
    </r>
    <r>
      <rPr>
        <sz val="12"/>
        <color theme="1"/>
        <rFont val="Arial Narrow"/>
        <family val="2"/>
      </rPr>
      <t xml:space="preserve"> Explicar la frecuencia con la cual se miden los resultados.</t>
    </r>
  </si>
  <si>
    <r>
      <rPr>
        <b/>
        <sz val="12"/>
        <color theme="1"/>
        <rFont val="Arial Narrow"/>
        <family val="2"/>
      </rPr>
      <t>d. Línea base:</t>
    </r>
    <r>
      <rPr>
        <sz val="12"/>
        <color theme="1"/>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</si>
  <si>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family val="2"/>
      </rPr>
      <t xml:space="preserve">e. Año inicio y Año Fin: </t>
    </r>
    <r>
      <rPr>
        <sz val="12"/>
        <color theme="1"/>
        <rFont val="Arial Narrow"/>
        <family val="2"/>
      </rPr>
      <t>Corresponde al año en el que inicia la acción y el año en el que se espera esta finalice.</t>
    </r>
  </si>
  <si>
    <r>
      <rPr>
        <b/>
        <sz val="12"/>
        <color theme="1"/>
        <rFont val="Arial Narrow"/>
        <family val="2"/>
      </rPr>
      <t>f. Metas:</t>
    </r>
    <r>
      <rPr>
        <sz val="12"/>
        <color theme="1"/>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</si>
  <si>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family val="2"/>
      </rPr>
      <t xml:space="preserve">g. Metodología de la medición: </t>
    </r>
    <r>
      <rPr>
        <sz val="12"/>
        <color theme="1"/>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</si>
  <si>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family val="2"/>
      </rPr>
      <t xml:space="preserve">h. Territorialización del indicador: </t>
    </r>
    <r>
      <rPr>
        <sz val="12"/>
        <color theme="1"/>
        <rFont val="Arial Narrow"/>
        <family val="2"/>
      </rPr>
      <t>Identifique y marque con una "X" si el indicador se puede calcular o contar con el dato a nivel local (localidad), por UPZ, u otra medición a nivel territorial.</t>
    </r>
  </si>
  <si>
    <r>
      <rPr>
        <b/>
        <sz val="12"/>
        <color theme="1"/>
        <rFont val="Arial Narrow"/>
        <family val="2"/>
      </rPr>
      <t xml:space="preserve">i. Fuentes de medición: </t>
    </r>
    <r>
      <rPr>
        <sz val="12"/>
        <color theme="1"/>
        <rFont val="Arial Narrow"/>
        <family val="2"/>
      </rPr>
      <t>Escriba las entidades y sistemas de información encargados de la producción o suministro de la información que se utiliza para la construcción del indicador.</t>
    </r>
  </si>
  <si>
    <r>
      <rPr>
        <b/>
        <sz val="12"/>
        <color theme="1"/>
        <rFont val="Arial Narrow"/>
        <family val="2"/>
      </rPr>
      <t xml:space="preserve">i. Días de rezago: </t>
    </r>
    <r>
      <rPr>
        <sz val="12"/>
        <color theme="1"/>
        <rFont val="Arial Narrow"/>
        <family val="2"/>
      </rPr>
      <t>Escriba los días que tarda la información para estar disponible después de cumplido el periodo de referencia o el medido.</t>
    </r>
  </si>
  <si>
    <r>
      <rPr>
        <b/>
        <sz val="12"/>
        <color theme="1"/>
        <rFont val="Arial Narrow"/>
        <family val="2"/>
      </rPr>
      <t>j. Serie disponible:</t>
    </r>
    <r>
      <rPr>
        <sz val="12"/>
        <color theme="1"/>
        <rFont val="Arial Narrow"/>
        <family val="2"/>
      </rPr>
      <t xml:space="preserve"> Indique la fecha desde la cuál es posible tener acceso a la serie de datos del indicador. </t>
    </r>
  </si>
  <si>
    <t>Datos del responsable del indicador</t>
  </si>
  <si>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</si>
  <si>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</si>
  <si>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</si>
  <si>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Observaciones</t>
  </si>
  <si>
    <t xml:space="preserve">Escriba los comentarios que deban tenerse en cuenta sobre el indicador, y que no fueron recogidos a través de la ficha técnica. Incluye comentarios que se consideren pertinentes para la conceptualización y comprensión del indicador. </t>
  </si>
  <si>
    <t>FICHA TÉCNICA INDICADOR DE RESULTADO 1.1 Reducción de prácticas excluyentes y discriminatorias en torno a la diversidad de las  familias</t>
  </si>
  <si>
    <t>Información general</t>
  </si>
  <si>
    <t>Nombre del indicador</t>
  </si>
  <si>
    <t>Relación entre el indicador de resultado e indicadores de producto</t>
  </si>
  <si>
    <t>El indicador de resultado tiene relacion con los siguientes indicadores de producto:
1.1.1.; 1.1.2.; 1.1.3.; 1.1.4.; 1.1.5.</t>
  </si>
  <si>
    <t>Pilar, Objetivo o Eje del PDD</t>
  </si>
  <si>
    <t>Programa (PDD)</t>
  </si>
  <si>
    <t>Sector responsable</t>
  </si>
  <si>
    <t>Entidades involucradas en el cumplimiento del indicador</t>
  </si>
  <si>
    <t>Secretaría de Educación</t>
  </si>
  <si>
    <t>Secretaría de Cultura</t>
  </si>
  <si>
    <t xml:space="preserve">Secretaría de La Mujer </t>
  </si>
  <si>
    <t xml:space="preserve">Entidad </t>
  </si>
  <si>
    <t>Descripción del indicador</t>
  </si>
  <si>
    <r>
      <t xml:space="preserve">De acuerdo con la Encuesta Multipropósito de Bogotá -EMB realizada por la Secretaría Distrital de Planeación en 2017, se muestra la relación porcentual entre hogares familiares (amplios, nucleares y sin núcleo) que responden afirmativamente a la siguiente pregunta </t>
    </r>
    <r>
      <rPr>
        <i/>
        <sz val="12"/>
        <rFont val="Arial Narrow"/>
        <family val="2"/>
      </rPr>
      <t>"¿Durante el presente año, (...) ha visto que alguna persona haya sido discriminado(a), molestado(a), o que le hayan hecho sentir mal por alguna de los siguientes motivos? Por su raza u origen étnico;  Por ser hombre o mujer, Por su orientación sexual (por ser LGBTI); Por sus creencias religiosas; Por su peso, tamaño o apariencia física; Por sentirse identificado con algún grupo juvenil como metaleros, skinhead, emos, entre otros; Por su condición económica y social; y Por su origen campesino"</t>
    </r>
    <r>
      <rPr>
        <sz val="12"/>
        <rFont val="Arial Narrow"/>
        <family val="2"/>
      </rPr>
      <t>, entre el universo total de hogares (amplios, nucleares, sin núcleo y unipersonales) identificados por la encuesta mencionada.</t>
    </r>
  </si>
  <si>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</si>
  <si>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</si>
  <si>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</si>
  <si>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</si>
  <si>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</si>
  <si>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</si>
  <si>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</si>
  <si>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</si>
  <si>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</si>
  <si>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</si>
  <si>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</si>
  <si>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</si>
  <si>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</si>
  <si>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</si>
  <si>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</si>
  <si>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</si>
  <si>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</si>
  <si>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Anual</t>
  </si>
  <si>
    <t>x</t>
  </si>
  <si>
    <t>Bimestral</t>
  </si>
  <si>
    <t>Semestral</t>
  </si>
  <si>
    <t>Línea Base (LB)</t>
  </si>
  <si>
    <t>LB</t>
  </si>
  <si>
    <t>Fecha de LB</t>
  </si>
  <si>
    <t>Fuente LB</t>
  </si>
  <si>
    <t>EMB</t>
  </si>
  <si>
    <t>Año inicio - Año fin</t>
  </si>
  <si>
    <t>Año inicio</t>
  </si>
  <si>
    <t>Año Fin</t>
  </si>
  <si>
    <t>2025</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</si>
  <si>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</si>
  <si>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</si>
  <si>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</si>
  <si>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</si>
  <si>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</si>
  <si>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</si>
  <si>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</si>
  <si>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</si>
  <si>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</si>
  <si>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</si>
  <si>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</si>
  <si>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</si>
  <si>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</si>
  <si>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</si>
  <si>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</si>
  <si>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</si>
  <si>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</si>
  <si>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</si>
  <si>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Nivel:</t>
  </si>
  <si>
    <t>Cúal?</t>
  </si>
  <si>
    <t>Metodología de medición</t>
  </si>
  <si>
    <t>El indicador es medido por la Encuesta Multipropósito de Bogotá, cuya periodicidad de medición y reporte cuantitativo es de cada cuatro años. Dado que no mide familias sino hogares familiares permitirá realizar un acercamiento al análisis de las familias que se han sentido discriminadas en Bogotá. La pregunta relacionada con este indicador es: ¿Durante el PRESENTE AÑO, ...ha visto que alguna persona haya sido discriminado(a), molestado(a), o que le hayan hecho sentir mal por alguna de los siguientes motivos: Por su raza u origen étnico;  Por ser hombre o mujer, Por su orientación sexual (por ser LGBTI); Por sus creencias religiosas; Por su peso, tamaño o apariencia física; Por sentirse identificado con algún grupo juvenil como metaleros, skinhead, emos, entre otros; Por su condición económica y social; y Por su origen campesino. Para calcular el indicador, se toman los resultados de la EMB, relacionados con respuestas afirmativas de hogares familiares amplios, nucleares y sin núcleo, sobre el total de hogares que responden afirmativamente a 1 o más opciones *100. La información con los microdatos es obtenida a través de la Dirección de Análisis y Diseño Estratégico de la SDIS.</t>
  </si>
  <si>
    <t xml:space="preserve">Fuentes de información </t>
  </si>
  <si>
    <t>Encuesta Multipropósito de Bogotá</t>
  </si>
  <si>
    <t>Días de rezago</t>
  </si>
  <si>
    <t>Serie disponible</t>
  </si>
  <si>
    <t>Nombre funcionario:</t>
  </si>
  <si>
    <t>Omaira Orduz</t>
  </si>
  <si>
    <t>Cargo:</t>
  </si>
  <si>
    <t>Subdirectora para la Familia</t>
  </si>
  <si>
    <t>Entidad:</t>
  </si>
  <si>
    <t>Dependencia:</t>
  </si>
  <si>
    <t>Correo electrónico:</t>
  </si>
  <si>
    <t>Teléfono:</t>
  </si>
  <si>
    <t>Aprobación Oficina de Planeación de la entidad responsable de reportar el dato</t>
  </si>
  <si>
    <t>Nombre funcionario</t>
  </si>
  <si>
    <t xml:space="preserve">Julián Torres Jiménez </t>
  </si>
  <si>
    <t>Cargo</t>
  </si>
  <si>
    <t>Director de Análisis y Diseño Estratégico</t>
  </si>
  <si>
    <t>La medición es cuatrienal, pero se dejan metas anuales para visibilizar la reducción del indicador cuyo comportamiento se verificará hasta 2025. No obstante, cada año se dará información cualitativa con relación al resultado de los indicadores de producto relacionados.</t>
  </si>
  <si>
    <t>FICHA TÉCNICA INDICADOR DE RESULTADO 1.2. Aumento de los servicios sociales prestados a las familias de Bogotá con atención diferencial</t>
  </si>
  <si>
    <t>El indicador de resultado tiene relacion con los siguientes indicadores de producto:
1.2.1; 1.2.2.; 1.2.3.; 1.2.4.; 1.2.5.; 1.2.6.</t>
  </si>
  <si>
    <t>Secretaría de Movilidad</t>
  </si>
  <si>
    <t>USTA</t>
  </si>
  <si>
    <t xml:space="preserve">Este indicador mide el porcentaje de los servicios sociales que atienden a familias y se encuentran relacionados en el Plan de Acción de la Política Pública para las Familias -PPPF. La relación se encuentra entre servicios sociales que fortalecerán su atención a familias con enfoque diferencial, sobre el total de servicios sociales que están en el Plan de Acción mencionado. </t>
  </si>
  <si>
    <t xml:space="preserve">Porcentaje </t>
  </si>
  <si>
    <t>SDIS</t>
  </si>
  <si>
    <t>El indicador es medido por la Secretaría Distrital de Integración Social de acuerdo con los servicios sociales que atienden a las familias y cuentan con enfoque diferencial dentro del Plan de Acción de la PPPF. El universo son 18 servicios del Plan de Acción (100%), de los cuales 6 se encuentran relacionados como productos de este indicador de resultado (33,33%); es decir la meta final. La información será cualitativa, en torno al fortalecimiento del enfoque diferencial en los 6 productos relacionados con el indicador; la SDIS como Secretaría Técnica de la PPPF hará seguimiento periódico para verificar el avance en la implementación del enfoque diferencial para la atención de las familias.</t>
  </si>
  <si>
    <t xml:space="preserve">Julián Jimenez </t>
  </si>
  <si>
    <t>FICHA TÉCNICA INDICADOR DE RESULTADO 1.3. Fortalecimiento de los Sistemas de información del Distrito que incorporan la variable o categoría de familias u hogares familiares.</t>
  </si>
  <si>
    <t>El indicador de resultado tiene relacion con los siguientes indicadores de producto:
1.3.1.; 1.3.2.; 1.3.3</t>
  </si>
  <si>
    <t>Secretaría de Planeación</t>
  </si>
  <si>
    <t xml:space="preserve">Este indicador mide el cumplimiento del Indice de Fortalecimiento de los Sistemas de información del D.C. (IFSI), que incorporan la categoría de familias u hogares familiares. </t>
  </si>
  <si>
    <t>El indicador es medido por la Secretaría Distrital de Integración Social de acuerdo con el cumplimiento de los tres (3) productos relacionados con el indicador y su incorporación de la variable de familias u hogares familiares para las investigaciones, estudios o cualificaciones que realicen. El cumplimiento de los indicadores de producto por vigencia equivaldrá al 20%</t>
  </si>
  <si>
    <t>FICHA TÉCNICA INDICADOR DE RESULTADO 1.4. Fortalecimiento en los mecanismos de participación distritales y locales que promueven la participación ciudadana y permiten incidir en el reconocimiento de la diversidad de las familias.</t>
  </si>
  <si>
    <t>El indicador de resultado tiene relacion con los siguientes indicadores de producto:
1.4.1.; 1.4.2.; 1.4.3.</t>
  </si>
  <si>
    <t>Este indicador permite medir la participación progresiva de familias de base de Negros, Afros y Raizales -NAR en los Comités Operativos Locales para las Familias de las veinte (20) localidades de Bogotá. Esta población no ha participado en años anteriores de forma regular en estos espacios de incidencia local; sin embargo, se promoverá su participación y la inclusión del enfoque diferencial desde la diversidad de las familias.</t>
  </si>
  <si>
    <t>Localidades</t>
  </si>
  <si>
    <t>Localidad</t>
  </si>
  <si>
    <t>El indicador es medido por la Secretaría Distrital de Integración Social de acuerdo con las localidades que vayan teniendo mecanismos de participación ciudadana para la participación de las familias de base NAR, que además, permita fortalecer el reconocimiento de la diversidad de las familias. El seguimiento se hará con las referentes locales de familias y se sustentará con actas y listados de asistencia de la participación incidente de las familias NAR en los Comités Operativos Locales para las Familias de Bogotá.</t>
  </si>
  <si>
    <t>FICHA TÉCNICA INDICADOR DE RESULTADO 2.1. Fortalecimiento en el desarrollo de habilidades para la seguridad y convivencia familiar.</t>
  </si>
  <si>
    <t>El indicador de resultado tiene relacion con los siguientes indicadores de producto:
2.1.1.; 2.1.2.; 2.1.3.; 2.1.4.; 2.1.5.</t>
  </si>
  <si>
    <t>IDRD</t>
  </si>
  <si>
    <t>Este indicador establece el porcentaje hogares familiares (Núcleares, Amplios, Sin Núcleo) con población de 15 años o más que ha sufrido cualquiera de los delitos objetos de estudio para el total nacional. Los delitos son hurto a residencias, hurto de ganado o semovientes, hurto a personas, hurto a vehiculos, riñas y peleas, y extorsión. En el caso del hurto a residencias y el hurto de ganado o semovientes, para el indicador de victimización, cada residente del hogar que sufrió el hecho se cuenta como víctima.</t>
  </si>
  <si>
    <t>Poblacional, Diferencial,Derechos Humanos</t>
  </si>
  <si>
    <t>ECSC-DANE 2020</t>
  </si>
  <si>
    <t>La Encuesta de Convivencia y Seguridad Ciudadana - ECSC realiza un diagnóstico de la convivencia y seguridad ciudadana en el total nacional, cabecera, centro poblado y rural disperso, como insumo para hacer seguimiento y monitoreo a las políticas públicas del sector. La encuesta fue aplicada a una muestra representativa de cada ciudad que totalizó un tamaño muestral de 129.709 personas, residentes habituales de 40.368 hogares. Los resultados de la ECSC 2020 fueron expandidos con base en las proyecciones de población elaboradas a partir de los resultados del Censo Nacional de Población y Vivienda (CNPV) 2018.  
Para Bogotá registro el 15,6%, siendo la tasa mas alta despues de Pasto (16,3%) Cali (16,1%). En 2019, la tasa de victimización a nivel nacional para personas de 15 años y más fue 10,0%, 5,5 puntos porcentuales (p.p.) menos con respecto a la registrada en el año inmediatamente anterior. Esto quiere decir que para Bogotá es viable la reducción de 1 punto porcentual (p.p) en 5 años, para hogares familiares, en el marco de la ejecución de este plan de acción en conjunto con la ejecución de las políticas poblacionales del Distrito. Las mediciones anuales las realizará la DADE de la Sercretaría Distrital de Integraación Social.</t>
  </si>
  <si>
    <t xml:space="preserve">Encuesta de Convivencia y Seguridad Ciudadana (ECSC - DANE) </t>
  </si>
  <si>
    <t>FICHA TÉCNICA INDICADOR DE RESULTADO 2.2. Reducción de la tasa de violencia intrafamiliar.</t>
  </si>
  <si>
    <t>El indicador de resultado tiene relacion con los siguientes indicadores de producto:
2.2.1.; 2.2.2.; 2.2.3.; 2.2.4.; 2.2.5.; 2.2.6.</t>
  </si>
  <si>
    <t>La violencia intrafamiliar se concibe como toda acción u omisión protagonizada por uno o varios miembros de la familia, a otros parientes infringiendo daño físico, psicoemocional, sexual, económico o social, teniendo en cuenta violencia intrafamiliar en razón de la orientación sexual e identidad de género. En el tema de violencia intrafamiliar, se hace referencia al abuso de poder sobre los miembros más débiles que están a su cuidado, por eso afecta principalmente a los niños y niñas, a las mujeres, personas mayores y a quienes tienen discapacidad (Instituto Nacional de Medicina Legal y Ciencias Forenses, 2006). En este caso, el indicador se mide teniendo en cuenta el número de casos de violencia intrafamiliar en la ciudad por cada 100.000 habitantes</t>
  </si>
  <si>
    <t>Casos de violencia intrafamiliar</t>
  </si>
  <si>
    <t>SaluData</t>
  </si>
  <si>
    <t xml:space="preserve">La fórmula del indicador se relaciona con el número de casos de víctimas de violencia intrafamiliar en un área y periodo determinado / Población en la misma área y periodo determinado * 100.000. Para el numerador, se tendrá en cuenta el Subsistema de vigilancia epidemiológica de la violencia intrafamiliar, maltrato infantil y violencia sexual – SIVIM; y para el denominador se tomarán proyecciones de población para Bogotá D.C., localidades DANE y SDP 2000-2015 de junio 13 del 2008. Secretaría Distrital de Planeación. Subsecretaría de Información y Estudios Estratégicos. Dirección de Estudios Macro. </t>
  </si>
  <si>
    <t>FICHA TÉCNICA INDICADOR DE RESULTADO 2.3. Oportunidad de atención y protección a víctimas de violencia.</t>
  </si>
  <si>
    <t>El indicador de resultado tiene relacion con los siguientes indicadores de producto:
2.3.1.; 2.3.2.; 2.3.3.; 2.3.4.</t>
  </si>
  <si>
    <t>Secretaría de Gobierno</t>
  </si>
  <si>
    <t>Aldeas Infantiles</t>
  </si>
  <si>
    <t>Representa la relación entre personas victimas de violencia atendidas por las Comisarias de Familia de la SDIS entre el número total de victimas de violencia que demandan atención del Distrito. El concepto de victima hace referencia a cualquier caso de victima de Violencia Intrafamiliar (VIF) sin discriminación alguna: Acción de VIF; atención maltrato infantil, denuncia delito sexual, restablecimiento de derechos, trámite de incumplimiento medida de protección</t>
  </si>
  <si>
    <t xml:space="preserve">El indicador de resultado corresponde al nivel de atención que realiza la SDIS a través de la unidades de servicio de la Subdirección para las Familias, específicamente en las Comisarias de Familia. 
Para el año 2020 se registró una atención de 44.436 casos de los cuales corresponden:
ABANDONO: 101
VIOLENCIA SEXUAL: 611
VIOLENCIA FISICA: 17342
VIOLENCIA PSICOLOGICA: 23038
NEGLIGENCIA: 524
EXPLOTACIÓN ECÓNOMICA: 967
SIN INFORMACIÓN: 1.853
Fuente: Sistema de registro de beneficiarios - SIRBE – corte 1 de enero a 31 de diciembre de 2020 – Fecha de consulta 03 de marzo de 2021.
Nota 1: Las cifras presentadas corresponden a conteo de ordenes únicas por vigencia
Nota 2. los valores por tipo de violencia no pueden totalizarse ya que una misma persona pudo aber sido victima de mas de un tipo de violencia.
De acuerdo a que no se puede realizar una totalización de los tipos de violencia por personas atendidas, se evidencia que es posible realizar el 100% de las atenciones a demanda que la población realiza a la SDIS, así se encuentren 1853 atenciones sin ningun tipo de información de violencia específicada. La medición del indicador debe corresponder a la sigueinte formula: Número de casos atendidos en Comisarias de Familia/Total de atenciones solicitadas a comisarias de familia*100, por vigencia. </t>
  </si>
  <si>
    <t>Secretaría Distrital de Integración Social-SIRBE-DADE</t>
  </si>
  <si>
    <t>FICHA TÉCNICA INDICADOR DE RESULTADO 3.1. Aportar en el mejoramiento de  las condiciones de vida de los hogares familiares en situación de pobreza multidimensional.</t>
  </si>
  <si>
    <t>El indicador de resultado tiene relacion con los siguientes indicadores de producto:
3.1.1.; 3.1.2.; 3.1.3.; 3.1.4.; 3.1.5.</t>
  </si>
  <si>
    <t>Secretaría Distrital de Desarrollo Económico</t>
  </si>
  <si>
    <t>IPES</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</si>
  <si>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5 productos esperados. Estos buscan un fortalecimiento de los hogares familiares de Bogotá en cuanto a sus condiciones de vida que logren mitigar la incidencia pobreza multidimensional, entendida para este indicador como:  personas de un hogar que enfrentan alta dependencia económica + empleo informal+ barreras de acceso a servicios de salud + inadecuada eliminación de excretas + bajo logro educativo + analfabetismo + inasistencia escolar  + rezago escolar + trabajo infantil.</t>
  </si>
  <si>
    <t>Colocar la siguiente formula en matriz: ICPM =((IP1*W1)+(IP2*W2)+(IP3*W3)+(IP4*W4)+(IP5*W5)
Donde: Wi= es la ponderación  de cada uno de los productos*10,98
 IP = 1 si IP &gt;=100% de la meta p
IP = 0 si IP &lt;100% de la meta de p
La medición al  cumplimiento de este resultado se realizara  con el seguimiento de avance de los 5 productos asociados a dicho resultado, por vigencia hasta 2025. Sera reportado por la Subdirección para las Familias en conjunto con DADE.</t>
  </si>
  <si>
    <t>La medición se realiza cada 4 años</t>
  </si>
  <si>
    <t>FICHA TÉCNICA INDICADOR DE RESULTADO 3.2. Mejoramiento en la cobertura de atención familiar para la gestión del riesgo colectivo y el riesgo individual de las familias priorizadas</t>
  </si>
  <si>
    <t>El indicador de resultado tiene relacion con los siguientes indicadores de producto:
3.2.1.*; 3.2.2.*; 3.2.3.*; 3.2.4.*; 3.2.5.; 3.2.6.; 3.2.7; 3.2.8; 3.2.9</t>
  </si>
  <si>
    <t>ICBF</t>
  </si>
  <si>
    <t>* El indicador mide, el número total de familias intervenidas con acciones de gestión del riesgo colectivo en temas de seguridad alimentaria, salud mental, atención pscicosocial y otras propias del sector salud.</t>
  </si>
  <si>
    <t>Familias</t>
  </si>
  <si>
    <t>SDS</t>
  </si>
  <si>
    <t>* La medición del indicador se hace a través de los datos proporcionados por la matriz de seguimiento familiar en el entorno hogar, la matriz de atención psicosocial y las fichas de sesiones educativas del entorno educativo, se realizará la sumatoria del número de familias con dichas intervenciones, en el marco de la gestión del riesgo colectivo, esta es la formula. La SDIS complementaraá esta información con el reporte que realicen las otras entidades corresponsables.</t>
  </si>
  <si>
    <t>* Datos del entorno hogar, datos programa PAPSIVI, datos del entorno educativo. Los productos estan en el marco de las acciones integradas de los entornos que se implementan desde el Plan de Intervenciones Colectivas en Salud Pública -PSPIC-</t>
  </si>
  <si>
    <t>90 días</t>
  </si>
  <si>
    <t>*Manuel Alfredo González Mayorga</t>
  </si>
  <si>
    <t>*Subsecretario de Salud Pública</t>
  </si>
  <si>
    <t xml:space="preserve">*Secretaría Distrital de Salud </t>
  </si>
  <si>
    <t>*Subsecretaría de Salud Pública</t>
  </si>
  <si>
    <t>ma1mayorga@saludcapital.govo.co</t>
  </si>
  <si>
    <t>*Cristina de los Ángeles Lozada</t>
  </si>
  <si>
    <t>*Directora de Planeación Sectorial</t>
  </si>
  <si>
    <t>*La proyección de la meta, está puesta para los primeros cuatro productos.
*La información reportada de los cuatro productos.  La SDIS complementará esta información cualitativa con el reporte que realicen las otras entidades corresponsables.</t>
  </si>
  <si>
    <t xml:space="preserve">FICHA TÉCNICA INDICADOR DE RESULTADO 3.3. Disminución del déficit de vivienda para los hogares en Bogotá. </t>
  </si>
  <si>
    <t>Porcentaje de hogares en Bogotá con personas adultas con déficit de vivienda.</t>
  </si>
  <si>
    <t>El indicador de resultado tiene relacion con los siguientes indicadores de producto:
3.3.1.; 3.3.2.; 3.3.3.; 3.3.4.</t>
  </si>
  <si>
    <t>Caja de Vivienda Popular</t>
  </si>
  <si>
    <t xml:space="preserve">El indicador mide el déficit global cuantitativo y cualitativo de vivienda de los hogares en Bogotá D.C. con base en el Censo de Población y Vivienda 2018. Asimismo, con el fin de hacerle seguimiento a la misma, se realizará por parte del DANE una aproximación al déficit de vivienda, a través de la Encuesta de Calidad de Vida que tiene periodicidad anual. En este sentido los hogares con dos o más integrantes según el Censo de 2018 corresponden a un 82%. </t>
  </si>
  <si>
    <t>Enfoque Poblacional, de género y diferencial.</t>
  </si>
  <si>
    <t>Hogares</t>
  </si>
  <si>
    <t>Censo Nacional 2018</t>
  </si>
  <si>
    <t>2024</t>
  </si>
  <si>
    <t>La fórmula del indicador es (Sumatoria de hogares con déficit de vivienda/Sumatoria de hogares total)*100. El propósito de este indicador es medir el nivel de carencias habitacionales de los hogares bogotanos. Este indicador muestra la relación entre el total de hogares o personas que habitan en una vivienda con algún tipo de carencia habitacional y el total de hogares o personas de la ciudad. Cuan más alto el indicador mayor la necesidad en la ciudad de construir nuevas soluciones habitacionales o de realizar adecuaciones a las ya existentes. El déficit de vivienda se compone de los hogares en déficit cuantitativo y cualitativo. El déficit cualitativo corresponde a la necesidad en la ciudad de realizar adecuaciones a las viviendas cuyas condiciones estructurales exigen una simple modificación y no la construcción de una nueva solución habitacional, mientras que el déficit cuantitativo a la necesidad en la ciudad de construir nuevas soluciones habitacionales.
Debido a la imposibilidad de realizar seguimiento al indicador de déficit habitacional con base en información censal, se realizará seguimiento a la tendencia anual de este indicador con los resultados de la Encuesta de Calidad de Vida-ECV producida anualmente por el DANE. Para su cálculo se usará la metodología recomendada por el Departamento Administrativo Nacional de Estadística – DANE, la cual puede ser consultada en el siguiente link: https://www.dane.gov.co/files/investigaciones/fichas/Deficit_vivienda.pdf.</t>
  </si>
  <si>
    <t xml:space="preserve">90 días </t>
  </si>
  <si>
    <t>María Paula Salcedo Porras</t>
  </si>
  <si>
    <t>Subdirectora de Información Sectorial</t>
  </si>
  <si>
    <t>Subsecretaría de Planeación y Política</t>
  </si>
  <si>
    <t>maria.salcedo@habitatbogota.gov.co</t>
  </si>
  <si>
    <t>Maria Aidee Sánchez Corredor</t>
  </si>
  <si>
    <t>Subdirectora de Programas Y Proyectos</t>
  </si>
  <si>
    <t>Secretaría Distrital del Hábitat</t>
  </si>
  <si>
    <t>FICHA TÉCNICA INDICADOR DE RESULTADO 3.4. Mejoramiento de las condiciones de vida de las familias localizadas en zonas de alto riesgo no mitigable y de alto riesgo mitigable por fenómenos de remoción en masa.</t>
  </si>
  <si>
    <t>El indicador de resultado tiene relacion con los siguientes indicadores de producto:
3.4.1.; 3.4.2.; 3.4.3.; 3.4.4.; 3.4.5</t>
  </si>
  <si>
    <t>Instituto Distrital de Gestión de Riesgos y Cambio Climático IDIGER</t>
  </si>
  <si>
    <t>CVP</t>
  </si>
  <si>
    <t>Refleja el número de familias beneficiadas anualmente, a través del programa de reasentamiento, priorizadas por habitar predios ubicados en zonas de alto riesgo no mitigable y a través de la construcción de obras de mitigación, en sitios priorizados por ser zonas de alto riesgo mitigable, sobre las familias programadas para ser beneficiadas a causa de estos dos conceptos, por 100%.</t>
  </si>
  <si>
    <t>UPZ</t>
  </si>
  <si>
    <t>Todas</t>
  </si>
  <si>
    <t>La familia se considera beneficiada a través del Programa de Reasentamiento cuando se ha trasladado del predio identificado en alto riesgo no mitigable y se contabiliza cuando existe acta de entrega del predio por parte de la familia a la Entidad. El número de familias a reportar coincidirá con el número de familias propietarias o poseedoras con las cuales se realizó la negociación del predio; es así que con una sola acta de entrega se puede reportar una o más familias dependiendo de con quién se haya llevado a cabo el proceso de enajenación voluntaria.
La familia se considera beneficiada por la construcción de una obra de mitigación desde el momento en que la obra se encuentra finalizada; es importante mencionar que para su apropiación y conocimiento, se informa a la comunidad las intervenciones y la entrega final.
Para la fórmula del indicador, en el numerador va el número de familias que se beneficiaron por reasentamiento y por obras de mitigación y en el denominador va el total programado de familias beneficiadas por estos dos conceptos, por 100.</t>
  </si>
  <si>
    <t>IDIGER, bases de datos de las áreas encargadas de los procesos de Reasenamiento y Obras de Mitigación.</t>
  </si>
  <si>
    <t>Julio Cesar Pinzón Reyes</t>
  </si>
  <si>
    <t>Subdirector de Reducción del Riesgo y Adaptación al Cambio Climático</t>
  </si>
  <si>
    <t>Subdirección de Reducción del Riesgo y Adaptación al Cambio Climático</t>
  </si>
  <si>
    <t>jpinzon@idiger.gov.co</t>
  </si>
  <si>
    <t>María Eugenia Tovar Rojas</t>
  </si>
  <si>
    <t>Jefe Oficina Asesora de Planeación</t>
  </si>
  <si>
    <t xml:space="preserve">FICHA TÉCNICA INDICADOR DE PRODUCTO 1.1.1. Talleres en temas de política pública para las familias PPPF realizados, dirigidos a los servidores públicos administrativos. </t>
  </si>
  <si>
    <t>Relación entre el indicador de producto y el resultado esperado</t>
  </si>
  <si>
    <t>El indicador de producto le aporta al indicador de resultado "Porcentaje de hogares familiares amplios, nucleares y sin núcleo que han sido discriminados".</t>
  </si>
  <si>
    <t>Propósito: 1. Hacer un nuevo contrato social con igualdad de oportunidades para la inclusión social, productiva y política.</t>
  </si>
  <si>
    <t>Programa general: 13. Educación para todos y todas: acceso y permanencia con equidad y énfasis en educación rural</t>
  </si>
  <si>
    <t>Secretaría Distrital de Educación</t>
  </si>
  <si>
    <t>Corresponde a continuar con talleres realizados en temas de política pública para las familias PPPF, dirigidos a los servidores públicos administrativos</t>
  </si>
  <si>
    <t>Descripción del producto</t>
  </si>
  <si>
    <t>Talleres en temas de política pública para las familias PPPF, dirigidos a los servidores públicos administrativos con la asesoría técnica y acompañamiento de la Subdirección para la Familia de la Secretaría Distrital de Integración Social (SDIS) y coordinación con la Dirección de Participación de la SED. Se desarrolla desde los enfoques de derechos Humanos, Género, Diferencial, Poblacional, beneficiando a los integrantes de las familas.</t>
  </si>
  <si>
    <t>Meta(s) de resultado a la que el producto aporta mediante su implementación.</t>
  </si>
  <si>
    <t>Este producto con su implementación aporta a la meta de resultado 1.1. Reducción de prácticas excluyentes y discriminatorias en torno a la diversidad de las  familias.</t>
  </si>
  <si>
    <t>Objetivo de Desarrollo Sostenible ODS</t>
  </si>
  <si>
    <t>Meta ODS</t>
  </si>
  <si>
    <t>4.1  De aquí a 2030, asegurar que todas las niñas y todos los niños terminen la enseñanza primaria y secundaria, que ha de ser gratuita, equitativa y de calidad y producir resultados de aprendizaje pertinentes y efectivos</t>
  </si>
  <si>
    <t>Fórmula de cálculo</t>
  </si>
  <si>
    <t>Talleres</t>
  </si>
  <si>
    <t>Informe Proyecto de inversión 7808</t>
  </si>
  <si>
    <t xml:space="preserve">A partir de los talleres realizados en la SED por parte de la SDIS, se suman los talleres realizados en temas de política pública para las familias PPPF, dirigidos a los servidores públicos administrativos </t>
  </si>
  <si>
    <t>2016 a 2020</t>
  </si>
  <si>
    <t>Director de Talento Humano</t>
  </si>
  <si>
    <t>Juan Sebastían Contreras</t>
  </si>
  <si>
    <t>FICHA TÉCNICA INDICADOR DE PRODUCTO 1.1.2.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</si>
  <si>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Construir Bogotá-Región con gobierno abierto, transparente y ciudadanía consciente</t>
  </si>
  <si>
    <t>Fortalecimiento de Cultura Ciudadana y su institucionalidad</t>
  </si>
  <si>
    <t>CulturaRecreaciónyDeporte</t>
  </si>
  <si>
    <t>El indicador mide el avance en los procesos de acompañamiento técnico a la implementación del protocolo, proceso que se realizará de forma colaborativa entre los equipos de la Secretaría Distrital de Integración Social y la Dirección de Cultura Ciudadana de la Secretaría de Cultura, Recreación y Deporte. La implementación del protocolo estará a cargo del equipo de la política de familias con el acompañamiento de la Dirección de Cultura Ciudadana. El acompañamiento a su implementación estará dividido en dos fases: una primera fase de (50%) de transferencia y apropiación del instrumento a través de procesos pedagógicos y una segunda de acompañamiento técnico para su implementación que representa un 50%.</t>
  </si>
  <si>
    <t xml:space="preserve">Estos protocolos tienen como propósito principal ofrecer pautas y herramientas que aporten insumos para identificar y diagnosticar factores culturales que guien el diseño e implementación de las estrategias contempladas en la Política de Familias, en cuya definición se involucren acciones dirigidas a promover cambios voluntarios en favor de la promoción de la transformación de patrones culturales hegemónicos y excluyentes a través del reconocimiento de la diversidad de estructuras, arreglos, formas, relaciones, roles y subjetividades familiares, para la garantía de los derechos de las familias del Distrito. El protocolo se puede entender como una caja de herramientas de tipo conceptual, práctica y metodológica, construida bajo el enfoque de cultura ciudadana, que le permitirá a la SDIS fortalecer sus capacidades para diseñar, ejecutar, monitorear, evaluar y ajustar estrategias de transformación de factores culturales.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acompañamiento a su implementación estará dividido en dos fases. Una primera de transferencia y pedagogía (50%)  y una segunda fase de acompañamiento para su implementación que representa un 50%.  Para lograr dicho propósito la Dirección de Cultura Ciudadana de la Secretaría de Cultura, Recreación y Deporte - SDCRD es responsable del proceso de diseño conceptual y metodológico de los protocolos, así como de los procesos de transferencia de conocimientos para su apropiación y de acompañamiento en su implementación de acuerdo con los requerimientos de la SDIS.
Por su parte la Subdirección para la Familia de la Secretaría Distrital de Integración Social participará de forma activa en los procesos de transferencia del conocimiento y será responsable de la implementación del protocolo, con el acompañamiento de la Dirección de Cultura Ciudadana. 
Finalmente, y en el marco del acompañamiento a la implementación del protocolo, se evaluará la aplicabilidad de otros enfoques de política de ser requerido. </t>
  </si>
  <si>
    <t>5.2 Eliminar todas las formas de violencia contra todas las mujeres y las niñas en los ámbitos público y privado, incluidas la trata y la explotación sexual y otros tipos de explotación.</t>
  </si>
  <si>
    <t>Poblacional diferencial</t>
  </si>
  <si>
    <t>Sumatoria del porcentaje de avance anual en el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
Fase 1. Pedagogía y ciclo de formación. (50%)
Fase 2. Acompañamiento a la Implementación. (50%)</t>
  </si>
  <si>
    <t>SDCRD</t>
  </si>
  <si>
    <t>2023</t>
  </si>
  <si>
    <t>La medición al desarrollo de este producto se realizará a partir del seguimiento al cumplimiento de acciones definidas y concertadas entre el Grupo de la politicas de familias de la SDIS y la DCC/SCRD para el acompañamiento a la implementación del protocolo</t>
  </si>
  <si>
    <t xml:space="preserve">Secretaría Distrital de Cultura Recreación y Deporte. Informe de seguimiento al Plan de Acción construido </t>
  </si>
  <si>
    <t>Secretaría de Cultura, Recreación y Deporte - SDCRD</t>
  </si>
  <si>
    <t xml:space="preserve">Dirección de Cultura Ciudadana </t>
  </si>
  <si>
    <t>327 48 50 Ext. 548</t>
  </si>
  <si>
    <t>Sonia Córdoba</t>
  </si>
  <si>
    <t>Directora de Planeación</t>
  </si>
  <si>
    <t>FICHA TÉCNICA INDICADOR DE PRODUCTO 1.1.3. Documento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t>
  </si>
  <si>
    <t>Número de  documentos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 realizados.</t>
  </si>
  <si>
    <t xml:space="preserve">Número de documentos realizados  sobre las actividades de difusión y seguimiento del curso multiformato para fortalecer redes protectoras con madres, padres, cuidadoras, cuidadores y profesionales que en el marco de sus acciones trabajan con niñas, niños y adolescentes para la identificación, prevención de violencias basadas en género. </t>
  </si>
  <si>
    <t xml:space="preserve">En el año 2020 la Secretaría Distrital de la Mujer, en articulación UNICEF, trabajó en el diseño y montaje virtual de un curso corto (9 horas) de formación autónoma para el reconocimiento y la prevención de violencias basadas en género contra niñas, niños y adolescentes en sus diferencias y diversidad. Para el II semestre del 2021 se implementará el proceso dirigido a padres, madres, cuidadoras y cuidores, así como adultos que en su ejercicio profesional realizan trabajo con niñas, niños y adolescentes. El objetivo del curso es sensibilizar sobre violencias basadas en genero contra niñas, niños y adolescentes y dar a conocer las líneas de atención para activación de rutas. Teniendo en cuenta que el curso obedece a un proceso  autónomo, se realizará  difusión y seguimiento del curso dirigido a las familias, por medio de las encuestas de satisfacción que se generen al culminar el proceso. Para efectos de recoger la información generada en estas encuentas se realizará un documento describiendo las actividades de difusión que se realizaron y los resultados de las encuestas. </t>
  </si>
  <si>
    <t>5.2</t>
  </si>
  <si>
    <t>Eliminar todas las formas de violencia contra todas las mujeres y las niñas en los ámbitos público y privado, incluidas la trata y la explotación sexual y otros tipos de explotación.</t>
  </si>
  <si>
    <t>Documentos</t>
  </si>
  <si>
    <t>SDMujer</t>
  </si>
  <si>
    <t>Seguimiento a la realización del documento a través del equipo de la SDMujer.</t>
  </si>
  <si>
    <t>60 días</t>
  </si>
  <si>
    <t xml:space="preserve">Directora de Enfoque Diferencial </t>
  </si>
  <si>
    <t>Catalina Campos Romero</t>
  </si>
  <si>
    <t>Jefa Oficina Asesora de Planeación</t>
  </si>
  <si>
    <t>FICHA TÉCNICA INDICADOR DE PRODUCTO 1.1.4. Estrategia de comunicación de la PPPF diseñada e implementada.</t>
  </si>
  <si>
    <t>Hacer un nuevo contrato social con igualdad de oportunidades para la inclusión social, productiva y política</t>
  </si>
  <si>
    <t>Sistema Distrital de Cuidado</t>
  </si>
  <si>
    <t>El indicador mide el porcentaje de avance en el diseño e implementación de la Estrategia de Comunicación de la Política Pública para las Familias y busca contribuir con la reducción de prácticas excluyentes y discriminatorias y promover mensajes de diversidad, autonomía y reconocimiento de las familias.</t>
  </si>
  <si>
    <r>
      <t xml:space="preserve">La Estrategia de Comunicación busca aumentar el conocimiento y comprensión de la Política Pública para las Familias para contribuir con su posicionamiento a través de acciones de información, sensibilización y comunicación para el desarrollo. Para ello, se divulgarán los retos avances, logros, metas y la oferta de servicios dirigidas a las familias por parte de las entidades, se diseñarán e implementarán acciones locales de comunicación de apoyo al desarrollo y desarrollarán acciones y campañas de comunicación que contribuyan a posicionar la PPPF, principalmente desde la prevención de las violencias, la socialización de las rutas e instancias de atención y acceso a la justicia familiar y la protección de las familias. La estrategia de comunicación, dentro de las acciones de comunicación para el desarrollo, contempla el enfoque de derechos e incluye dentro de su diseño los enfoques del PDD </t>
    </r>
    <r>
      <rPr>
        <i/>
        <sz val="12"/>
        <rFont val="Arial Narrow"/>
        <family val="2"/>
      </rPr>
      <t>Un nuevo contrato social y ambiental para la Bogotá del siglo XXI</t>
    </r>
    <r>
      <rPr>
        <sz val="12"/>
        <rFont val="Arial Narrow"/>
        <family val="2"/>
      </rPr>
      <t xml:space="preserve">: género, diferencial, cultura ciudadana, participación ciudadana y territorial.  
 </t>
    </r>
  </si>
  <si>
    <t>16.10 Garantizar el acceso público a la información y proteger las libertades fundamentales, de conformidad con las leyes nacionales y los acuerdos internacionales.</t>
  </si>
  <si>
    <t>Sumatoria en los porcentajes de avance del diseño e implementación de la estrategia de comunicación de la PPPF en la vigencia.
Fase 1: Diseño estrategia de comunicaciones 30%
Fase 2: Implementación primera parte 20%
Fase 3: Implementación segunda parte 20%
Fase 4: Implementación tercera parte 20%
Fase 5: Implementación cuarta parte 10%</t>
  </si>
  <si>
    <t>Sub. Familia</t>
  </si>
  <si>
    <t>Se verificará el porcentaje de avance en el diseño e implementación de la estrategia, a través de la herramienta de la SDIS, Seguimiento al Proyecto de Inversión -SPI, el cual da cuenta mensual del cumplimiento de las metas trazadas por la Subdirección para la Familias.</t>
  </si>
  <si>
    <t>30 días</t>
  </si>
  <si>
    <t>Julian Torres Jimenez</t>
  </si>
  <si>
    <t>Dirección de Análisis y Diseño Estratégico</t>
  </si>
  <si>
    <t>FICHA TÉCNICA INDICADOR DE PRODUCTO 1.1.5. Encuentros familiares lúdicos y recreativos desarrollados que contribuyan a la transformación de imaginarios sociales asociados al fenómeno de habitabilidad en calle.</t>
  </si>
  <si>
    <t>Hacer un nuevo contrato social con igualdad de oportunidades para la inclusión social, productiva y política</t>
  </si>
  <si>
    <t>Movilidad Social Integral</t>
  </si>
  <si>
    <t>Indicador de tipo suma, que comprende encuentros familiares dentro de los servicios sociales de la Subdirección para la Adultez, que permitan la reducción de procesos discriminatorios entre los miembros de las familias de las personas habitantes de calle o en riesgo de estarlo atendidas por el proyecto 7757 .</t>
  </si>
  <si>
    <t>Este producto tiene como objetivo realizar encuentros familiares lúdicos y recretativos que contribuyan a   la transformación de imaginarios sociales asociados al fenómeno de habitabilidad en calle. Teniendo en cuenta que los escenarios de discriminación frente a los ciudadanos habitantes de calle y a las condiciones y factores que perpetuan el fenómeno, tiene su origen en el desconocimiento respecto de los ciudadanos habitantes de calle como sujetos de derechos.</t>
  </si>
  <si>
    <t>1.2 Para 2030, reducir al menos a la mitad la proporción de hombres, mujeres y niños de todas las edades que viven en la pobreza en todas sus dimensiones con arreglo a las definiciones nacionales.</t>
  </si>
  <si>
    <t>Poblacional y capacidades</t>
  </si>
  <si>
    <t>Encuentros familiares</t>
  </si>
  <si>
    <t>SDIS Sub Adultez</t>
  </si>
  <si>
    <t xml:space="preserve">Para el cálculo de la formula del indicador "Sumatoria de encuentros familiares realizados", se contabilizarán los encuentros familiares realizados sobre los encuentros programados por cada vigencia. Se entregará un documento consolidado de corte cualitativo que describa el proceso para el desarrollo de los encuentros, recursos, propuesta y principales logros. </t>
  </si>
  <si>
    <r>
      <t xml:space="preserve">Bases de datos Proyecto 7757
</t>
    </r>
    <r>
      <rPr>
        <sz val="12"/>
        <color rgb="FFFF0000"/>
        <rFont val="Arial Narrow"/>
        <family val="2"/>
      </rPr>
      <t xml:space="preserve">
</t>
    </r>
  </si>
  <si>
    <t>10 días</t>
  </si>
  <si>
    <t>Daniel Mora Avila</t>
  </si>
  <si>
    <t>Subdirector para la Adultez</t>
  </si>
  <si>
    <t>Secretaria Distrital de Integración Social</t>
  </si>
  <si>
    <t>dmora@sdis.gov.co</t>
  </si>
  <si>
    <t>SDIS 3279797</t>
  </si>
  <si>
    <t>Julián Torres Jiménez</t>
  </si>
  <si>
    <t>FICHA TÉCNICA INDICADOR DE PRODUCTO 1.2.1 Capacitaciones en seguridad vial y cultura para la movilidad dirigidas a las familias: padres, madres, cuidadores(as).</t>
  </si>
  <si>
    <t xml:space="preserve">Porcentaje de padres, madres, cuidadores(as) que participan en las capacitaciones en seguridad vial y cultura para la movilidad. </t>
  </si>
  <si>
    <t>El indicador de producto le aporta al indicador de resultado "Porcentaje de servicios sociales de la PPPF que fortalecen su atención a familias con enfoque diferencial".</t>
  </si>
  <si>
    <t>Hacer de Bogotá Región un modelo de movilidad multimodal, incluyente y sostenible</t>
  </si>
  <si>
    <t>Movilidad segura, sostenible y accesible</t>
  </si>
  <si>
    <t>Movilidad</t>
  </si>
  <si>
    <t>La SDM realizará capacitaciones en seguridad vial y cultura para la movilidad dirigidas a padres, madres y cuidadores, teniendo en cuenta los lineamientos de la PPFF.</t>
  </si>
  <si>
    <t>Este curso de formación busca generar en los participantes una reflexión sobre el valor de la vida, la importancia de la seguridad vial, la convivencia y el cuidado de sí mismo. En el taller, los pedagogos de la Secretaría hacen una reflexión acerca de las conductas por modificar, el grado de atención de cada conductor en el manejo de los vehículos de esquemas de seguridad y el papel del escolta como protector de la vida de su protegido, la de sus compañeros así como la vida de los demás ciudadanos.</t>
  </si>
  <si>
    <t>Este producto con su implementación aporta a la meta de resultado 1.2. Aumento de los servicios sociales prestados a las familias de Bogotá con atención diferencial.</t>
  </si>
  <si>
    <t>5.2. Eliminar todas las formas de violencia contra todas las mujeres y las niñas en los ámbitos público y privado, incluidas la trata y la explotación sexual y otros tipos de explotación</t>
  </si>
  <si>
    <t>Equipo pedagogía OACCM</t>
  </si>
  <si>
    <t>Registro de asistencia de las capacitaciones a padres, madres y cuidadores.</t>
  </si>
  <si>
    <t>Base de datos y/o registros de la Oficina Asesora de Comunicaciones y Cultura para la Movilidad</t>
  </si>
  <si>
    <t>Ninguna</t>
  </si>
  <si>
    <t>Profesional Universitario</t>
  </si>
  <si>
    <t>sjimenez@movilidadbogota.gov.co</t>
  </si>
  <si>
    <t>Julieth Rojas Betancourt</t>
  </si>
  <si>
    <t>Jefe Oficina Asesora de Planeación Institucional</t>
  </si>
  <si>
    <t>FICHA TÉCNICA INDICADOR DE PRODUCTO 1.2.2.Estrategias pedagógicas de acompañamiento para las familias realizadas  en colegios que tienen un mayor reporte de embarazo temprano según el Sistema de Alertas.</t>
  </si>
  <si>
    <t>Programa general: 8. Prevención y atención de maternidad temprana</t>
  </si>
  <si>
    <t xml:space="preserve">Corresponde a las acciones realizadas en colegios con el "Programa Distrital para la Prevención de la Maternidad y Paternidad Temprana" en relación con las acciones programadas. A través del acompañamiento a IED, mediante   estrategias pedagógicas  para el trabajo con  las familias se busca aportar elementos que contribuyan a la  disminución del embarazo adolescente en pro de la permanencia y culminación del ciclo lectivo de las estudiantes y  la calidad educativa. </t>
  </si>
  <si>
    <t>Acciones de acompañamiento en colegios que tienen un mayor reporte de embarazo temprano según el Sistema de Alertas, mediante   estrategias pedagógicas  para el trabajo con  las familias, con el "Programa Distrital para la Prevención de la Maternidad y Paternidad Temprana", para reducir brechas culturales, sociales, estereotipos, violencia sexual e inequidad de género presentes en la comunidad educativa. Se desarrolla desde los enfoques de derechos Humanos, Género, Diferencial, Poblacional, beneficiando a los integrantes de las familas.</t>
  </si>
  <si>
    <t>10.2 De aquí a 2030, potenciar y promover la inclusión social, económica y política de todas las personas, independientemente de su edad, sexo, discapacidad, raza, etnia, origen, religión o situación económica u otra condición</t>
  </si>
  <si>
    <t>Informe Proyecto de inversión 7774</t>
  </si>
  <si>
    <t>A partir del total de acciones programadas en colegios con el "Programa Distrital para la Prevención de la Maternidad y Paternidad Temprana" se calculan las estrategias efectivamente realizadas.</t>
  </si>
  <si>
    <t>N7A</t>
  </si>
  <si>
    <t>Directora de Inclusión e Integración de Poblaciones</t>
  </si>
  <si>
    <t>FICHA TÉCNICA INDICADOR DE PRODUCTO 1.2.3. Familias atendidas en los servicios de psicología clínica y de la familia de la Universidad Santo Tomas de Aquino (UST).</t>
  </si>
  <si>
    <t>Universidad Santo Tomás de Aquino</t>
  </si>
  <si>
    <t>Hace referencia al porcentaje de casos atendidos por semestre en el SAP por los maestrantes de la Maestría en Psicología Clínica y de la Familia.</t>
  </si>
  <si>
    <t>Las familias se atienden a través de consultas Psicoterapéuticas atendidas por los maestrantes de la Maestría en Psicología Clínica y de la Familia</t>
  </si>
  <si>
    <t>3.1 Para 2030, reducir la tasa mundial de mortalidad materna a menos de 70 por cada 100.000 nacidos vivos.</t>
  </si>
  <si>
    <t>Número de familias atendidas en los servicios de psicología clínica y de la familia de la USTA/Número de familias que requieren atención *100</t>
  </si>
  <si>
    <t>2021</t>
  </si>
  <si>
    <t>Se miden los casos atendidos por localidad en los Servicios de Atención Psicológica</t>
  </si>
  <si>
    <t>Bases de Datos del programa de Maestría en Psicología Clinica y dela Familia de la Universidad Santo Tomás</t>
  </si>
  <si>
    <t>Directora Maestría en Psicología Clinica y de la Familia</t>
  </si>
  <si>
    <t>Facultad de Psicología-División Ciencias de la Salud</t>
  </si>
  <si>
    <t>5878797 ext 1801-1800</t>
  </si>
  <si>
    <t>Pablo Guiovani Guerrerop Ospina</t>
  </si>
  <si>
    <t>Decano de Facultad de Psicología</t>
  </si>
  <si>
    <t>El Servicio de Atención psicologica esta dirigido Por la Dra. Edna Margarita Cipagauta Jiménez</t>
  </si>
  <si>
    <t>FICHA TÉCNICA INDICADOR DE PRODUCTO 1.2.4. Familias atendidas por el servicio psicosocial de la Subdirección para Asuntos LGBTI, en relación con identidad género y orientación sexuales diversas.</t>
  </si>
  <si>
    <t>Prevención de la exclusión por razones étnicas, religiosas, sociales, políticas y de orientación sexual</t>
  </si>
  <si>
    <t>Este indicador busca reportar y hacer seguimiento a las familias de personas de los sectores sociales LGBTI beneficiadas de la modalildad del servicio Fortalecimiento de capacidades psicosociales.</t>
  </si>
  <si>
    <t>La atención psicosocial a familias de personas de los sectores sociales LGBTI, es una de las modalidades de atención del Servicio de "Atención psicosocial a personas de los sectores sociales LGBTI, sus familias y redes de apoyo", la cual obedece a una atención psicosocial frente a situaciones de relacionamiento intrafamiliar con relación a la identidad de genero, expresión de género u orientaciones sexuales diversas.
Las atenciones psicosociales son realizadas por el equipo psicosociales de las unidades operativas de las Subdirección para Asuntos LGBTI. 
El proceso de acceso a los serviciios se realizada a través de la identificación de los casos en territorio, realizada por el equipo de Gestión de Políticas Públicas de la SUbLGBTI; la referenciación de otras entidades a esta modalidad del servicio, o por la solicitud realidaza de forma presencial en las unidades operativas de la Subdirección para Asuntos LGBTI. La modalidad de atención es de forma presencial, virtual o mixta.
Con la atención se contribuye al desarrollo humano, el desarrollo de capacidades para la vida, construcción cotidiana del ejercicio de sus derechos, el desarrollo de su proyecto de vida, y el fortalecimiento de sus capacidades ocupacionales y ciudadanas.</t>
  </si>
  <si>
    <t>Este indicador se relaciona con la meta de resultado 1.2. Aumento de los servicios sociales prestados a las familias de Bogotá con atención diferencial</t>
  </si>
  <si>
    <t>Para 2030, potenciar y promover la inclusión social, económica y política de todas las personas, independientemente de su edad, sexo, discapacidad, raza, etnia, origen, religión o situación económica u otra condición.</t>
  </si>
  <si>
    <t>Subdirección para Asuntos LGBTI -SDIS</t>
  </si>
  <si>
    <t xml:space="preserve">Se piden registros periodicos a la Dirección de Análisis y Diseño Estratégico de la SDIS contenidos en el sistema de información misional SIRBE, y/o informes de gestión y/o entregables asociados al producto          </t>
  </si>
  <si>
    <t>SIRBE</t>
  </si>
  <si>
    <t>Subdirector para Asuntos LGBTI</t>
  </si>
  <si>
    <t>jmoreno@sdis.gov.co</t>
  </si>
  <si>
    <t>FICHA TÉCNICA INDICADOR DE PRODUCTO 1.2.5. Atención de cuidado para el desarrollo de capacidades, ejercicio y garantía de derechos de los hogares familiares de Bogotá.</t>
  </si>
  <si>
    <t>03 Movilidad social integral</t>
  </si>
  <si>
    <t>Cantidad de hogares familiares con atención de cuidado para el desarrollo de capacidades, ejercicio y garantía de derechos de los hogares familiares de Bogotá</t>
  </si>
  <si>
    <t>La atención de cuidado para el desarrollo de capacidades, ejercicio y garantía de derechos de los hogares familiares pobres con acciones de asesoría, orientacion y gestión de respuestas a las condiciones de vulnerabilidad identificadas. La identificacion e intervencion de la estrategia se desarrolla desde el enfoque diferencial según las caracteristicas de los miembros del hogar familiar acompañado.</t>
  </si>
  <si>
    <t>1.2</t>
  </si>
  <si>
    <t>Para 2030, reducir al menos a la mitad la proporción de hombres, mujeres y niños de todas las edades que viven en la pobreza en todas sus dimensiones con arreglo a las definiciones nacionales.</t>
  </si>
  <si>
    <t>Hogares familiares</t>
  </si>
  <si>
    <t>SUB GIL</t>
  </si>
  <si>
    <t xml:space="preserve">Se piden registros periodicos de la cantidad de hogares acompañados a la DADE-SDIS </t>
  </si>
  <si>
    <t>Subdirectora para la Gestion Integral Local</t>
  </si>
  <si>
    <t>mbernalf@sdis.go.co</t>
  </si>
  <si>
    <t>FICHA TÉCNICA INDICADOR DE PRODUCTO 1.2.6. Procesos de acompañamiento Socio Jurídico a Familias con necesidades relacionadas a temas de identidades de género y orientaciones sexuales diversas.</t>
  </si>
  <si>
    <t>Este indicador busca reportar y hacer seguimiento a las familias de personas de los sectores sociales LGBTI beneficiadas de la modalildad del servicio Orientación socio-jurídica a personas de los sectores sociales LGBTI, sus familias y redes de apoyo.</t>
  </si>
  <si>
    <t>La atención socio Jurídica a familias de personas de los sectores sociales LGBTI, es una de las modalidades de atención del Servicio de "Unidad Contra la Discriminación - UCD - para el acceso a la justicia y garantía de derechos", la cual obedece a una atención frente a actos de discriminación, violación o puesta en riesgo de sus Derechos Fundamentales.
Las atenciones socio jurídica es realizada por el equipo juridico y psicosocial de la Unidad Contra la Discriminación.
El proceso de acceso a los serviciios se realizada a través de la identificación de los casos en territorio, realizada por el equipo de Gestión de Políticas Públicas de la SUbLGBTI; la referenciación de otras entidades a esta modalidad del servicio, o por la solicitud realidaza de forma presencial en la UCD. La modalidad de atención es de forma presencial, virtual o mixta.
Con la atención se contribuye al desarrollo humano, el desarrollo de capacidades para la vida, construcción cotidiana del ejercicio de sus derechos, el desarrollo de su proyecto de vida, y el fortalecimiento de sus capacidades ocupacionales y ciudadanas.</t>
  </si>
  <si>
    <t xml:space="preserve">Se piden registros periodicos a la DADE-SDIS contenidos en el sistema de información SIRBE, y/o informes de gestión y/o entregables asociados al producto     </t>
  </si>
  <si>
    <t>20 días hábiles</t>
  </si>
  <si>
    <t>FICHA TÉCNICA INDICADOR DE PRODUCTO 1.3.1. Estudios realizados por el observatorio poblacional diferencial y de familias con información para identificar las características de las familias, sectores sociales y poblaciones de Bogotá realizados.</t>
  </si>
  <si>
    <t>El indicador de producto le aporta al indicador de resultado "Indice de Fortalecimiento de los Sistemas de información del D.C. (IFSI). Que incorporan la categoría de familias u hogares familiares".</t>
  </si>
  <si>
    <t>Propósito: Construir Bogotá Región con gobierno abierto, trasparente y ciudadanía consciente</t>
  </si>
  <si>
    <t>Gestión Pública efectiva</t>
  </si>
  <si>
    <t>El indicador mide el número de estudios que realiza el observatorio poblacional diferencial y de familias de la SDP, los cuales entregan información para la toma de decisiones de políticas públicas distritales en torno a la las características de las familias, sectores sociales y  población de la ciudad</t>
  </si>
  <si>
    <t>Estudios en el observatorio poblacional diferencial y de familias con información para identificar las características de las familias, sectores sociales y poblaciones de Bogotá realizados</t>
  </si>
  <si>
    <t>Este indicador se relaciona con la meta de resultado 1.3. Fortalecimiento de los Sistemas de información del Distrito que incorporan la variable o categoría de familias u hogares familiares.</t>
  </si>
  <si>
    <t>Para 2030, lograr progresivamente y mantener el crecimiento de los ingresos del 40% más pobre de la población a una tasa superior a la media nacional.</t>
  </si>
  <si>
    <t>Estudios realizados</t>
  </si>
  <si>
    <t>Observatorio Poblacional Diferencial y de Familias</t>
  </si>
  <si>
    <t>Se reporta el número de estudios que son aprobados en el Comité de Observatorio Poblacional Diferencial y de Familias cada vigencia.</t>
  </si>
  <si>
    <t>Observatorio poblacional diferencial y de familias</t>
  </si>
  <si>
    <t>Juliana Moncada G</t>
  </si>
  <si>
    <t>Contratista, líder observatorio poblacional diferencial y de familias</t>
  </si>
  <si>
    <t>3358000 Ext. 8525</t>
  </si>
  <si>
    <t>Mónica Maloof Arias</t>
  </si>
  <si>
    <t xml:space="preserve">FICHA TÉCNICA INDICADOR DE PRODUCTO 1.3.2. Investigaciones realizadas en salud mental y caracterización de las familias. </t>
  </si>
  <si>
    <t>Investigaciones realizadas por maestrantes y docentes de la Maestría en Psicología Clínica y de la Familia</t>
  </si>
  <si>
    <t>Investigaciones  pertinentes que buscan generar nuevos conocimientos en el campo de la psicologia clinica y de la familia y reconocer sus impactos cientificos y sociales de las comunidades (MPCF,2015)  por maestrantes y docentes de la Maestría en Psicología Clínica y de la Familia. Se tendran en cuenta las finalizadas y sustentadas con aval de los directores y jurados por semestre de acuerdo a la organización del programa.</t>
  </si>
  <si>
    <t>Este producto se relaciona con la meta de resultado 1.3. Fortalecimiento de los Sistemas de información del Distrito que incorporan la variable o categoría de familias u hogares familiares.</t>
  </si>
  <si>
    <t>Para 2030, reducir en un tercio la mortalidad prematura por enfermedades no transmisibles mediante la prevención y el tratamiento y promover la salud mental y el bienestar.</t>
  </si>
  <si>
    <t>Investigaciones realizadas</t>
  </si>
  <si>
    <t>Local</t>
  </si>
  <si>
    <t>Sustentación y socialización de los resultados de la Investigación-intervención</t>
  </si>
  <si>
    <t>Bases de Datos del programa de Maestría en Psicología Clinica y de la Familia de la Universidad Santo Tomás</t>
  </si>
  <si>
    <t>FICHA TÉCNICA INDICADOR DE PRODUCTO 1.3.3 Cualificación a personas del talento humano de la Subdirección para las Familias sobre el fenómeno de habitabilidad en calle (FHC)  y la Estrategia de Prevención del FHC.</t>
  </si>
  <si>
    <t>Indicador de tipo suma, que comprende el número de personas cualificadas sobre el fenómeno de habitabilidad en calle y la implementación de la estrataegia de prevención desde un abordaje comunitario y de familias, la cualificación la realiza el equipo de la Subdirección para la Adultez, lo cual aporta en eacciones para la reducción de procesos discriminatorios entre los miembros de las familias de las personas habitantes de calle o en riesgo de estarlo.</t>
  </si>
  <si>
    <t xml:space="preserve">Cualificar personas del talento humano de la Subdirección para la familia sobre el fenómeno de habitabilidad en calle (FHC)  y la Estrategia de Prevención del FHC.Este producto busca la difusión de la PPDHC como estratega  para reducir los escenarios de discriminación; así como un impulso para la estrategia de prevención desde un abordaje comunitario y de familias. </t>
  </si>
  <si>
    <t xml:space="preserve">Para el cálculo de la formula del indicador, se contabilizarán las personas cualificadas en el proceso metodológico que sea definido sobre la programación de personas cualificadas por cada vigencia. Se entregará un documento consolidado de corte cualitativo que describa el proceso para el desarrollo del proceso metodológico, recursos, propuesta y principales logros. </t>
  </si>
  <si>
    <t>Listados de asistencia de las personas cualificadas en el proceso</t>
  </si>
  <si>
    <t>FICHA TÉCNICA INDICADOR DE PRODUCTO 1.4.1.Estrategias dirigidas a fortalecer la participación de las familias en Instituciones Educativas Distritales -IED.</t>
  </si>
  <si>
    <t>El indicador de producto le aporta al indicador de resultado "Número de localidades con mecanismos de participación ciudadana que fortalecen el reconocimiento a la diversidad de las familias".</t>
  </si>
  <si>
    <t>Programa general: 12. Educación inicial: Bases sólidas para la vida</t>
  </si>
  <si>
    <t xml:space="preserve">Corresponde a aumentar el número de colegios oficiales con el diseño y seguimiento de estrategias dirigidas a fortalecer la participación de las familias de las niñas y los niños de educación inicial en el marco del proyecto Fortalecimiento de la educación inicial con pertinencia y calidad. </t>
  </si>
  <si>
    <t>Colegios oficiales con estrategias dirigidas a fortalecer la participación de las familias  de las niñas y los niños de educación inicial. Se desarrolla desde los enfoques de derechos Humanos, Género, Diferencial, Poblacional, beneficiando a los integrantes de las familas.</t>
  </si>
  <si>
    <t>Este producto se relaciona con la meta de resultado 1.4. Fortalecimiento en los mecanismos de participación distritales y locales que promueven la participación ciudadana y permiten incidir en el reconocimiento de la diversidad de las familias.</t>
  </si>
  <si>
    <t>4.2  De aquí a 2030, asegurar que todas las niñas y todos los niños tengan acceso a servicios de atención y desarrollo en la primera infancia y educación preescolar de calidad, a fin de que estén preparados para la enseñanza primaria</t>
  </si>
  <si>
    <t>IED</t>
  </si>
  <si>
    <t>Informe Proyecto de inversión 7784</t>
  </si>
  <si>
    <t>A partir de las estrategias diseñadas se suman los colegios oficiales con estrategias dirigidas a fortalecer la participación de las familias  de las niñas y los niños de educación inicial</t>
  </si>
  <si>
    <t xml:space="preserve">Alba Nury Martínez Barrera </t>
  </si>
  <si>
    <t>Directora de Educación Preescolar y Básica</t>
  </si>
  <si>
    <t xml:space="preserve">amartinezb@educacionbogota.gov.co </t>
  </si>
  <si>
    <t>FICHA TÉCNICA INDICADOR DE PRODUCTO 1.4.2. Jornadas de educación ambiental realizadas, dirigidas a las familias en sus diversidades.</t>
  </si>
  <si>
    <t>Transformación cultural para la conciencia ambiental y el cuidado de la fauna doméstica</t>
  </si>
  <si>
    <t>El indicador hace referencia a las jornadas de educación ambiental realizadas por la SDA a las familias de Bogotá</t>
  </si>
  <si>
    <t>La SDA, desarrolla diferentes tipos de acciones de educación ambiental, enmarcadas en las estrategias dadas por la Política Pública Distrital de Educación Ambiental. Las jornadas realizadas y dirigidas a familias, buscan implementar en estos ejercicios el enfoque diferencial de las familias como sujetos colectivos, propiciado la garantia de sus derechos en articulación con los principios de la educación abiental.</t>
  </si>
  <si>
    <t>13.1</t>
  </si>
  <si>
    <t>Fortalecer la resiliencia y la capacidad de adaptación a los riesgos relacionados con el clima y los desastres naturales en todos los países.</t>
  </si>
  <si>
    <t>Jornadas de educación</t>
  </si>
  <si>
    <t>Formato de territorialización de la gestión realizada por la  SDA</t>
  </si>
  <si>
    <t>En el momento de la realización de cada jornada de educación ambiental dirigida a familias, desde el equipo de educación ambiental de la OPEL- SDA, se diligencian formatos de registro y captura de información de los asistentes, asi como descripción de la actividad.</t>
  </si>
  <si>
    <t>Soportes de las actividades realizadas resportadas desde el equipo de educación de la OPEL - SDA, en formatos de listados de asistencia, memorias de reunión, reporte de acción pedagógica, encuentas de percepción y /o registros fotográficos.</t>
  </si>
  <si>
    <t>Alix Montes Arrollo</t>
  </si>
  <si>
    <t>Jefe OPEL</t>
  </si>
  <si>
    <t>alix.montes@ambientebogota.gov.co</t>
  </si>
  <si>
    <t>Claudia Patricia Calao González</t>
  </si>
  <si>
    <t>Directora de Planeación y Sistemas de Información Ambiental</t>
  </si>
  <si>
    <t>FICHA TÉCNICA INDICADOR DE PRODUCTO 1.4.3. Organizaciones de base NAR participando en los comités locales de la Política Pública para las Familias.</t>
  </si>
  <si>
    <t>Número de organizaciones de base NAR que participan en los comités locales de la PPPF.</t>
  </si>
  <si>
    <t>Hacer un contrato social con igualdad de oportunidades para la inclusión social, productiva y política</t>
  </si>
  <si>
    <t>Sistema Distrital del Cuidado</t>
  </si>
  <si>
    <t>Es un indicador creciente, que medirá el avance en el número de organizaciones de base negros, afros y raizales -NAR que participan en los espacios locales de los Comités Operativos Locales de la Política Pública para las Familias -PPPF</t>
  </si>
  <si>
    <t>De acuerdo con los compromisos establecidos por la Subdirección para las Familias en el marco de del art. 66 del Plan Distrital de Desarrollo, se busca fortalecer la participación social y política de las organizaciones sociales de base NAR en todo Bogotá, en los espacios locales de los Comités Operativos Locales de la Política Pública para las Familias -PPPF</t>
  </si>
  <si>
    <t>Sumatoria de organizaciones de base NAR que participan en los comités locales de la PPPF.</t>
  </si>
  <si>
    <t>Organizaciones de base NAR</t>
  </si>
  <si>
    <t>SDIS Sub Familias</t>
  </si>
  <si>
    <t>A través de actas y listados de asistencia, se verificará la participación de organizaciones de base NAR en los Comités Operativos Locales para las Familias.</t>
  </si>
  <si>
    <t>Julian Torres Jiménez</t>
  </si>
  <si>
    <t>FICHA TÉCNICA INDICADOR DE PRODUCTO 2.1.1. Actividades recreativas en la celebración del día de la familia y actividades recreativas con familias intervenidas por sector etario, étnico y social.</t>
  </si>
  <si>
    <t>Este producto le aporta al indicador de resultado "Tasa de victimización para hogares familiares de Bogotá".</t>
  </si>
  <si>
    <t xml:space="preserve">Propósito: 1 Hacer un nuevo contrato social con igualdad de oportunidades para la inclusión social, productiva y política Logró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</si>
  <si>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t>
  </si>
  <si>
    <t>Instituto Distrital de Recreación y Deporte IDRD</t>
  </si>
  <si>
    <t xml:space="preserve">Se interviene los diferentes grupos poblacionales que se encuentren localizados en los territorios de las 46 UPZ priorizadas de las 14 localidades. Estas actividades se pueden realizar de forma virtual o presencial. </t>
  </si>
  <si>
    <t xml:space="preserve">Recréate en Familia es un programa donde se desarrollan actividades recreativas orientadas a identificar y fortalecer los valores que permitan reconocer las habilidades y competencias individuales, grupales y familiares que contribuyan con el tejido social comunitario, generando alternativas para el disfrute del tiempo libre en los diferentes grupos poblacionales y etarios. </t>
  </si>
  <si>
    <t>Este indicador se relaciona con la meta de resultado 2.1. Fortalecimiento en el desarrollo de habilidades para la seguridad y convivencia familiar.</t>
  </si>
  <si>
    <t>3.4</t>
  </si>
  <si>
    <t>Actividades recreativas</t>
  </si>
  <si>
    <t>UPZ Priorizadas</t>
  </si>
  <si>
    <t>De acuerdo con los soportes de cada actividad, se dará cuenta de la realización de actividades recreativas en la celebración del día de la familia y actividades recreativas con familias intervenidas por sector etario, étnico y social.</t>
  </si>
  <si>
    <t>IDRD - SISTEMA DE INFORMACIÓN MISIONAL - SIM</t>
  </si>
  <si>
    <t>Aura Escamilla Ospina</t>
  </si>
  <si>
    <t>Subdirectora Técnica de Recreación y Deporte</t>
  </si>
  <si>
    <t>Subdirección Técnica de Recreación y Deporte</t>
  </si>
  <si>
    <t>Martha Rodríguez Martínez</t>
  </si>
  <si>
    <t>FICHA TÉCNICA INDICADOR DE PRODUCTO 2.1.2. Redes de aprendizaje y práctica conformadas en las que se fomenten diálogos entre y con las familias de las comunidades educativas y se compartan experiencias de crianza.</t>
  </si>
  <si>
    <t>Propósito: 3. Inspirar confianza y legitimidad para vivir sin miedo y ser epicentro de cultura ciudadana, paz y reconciliación.</t>
  </si>
  <si>
    <t>Programa general: 39. Bogotá territorio de paz y atención integral a las víctimas del conflicto armado</t>
  </si>
  <si>
    <t>Corresponde al aumento del número de redes de aprendizaje y práctica en las que se fomenten diálogos entre y con las familias de las comunidades educativas y se compartan experiencias de crianza.</t>
  </si>
  <si>
    <t>Redes de aprendizaje y práctica en las que se fomenten diálogos entre y con las familias de las comunidades educativas y se compartan experiencias de crianza. Se desarrolla desde los enfoques de derechos Humanos, Género, Diferencial, Poblacional, beneficiando a los integrantes de las familas.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</si>
  <si>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</si>
  <si>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Redes de aprendizaje</t>
  </si>
  <si>
    <t>Informe Proyecto de inversión 7643</t>
  </si>
  <si>
    <t xml:space="preserve">A partir de las redes conformadas, se calcula el número de redes de aprendizaje y práctica en las que se fomenten diálogos entre y con las familias de las comunidades educativas y se compartan experiencias de crianza. </t>
  </si>
  <si>
    <t>no</t>
  </si>
  <si>
    <t xml:space="preserve">Edwin Alberto Ussa Cristiano </t>
  </si>
  <si>
    <t>Director de Participación y Relaciones Interinstitucionales</t>
  </si>
  <si>
    <t>FICHA TÉCNICA INDICADOR DE PRODUCTO 2.1.3. Jornadas de información, educación y comunicación para familias realizadas sobre violencia sexual y otras violencias.</t>
  </si>
  <si>
    <t>Inspirar confianza y legitimidad para vivir sin miedo y ser epicentro de cultura ciudadana, paz y reconciliación</t>
  </si>
  <si>
    <t>Conciencia y cultura ciudadana para la seguridad, la convivencia y la construcción de confianza</t>
  </si>
  <si>
    <t>SeguridadConvivenciayJusticia</t>
  </si>
  <si>
    <t xml:space="preserve">Jornadas de información, educación y comunicación para familias realizadas sobre violencias sexuales y otras violencias </t>
  </si>
  <si>
    <t xml:space="preserve">Jornadas de información, educación y comunicación que se realizan de forma verbal o impresa en volantes, carteleras, imágenes digitales, las cuales buscan informar sobre las diversas violencias, signos para identificarlas, rutas y líneas de atención.  </t>
  </si>
  <si>
    <t>Jornadas</t>
  </si>
  <si>
    <t>SDSCJ</t>
  </si>
  <si>
    <t>Cuantificación trimestral de jornadas realizadas</t>
  </si>
  <si>
    <t>Fotografías de eventos y/o firmas de personas participantes de la comunidad o de las entidades acompañantes</t>
  </si>
  <si>
    <t>Isabel Cristina Ramírez V.</t>
  </si>
  <si>
    <t>Directora Prevención</t>
  </si>
  <si>
    <t>Secretaría de SeguridadConvivenciayJusticia</t>
  </si>
  <si>
    <t>Subsecretaría de Seguridad, Convivencia y Justicia</t>
  </si>
  <si>
    <t>Luz Janeth Forero Martínez</t>
  </si>
  <si>
    <t>Subsecretaria de Seguridad, Convivencia y Justicia</t>
  </si>
  <si>
    <t>Secretaría de Seguridad, Convivencia, y Justicia</t>
  </si>
  <si>
    <t>FICHA TÉCNICA INDICADOR DE PRODUCTO 2.1.4. Experiencias significativas implementadas en las Subdirecciones Locales, para la promoción del buen trato y la prevención de violencias en las familias.</t>
  </si>
  <si>
    <t>Programa Sistema Distrital de Cuidado</t>
  </si>
  <si>
    <t xml:space="preserve">Este indicador hace referencia a los procesos que desarrollan las profesionales en psicología con las familias de niños y niñas, con el propósito de fortalecer su rol protector. </t>
  </si>
  <si>
    <t>Se visibilizarán las experiencias significativas implementadas en cada una de las subdirecciones locales de Bogotá a través de 1 documento, serán 16 experiencias en total por vigencia, relacionadas con la promoción del buen trato y la prevención de violencias en las familias, a partir de criterios tales como: Identificación de necesidades, pertinencia, consistencia, impacto, sostenibilidad e innovación, que permita visibilizar la contribución en las transformaciones de conocimientos, creencias, y practicas encaminadas al mejoramiento de las relaciones al interior de las unidades familiares.</t>
  </si>
  <si>
    <t>Este indicador se relaciona con la meta de resultado 2.1. Fortalecimiento en el desarrollo de habilidades para la seguridad y convivencia familiar</t>
  </si>
  <si>
    <t>Paz y Justicia</t>
  </si>
  <si>
    <t>Reducir considerablemente todas las formas de violencia y las tasas de mortalidad conexas en todo el mundo.</t>
  </si>
  <si>
    <t>Experiencias significativas</t>
  </si>
  <si>
    <t xml:space="preserve">Jardines Infantiles - SDIS   </t>
  </si>
  <si>
    <t xml:space="preserve">Se medirá al finalizar cada vigencia, según la cantidad de experiencias signifcativas socializadas, sistematizadas y enviadas a la Subdirección para la Infancia, por parte de las y los profesionales en psicología que acompañan jardines infantiles y casas de pensamiento intercultural, bajo parámetros y criterios establecidos por el equipo de fortalecimiento técnico de la Subdirección para la Infancia. </t>
  </si>
  <si>
    <t xml:space="preserve">Profesionales en psicología que acompañan los jadrines infantiles y las casas de pensamiento intercultural </t>
  </si>
  <si>
    <t>Luis Hernando Parra Nope</t>
  </si>
  <si>
    <t xml:space="preserve">Subdirector para la infancia </t>
  </si>
  <si>
    <t>FICHA TÉCNICA INDICADOR DE PRODUCTO 2.1.5. Protocolo para el abordaje familiar y reconstrucción de redes familiares y comunitarias de personas mayores en situaciones de violencia y maltrato diseñado e implementado.</t>
  </si>
  <si>
    <t>Secretaria de Integración Social</t>
  </si>
  <si>
    <t>Este indicador mide el Porcentaje de las  fases del diseño e implementación del protocolo para el abordaje familiar y reconstrucción de redes familiares y comunitarias de personas mayores en situaciones de violencia y maltrato.</t>
  </si>
  <si>
    <t>Protocolo para el abordaje familiar y reconstrucción de redes familiares y comunitarias de personas mayores en situaciones de violencia y maltrato diseñado e implementado.</t>
  </si>
  <si>
    <t>1.3   Poner en práctica a nivel nacional sistemas y medidas apropiadas de protección social para todos y, para 2030, lograr una amplia cobertura de los pobres y los más vulnerables.</t>
  </si>
  <si>
    <t xml:space="preserve">Sumatoria de los porcentajes de las fases para el diseño e implementación del protocolo para el abordaje familiar y reconstrucción de redes familiares y comunitarias de personas mayores en situaciones de violencia y maltrato.
Fase 1 Diseño:  50%
Fase 2 Implementación: 62,50%
Fase 3 Implementación: 75%
Fase 4 Seguimiento: 87,50% 
Fase 5 Evaluación: 100% </t>
  </si>
  <si>
    <t>SDIS - Sub Vejez</t>
  </si>
  <si>
    <t>Se verificará con los soportes el avance en las fases de diseño e implementación del Protocolo para el abordaje familiar y reconstrucción de redes familiares y comunitarias de personas mayores en situaciones de violencia y maltrato</t>
  </si>
  <si>
    <t>Documento técnico del Protocolo para el abordaje familiar y reconstrucción de redes familiares y comunitarias de personas mayores en situaciones de violencia y maltrato</t>
  </si>
  <si>
    <t>Subdirectora para la Vejez</t>
  </si>
  <si>
    <t>Subdirección para la vejez</t>
  </si>
  <si>
    <t xml:space="preserve">FICHA TÉCNICA INDICADOR DE PRODUCTO 2.2.1. Escuelas de padres, madres y cuidadores de las Instituciones Educativas Distritales que desarrollan acciones de sensibilización con las familias para prevenir las violencias  y promover los derechos. </t>
  </si>
  <si>
    <t>Este producto le aporta al indicador de resultado "Tasa de violencia intrafamiliar en Bogotá D.C".</t>
  </si>
  <si>
    <t xml:space="preserve">Corresponde al aumento del número de escuelas de padres, madres y cuidadores de las Instituciones Educativas Distritales que desarrollan acciones de sensibilización con las familias de las comunidades educativas para promover los derechos de las niñas niños y jóvenes y prevenir las violencias a través de las prácticas restaurativas y educación socioemocional. </t>
  </si>
  <si>
    <t>Escuelas de padres, madres y cuidadores de las Instituciones Educativas Distritales que desarrollan acciones de sensibilización con las familias de las comunidades educativas para promover los derechos de las niñas niños y jóvenes y prevenir las violencias a través de las prácticas restaurativas y educación socioemocional. Se desarrolla desde los enfoques de derechos Humanos, Género, Diferencial, Poblacional, beneficiando a los integrantes de las familas.</t>
  </si>
  <si>
    <t>Este producto con su implementación aporta a la siguiente meta de resultado: 2.2. Reducción de la tasa de violencia intrafamiliar.</t>
  </si>
  <si>
    <t>Escuelas de padres, madres y cuidadores</t>
  </si>
  <si>
    <t>A partir de las escuelas de padres, madres y cuidadores de las Instituciones Educativas Distritales conformadas, se suman las que desarrollan acciones de sensibilización.</t>
  </si>
  <si>
    <t>FICHA TÉCNICA INDICADOR DE PRODUCTO 2.2.2. Guías virtuales  para familias elaboradas en el marco del fortalecimiento de los Proyectos Educativos Institucionales (PEI), que aportan al desarrollo de habilidades de autonomía, toma de decisiones responsables, procesos de socialización y formación ciudadana.</t>
  </si>
  <si>
    <t>Programa general: 16. Transformación pedagógica y mejoramiento de la gestión educativa. Es con los maestros y maestras.</t>
  </si>
  <si>
    <t>Corresponde a mantener el número de guias virtuales realizadas para familias en el marco del fortalecimiento de los PEI, con acompañamiento a las Instituciones Educativas Distritales.</t>
  </si>
  <si>
    <t>Las guías se desarrollan para dar cumplimiento al Eje 2. "Promoción de la familia como ámbito de socialización democrática" y la línea de "promoción de la autonomía", la cual resalta la importancia de la familia en la construcción y transformación de la ciudadanía, la formación de sujetos políticos, capaces de tomar decisiones autónomas y responsables. En cada vigencia se definirán las guías de acuerdo con la situación del entorno. Para el año 2021 se elaborarán dos guías:
- 1 Guía sobre el fortalecimiento del rol de la familia en los procesos de educación remota y flexibilización curricular que se han llevado a cabo como resultado de las transformaciones del sistema educativo en la pandemia por Covid-19, y el cual aporta al desarrollo de habilidades de autonomía y toma de decisiones responsables en los estudiantes.
- 1 Guía sobre el fortalecimiento del rol de la familia en el marco de los procesos de regreso a la presencialidad de las instituciones educativas, el cual permite consolidar y mejorar los procesos de socialización y aprendizaje de los estudiantes en los entornos escolares y su formación ciudadana.</t>
  </si>
  <si>
    <t>Guías</t>
  </si>
  <si>
    <t>Informe Proyecto de inversión 7686</t>
  </si>
  <si>
    <t>Distrital</t>
  </si>
  <si>
    <t>Se calcula el número de guías virtuales realizadas para familias en el marco del fortalecimiento de los PEI, de acuerdo con el número de guías elaboradas anualmente según la vigencia de la política pública de familias que se publican en el micrositio de Aprende en casa y/o  Red Académica de la SED.</t>
  </si>
  <si>
    <t>FICHA TÉCNICA INDICADOR DE PRODUCTO 2.2.3. Modelo de atención a familias  orientado a la prevención de la Explotación Sexual Comercial de Niños Niñas y Adolescentes (ESCNNA) actualizado e implementado.</t>
  </si>
  <si>
    <t>1. Hacer un nuevo contrato ciudadano con igualdad de oportunidades para la inclusión social, productiva y política</t>
  </si>
  <si>
    <t xml:space="preserve">Movilidad social integral </t>
  </si>
  <si>
    <t>Este indicador medirá la evolución en la elaboración del modelo de atención a las familias para la prevención de la ESCNNA, el cuál será formulado a lo largo del 2021, represeentando un avance global en el año, correspondiente al 20%. En el caso del 2022, el avance corresponde al pilotaje del modelo y los ajustes a que de lugar, correspondiendo a 30% y entre 2023 y 2024 su implementación, la cual equivale a 30% en 2023 y 20% 2024.</t>
  </si>
  <si>
    <t xml:space="preserve">Este producto es un  modelo de atención a las familias para la prevención de la ESCNNA. Su elaborción es importante y pertienete en la medida en que el IDIPRON es una entidad que ha venido avanzando en el trabajo de la prevención de la Explotació Sexual Comercial de Niñas, Niños y Adolescentes. El equipo que realizará la implementación de tal modelo será el psicosocial. </t>
  </si>
  <si>
    <t>Reducir significativamente todas las formas de violencia y las correspondientes tasas de mortalidad en todo el mundo.</t>
  </si>
  <si>
    <t>Este indicador se medirá por medio del avance en la actualización e implementación del modelo. 
Durante el 2021 se avanzará un 20%, que corresponde a la revisión del mismo, la revisión con el equipo psicosocial de la Unidad de Protección Integral Luna Park, el equipo de Investigación y el equipo ESCNNA del IDIPRON.
La implementación piloto, a ser realizada por el equipo psicosocial de la entidad Luna Park, junto con los ajustes que resulten de la implementación piloto, se llevarán a cabo durante el 2022, correspondiendo a un 30% de la ejecución total.
En el 2023 se hará un avance del 30%, que corresponde a la implementación del modelo, por parte del equipo psicosocial de la Unidad de Protección Integral Luna Park, a las familias de la población beneficiaria que se encuentra en riesgo de ESCNNA, vinculadas a tal unidad. 
Finalmente, en el 2024 se ejecutará el 20% restante, que contempla la elaboración de un resumen ejecutivo con los resultados y conclusiones de la implementación del modelo de atención a las familias para la prevención de la ESCNNA.</t>
  </si>
  <si>
    <t>Documento redactado con la actualización del modelo, actas de reunión y de visitas de trabajo del equipo psicosocial con las familias. Para 2024 se presentará un informe consolidado con los resultados obtenidos en la implementación del modelo.</t>
  </si>
  <si>
    <t>Diana Marcela Urrego y Karen Sarmiento Martínez</t>
  </si>
  <si>
    <t>Profesional P
sicosocial y profesional Oficina Asesor de Planeacón</t>
  </si>
  <si>
    <t>Área psicosocial (Subdirección de métodos) y Oficia Asesora de Planeación</t>
  </si>
  <si>
    <t>planeacion@idipron.gov.co</t>
  </si>
  <si>
    <t>3123618770 
/ 3118551051</t>
  </si>
  <si>
    <t>Fabian Andrés Correa Álvarez</t>
  </si>
  <si>
    <t>FICHA TÉCNICA INDICADOR DE PRODUCTO 2.2.4. Plan de prevención "Creer y crear para prevenir las violencias" formulado e implementado.</t>
  </si>
  <si>
    <t xml:space="preserve">El indicador mide los avances en el proceso de implementación del plan de prevención "creer y crear para prevenir las violencias" </t>
  </si>
  <si>
    <t>Plan de prevención "Creer y crear para prevenir las violencias" formulado e implementado, con el fin de construir una ciudad sin miedo y libre de violencias</t>
  </si>
  <si>
    <t>Derechos humanos, poblacional, diferencial, género, territorial</t>
  </si>
  <si>
    <t xml:space="preserve"> Número de fases implementadas del plan de prevención / número de fases programadas del plan de prevención * 100
Metas por año .
Año 1:35%
Año 2: 55%
Año 3: 70%
Año 4: 85% 
Año 5: 100% </t>
  </si>
  <si>
    <t>Se verificará el porcentaje de avance en la implementación de la estrategia, a través de la herramienta de la SDIS, Seguimiento al Proyecto de Inversión -SPI, el cual da cuenta mensual del cumplimiento de las metas trazadas por la Subdirección para la Familias.</t>
  </si>
  <si>
    <t>FICHA TÉCNICA INDICADOR DE PRODUCTO 2.2.5. Acciones de réplica de las y los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</si>
  <si>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Jóvenes con capacidades: Proyecto de vida para la ciudadanía, la innovación y el trabajo del siglo XXI</t>
  </si>
  <si>
    <t>Este indicador busca dar cuenta de los jóvenes con familia que participan o se vinculan de una u otra manera a la oferta que se da desde el servicio de casas de juventud, relacionando el número de jóvenes que solicita la atencion u oferta con el nuímero de jóvenes que se beneficia para así dar un reporte en porcentaje.</t>
  </si>
  <si>
    <t>Este producto busca fortalecer las relaciones familiares a través de actividades que se prestan en los servicios de la subdirección para la juventud, en donde se promueve valores como la solidaridad, igualdad y equidad a fin de romper con estereotipos y fortalecer la convivencia familiar a fin de disminuir en la juventud con sus familias todo acto que conduce a la violencia intrafamiliar.</t>
  </si>
  <si>
    <t>Acciones de réplica</t>
  </si>
  <si>
    <t>SDIS Sub Juventud</t>
  </si>
  <si>
    <t>Mediante la sistematización y sumatoria de los registros suministrados acerca de los y las jóvenes con sus familias que participan  en la oferta de las casas de la juventud . mediante la ficha SIRBE- SISTEMA MISIONAL DE INFORMACIÓN  
PARA EL REGISTRO DE BENEFICIARIOS</t>
  </si>
  <si>
    <t>Ficha SIRBE,   SISTEMA MISIONAL DE INFORMACIÓN  
PARA EL REGISTRO DE BENEFICIARIOS</t>
  </si>
  <si>
    <t>Sergio Fernández Granados</t>
  </si>
  <si>
    <t>Subdirector Para la Juventud</t>
  </si>
  <si>
    <t>Subdirección para la juventud</t>
  </si>
  <si>
    <t>3808330 Ext: 64000</t>
  </si>
  <si>
    <t>FICHA TÉCNICA INDICADOR DE PRODUCTO 2.2.6 Propuestas pedagógicas implementadas para el desarrollo de talleres dirigidos a familias de jóvenes que hacen parte de los Centros Forjar que permitan fortalecer las relaciones y la convivencia familiar durante y después de la estadía en el centro.</t>
  </si>
  <si>
    <t>Este indicador busca dar cuenta de los jóvenes del SRPA y sus familias que participan o se vinculan en los talleres dirigidos para el fortalcimiento de sus relaciones intrafamiliares, lo que a través del desarrollo de las propuestas para los talleres puede direccionar hacia el reporte del porcentaje de este indicador.</t>
  </si>
  <si>
    <t>Este producto busca fortalecer la las relaciones familiares entre los jóvenes del SRPA de los Centros Forjar a través de talleres que se en donde se promueve el fortalecimiento de las relaciones intrafamiliares a fin de disminuir en la juventud con sus familias todo acto que conduce a la violencia intrafamiliar.</t>
  </si>
  <si>
    <t>Propuestas</t>
  </si>
  <si>
    <t>FICHA TÉCNICA INDICADOR DE PRODUCTO 2.3.1. Procesos y procedimientos de las Comisarías de Familia actualizados conforme a la normatividad vigente.</t>
  </si>
  <si>
    <t>Este producto tiene relación con el indicador de resultado "Porcentaje de víctimas de violencia atendidas"</t>
  </si>
  <si>
    <t>Plataforma institucional para la seguridad y justicia</t>
  </si>
  <si>
    <t>1.Para la vigencia 2021 la magnitud corresponde al 10%. En el marco del proceso de prestación de servicios sociales para la Inclusión social se ha establecido la actualización de  un  (1) procedimiento denominado: 
•Procedimiento desarrollo y cierre del seguimiento a medidas de protección en Comisarías de Familia. 
Producto: Un (1) documento oficializado.
2.Para la vigencia 2022 la magnitud corresponde al 35 %. En el marco del proceso de prestación de servicios sociales para la Inclusión social se ha establecido el diseño de tres  (3) procedimientos denominados: 
•Procedimiento de solicitud del servicio
•Procedimiento de atención de conciliaciones
•Procedimiento de atención de conflicto familiar
Producto: Tres (3) documentos oficializados.
3.Para la vigencia 2023 la magnitud corresponde al 35 %. En el marco del proceso de prestación de servicios sociales para la Inclusión social se ha establecido el diseño de dos  (2) procedentitos denominados: 
•Procedimiento de maltrato infantil
•Procedimiento de delito sexuales 
Producto: Dos (2) documentos oficializados.
4. Para la vigencia 2024 la magnitud corresponde al 20%. En el marco del proceso de prestación de servicios sociales para la Inclusión social se ha establecido el diseño de un (1) procedentitos denominados: 
•Procedimiento de acción de violencia intrafamiliar.
Producto: Un (1) documento oficializado.</t>
  </si>
  <si>
    <t>Hace referencia al porcentaje de avance en el diseño e implementación del Modelo de atención integral para Comisarías de Familia Móviles</t>
  </si>
  <si>
    <t>Este producto con su implementación aporta a la siguiente meta de resultado: 2.3. Oportunidad de atención y protección a víctimas de violencia.</t>
  </si>
  <si>
    <t xml:space="preserve"> Promover el estado de derecho en los planos nacional e internacional y garantizar la igualdad de acceso a la justicia para todos.</t>
  </si>
  <si>
    <t>Poblacional, Diferencial, Territorial y Derechos Humanos</t>
  </si>
  <si>
    <t xml:space="preserve">% de avance en el diseño e implementación del Modelo de atención integral para Comisarías de Familia Móviles / 100% * 100 </t>
  </si>
  <si>
    <t>Se verificará el porcentaje de avance, a través de la herramienta de la SDIS, Seguimiento al Proyecto de Inversión -SPI, el cual da cuenta mensual del cumplimiento de las metas trazadas por la Subdirección para la Familias.</t>
  </si>
  <si>
    <t>FICHA TÉCNICA INDICADOR DE PRODUCTO 2.3.2. Programa de atención psicosocial y jurídica realizada a líderes y lideresas amenazados, y a sus núcleos familiares.</t>
  </si>
  <si>
    <t>Fortalecer tres (3) rutas de promoción prevención, atención y protección a defensores y defensoras de Derechos Humanos, sectores sociales LGTBI y victimas del delito de trata de Personas, producto de la posible vulneración de los derechos a la vida, libertad, seguridad e integridad</t>
  </si>
  <si>
    <t>El indicador mide el porcentaje de lideres y lideresas amanezados y sus familias, que han sido atendidos en la ruta de defensores y defensoras de la DDHH.</t>
  </si>
  <si>
    <t>Porcentaje de victimas atendidas en las ruta de atención para defendores y defensoras de derechos humanos. Esta ruta tiene como objetivo la atención, prevención y protección en el marco de las violencias asociadas por su actividad como defensores y defensoras de Derechos Humanos. Lo anterior, a través de los cuatro (4) componentes de atención: psicológica, psicosocial, jurídica y de seguridad de forma preventiva.</t>
  </si>
  <si>
    <t>Bases de datos SDG - Dirección de DD.HH.</t>
  </si>
  <si>
    <t>Se reporta el número de personas victimas atendidas dentro de la ruta, teniendo en cuenta la información de las bases de datos internas.</t>
  </si>
  <si>
    <t>Bases de datos de defensores</t>
  </si>
  <si>
    <t>Director de Derechos Humanos</t>
  </si>
  <si>
    <t>Miguel Ángel Cardozo Tovar</t>
  </si>
  <si>
    <t>Jefe de la Oficina Asesora de Planeación</t>
  </si>
  <si>
    <t>FICHA TÉCNICA INDICADOR DE PRODUCTO 2.3.3. Servicio de acompañamiento para las familias en riesgo social para promover el desarrollo familiar y la protección infantil.</t>
  </si>
  <si>
    <t>Aldeas Infantiles SOS Colombia</t>
  </si>
  <si>
    <t xml:space="preserve">Este indicador pretende medir la efectividad de los procesos de reintegro de los niños, niñas y adolescentes del servicio de acogimiento familiar en Familia SOS y Familias Sustitutas a sus familias de origen. Partiendo de la Convención de los Derechos del Niño donde se concibe a la familia como el núcleo fundamental de la sociedad y medio natural para el crecimiento, el bienestar y la protección de los niños y niñas, Aldeas Infantiles SOS considera que la familia de origen es el mejor espacio para que los niños, niñas, adolescentes y jóvenes puedan crecer y desarrollarse plenamente. Por esta razón, como organización, abogamos por el derecho de los niños y niñas a crecer con el cuidado y protección de su familia de origen, y propiciamos la reintegración familiar en aquellos casos en que los niños, niñas, adolescentes y jóvenes hayan perdido temporalmente el cuidado de sus padres y ésta sea en interés superior del niño. 
Para cuestiones del indicador, se deben considerar las siguientes características cuando un NNAJ que estaba en servicio de acogimiento, vuelve a vivir en su familia de origen. 
1. Que se acompañe a la familia al menos por los primeros 6 meses después que NNAJ vuelva a vivir con su familia de origen. 
2. Que la familia de origen cuente después de al menos de 6 meses de acompañamiento con una Valoración del Entorno Protector que establezca que “cuenta con las condiciones y características para la protección integral”
</t>
  </si>
  <si>
    <t xml:space="preserve">Teniendo esto en cuenta, para Aldeas Infantiles SOS, un entorno familiar protector es aquel que dispone de las condiciones y capacidades esenciales para garantizar el bienestar físico y emocional de las niñas y los niños, promover su desarrollo integral y prevenir el uso de la violencia como método de crianza. Estas condiciones y capacidades pueden tener que ver con aspectos particulares de las familias, de las y los adultos responsables, pero también con el entorno inmediato que las rodea. Por esto se distinguen tres componentes básicos de análisis para el indicador:
• Condiciones del entorno social y económico.
• Condiciones y características de los adultos para un cuidado de calidad.
• Características de Cuidado y crianza.
Cada uno de ellos, será analizado de acuerdo a contenidos específicos incluidos en la Ficha de Valoración de Entorno Protector (herramienta diseñada para la recolección de la información), con el objetivo de identificar la preponderancia que cada componente tiene en la configuración de la familia como entorno protector, y además para orientar los énfasis que deben darse en el acompañamiento familiar para la promoción de su desarrollo y fortalecimiento.
La herramienta se aplicará en dos momentos: 1) al inicio del acompañamiento o primeras fases de vinculación y caracterización familiar, y 3) en un momento de seguimiento a los 10 meses. Esto nos permite disponer de un comparativo para identificar en qué medida la familia ha logrado alcanzar resultados en cada uno de los componentes, indicando si las situaciones que son susceptibles de transformación, a lo largo del acompañamiento:
a) Se empeoraron.
b) Se mantuvieron igual.
c) Se mejoraron, o
d) Se superaron.
En este sentido, el reporte inicial del indicador dará cuenta del punto de partida para el acompañamiento de las familias de origen, y el reporte de seguimiento, dará cuenta el resultado global alcanzado para cada uno de los tres componentes.
De acuerdo a esto, se entiende que una familia de origen cuenta con las características y condiciones como entorno de protección integral para niños y niñas, cuando de acuerdo a la escala de valoración definido en la herramienta, la familia “supera” los factores que implican un riesgo en cada uno de los tres componentes que conforman la herramienta (Condiciones del entorno social y económico; Condiciones y características de los adultos para un cuidado de calidad; Características de Cuidado y crianza).
</t>
  </si>
  <si>
    <t>Familias priorizadas</t>
  </si>
  <si>
    <t>Base de Datos Organizacional</t>
  </si>
  <si>
    <t xml:space="preserve">La herramienta se aplicará en dos momentos: 1) al inicio del acompañamiento o primeras fases de vinculación y caracterización familiar, y en un momento de seguimiento a los 10 meses. Esto nos permite disponer de un comparativo para identificar en qué medida la familia ha logrado alcanzar resultados en cada uno de los componentes, indicando si las situaciones que son susceptibles de transformación, a lo largo del acompañamiento. En este sentido, el reporte inicial del indicador dará cuenta del punto de partida para el acompañamiento de las familias, y el reporte de seguimiento, dará cuenta el resultado global alcanzado para cada uno de los tres componentes (Condiciones y Caracteristicas de los Adultos, Cuidado, Crianza y Afectividad y Vida Libre de Violencias - Protección) 
Criterios de aplicación del indicador: 
• Familias que con base en el resultado de la Ficha de Valoración Central de entrada, fueron priorizadas para el acompañamiento (por priorizadas se entiende aquella familias cuya valoración de entrada establece que “no cuenta” con las condiciones y características para la protección integral, y que son seleccionadas por el equipo para acompañar de manera intensiva – mínimo 15% de familias por facilitador)
• Familias de origen priorizadas con más de 10 meses en el servicio que cuentan con el seguimiento a la valoración de entorno protector. 
</t>
  </si>
  <si>
    <t>El responsable de generar son los facilitadores de desarrollo familiar, es decir los profesionales de campo. El responsable de reportar es la coordinación del servicio junto con el responsable de información quien es el profesional que tiene a cargo el almacenamiento de la información en las bases de datos organizacionales.</t>
  </si>
  <si>
    <t>FICHA TÉCNICA INDICADOR DE PRODUCTO 2.3.4. Ruta diferencial para la atención de la violencia intrafamiliar contra persona mayor a través de las Comisarías de Familia diseñada.</t>
  </si>
  <si>
    <t xml:space="preserve">Este indicador mide el porcentaje de avance en las fases del diseño de la ruta diferencial integral  para la atención de casos de violencia intrafamiliar contra persona mayor a través de las Comisarías de Familia.  </t>
  </si>
  <si>
    <t>La Ruta Diferencial Integral  para la atención de casos de violencia intrafamiliar contra persona mayor a través de las Comisarías de Familia que tiene por objetivo eliminar barreras que se presentan en la Comisaría de Familia en la atención a las personas mayores y que la atención responda a las necesidades de las personas mayores.</t>
  </si>
  <si>
    <t xml:space="preserve"> Paz, justicia e instituciones sólidas</t>
  </si>
  <si>
    <t>16.1 Reducir significativamente todas las formas de violencia y las correspondientes tasas de mortalidad en todo el mundo.</t>
  </si>
  <si>
    <t xml:space="preserve">(Número de fases ejecutadas del diseño de la ruta diferencial integral para la atención de casos de violencia intrafamiliar contra persona mayor   a través de las Comisarias de Familia  / Número de fases del diseño de la ruta diferencial integral para la atención de casos de violencia intrafamiliar contra persona mayor a través de las Comisarias de Famlia programadas) * 100
2021: 40% del diseño conceptual y normativo de la ruta diferencial integral
2022: 100% del diseño protocolo de activación de ruta diferencial integral </t>
  </si>
  <si>
    <t>SDIS Sub Vejez</t>
  </si>
  <si>
    <t>Se hará seguimiento al diseño de la Ruta diferencial para la atención de la violencia intrafamiliar contra persona mayor a través de las Comisarías de Familia.</t>
  </si>
  <si>
    <t>Documento técnico Ruta diferencial para la atención de la violencia intrafamiliar contra persona mayor a través de las Comisarías de Familia</t>
  </si>
  <si>
    <t xml:space="preserve">FICHA TÉCNICA INDICADOR DE PRODUCTO 3.1.1. Programas de formación y capacitación principalmente en temas empresariales y de emprendimiento, para vendedores(as) de economía informal o en el espacio  público con el fin de mejorar su calidad de vida y la de su hogar. </t>
  </si>
  <si>
    <t>Este producto tiene relación con el indicador de resultado "Indice de Capacidades del D.C. para mitigar la pobreza multidimensional en hogares familiares (ICPM)".</t>
  </si>
  <si>
    <t>Cierre de brechas para la inclusión productiva urbano rural</t>
  </si>
  <si>
    <t>Desarrollo Económico, Industria y Turismo</t>
  </si>
  <si>
    <t>Medir el número de personas vendedores(as) de economía informal o en el espacio  público, que acceden a los programas de formación y capacitación principalmente en temas empresariales y de emprendimiento para mejorar económicamente la calidad de vida de su hogar. El IPES realiza convocatoria para los programas que estén vigentes, pero acceso a la oferta institucional es a demanda.</t>
  </si>
  <si>
    <t>El producto "Programas de formación y capacitación principalmente en temas empresariales y de emprendimiento, para vendedores de economía informal o en el espacio público" es importante debido a que este aporta al fortalecimiento en habilidades tanto duras como blandas, a nuestra población objetivo. Contribuyendo al aumento de las probabilidades de éxito de los emprendimientos de esta población, y así mismo garantizarles condiciónes para acceder a una mejor estabilidad económica, esto con el fin de poder cumplir con nuestro compromiso de Promover un sistema de desarrollo económico y social que incida en la mejora de las condiones de vida de los hogares familiares pobres multidimensionales.</t>
  </si>
  <si>
    <t>Este indicador se relaciona con la meta de resultado 3.1. Aportar en el mejoramiento de  las condiciones de vida de los hogares familiares en situación de pobreza multidimensional.</t>
  </si>
  <si>
    <t>8.3</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</si>
  <si>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</si>
  <si>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Se cuenta con el dato de "Localidad de vivienda" de las personas que toman los tallerer y programas de capacitación brindados por el IPES.</t>
  </si>
  <si>
    <t xml:space="preserve">La medición se hace a través del conteo del registro de las personas que toman los talleres y programas de capacitación brindados por el IPES, pero que además de ello los culmina. Esta medición se hace mensualmente, sin embargo; la cifra oficial se hace con cortes trimestrales. </t>
  </si>
  <si>
    <t>Herramienta Misional del IPES - Hemi y bases de datos proporcionadas por la Subdirección de Formación y empleabilidad - SFE.</t>
  </si>
  <si>
    <t>15 días</t>
  </si>
  <si>
    <t>Contratista</t>
  </si>
  <si>
    <t>Karen Firigua</t>
  </si>
  <si>
    <t>FICHA TÉCNICA INDICADOR DE PRODUCTO 3.1.2.  Programas de intermediación laboral y formación para el trabajo de la SDDE, a través de los cuales se busca aportar en la seguridad económica y el mejoramiento de la calidad de vida de las personas participantes y de sus familias.</t>
  </si>
  <si>
    <t xml:space="preserve">Este indicador mide el porcentaje de personas  que pertenecen a nucleos familiares, que participan en programas de empleo, formadas en habilidades para el trabajo. </t>
  </si>
  <si>
    <t xml:space="preserve">Personas que pertenecen a nucleos familiares que participan en programas de empleo, vinculadas a procesos de formación para el trabajo a traves de la gestión de la gestión de la subdirección de  empleo y formación. </t>
  </si>
  <si>
    <t>SISE - SDDE</t>
  </si>
  <si>
    <t xml:space="preserve">Registros en la plataforma de la agencia de Empleo </t>
  </si>
  <si>
    <t>SISE</t>
  </si>
  <si>
    <t xml:space="preserve">Subdirectora de Empleo y Formacion </t>
  </si>
  <si>
    <t>Danny García</t>
  </si>
  <si>
    <t xml:space="preserve">Costo estimado: Recursos asignados para las meta plan 200.000 empleos para la vigencia 2021. </t>
  </si>
  <si>
    <t>FICHA TÉCNICA INDICADOR DE PRODUCTO 3.1.3. Apoyos alimentarios para las familias:  Comedores Comunitarios- Cocinas Populares, bonos canjeables por alimentos y canastas alimentarias.</t>
  </si>
  <si>
    <t>Próposito 01 Hacer un nuevo contrato social con igualdad de oportunidades para la inclusión social, productiva y política</t>
  </si>
  <si>
    <t>06 Sistema Distrital del Cuidado</t>
  </si>
  <si>
    <t>Son el  número de  hogares/familias beneficiados con apoyos alimentarios través de las modalidades de Comedores Comunitarios- cocinas populares, bonos canjeables por alimentos y canastas alimentarias. Se realiza cuenta de los ID Núcleos únicos atendidos en cada modalidad durante la vigencia del reporte.</t>
  </si>
  <si>
    <t>Hogares/familias en situación  de pobreza o vulnerabilidad, atendidas a través del proeycto 7745 compromiso por una alimetación integral en Bogotá, desde las modalidades de comedores comunitarios - cocinas populares, bonos canjeables por alimentos del proyecto 7745 y canastas alimentarias (afro, rural e indígenas).</t>
  </si>
  <si>
    <t>Para 2030, poner fin al hambre y asegurar el acceso de todas las personas, en particular los pobres y las personas en situaciones vulnerables, incluidos los lactantes, a una alimentación sana, nutritiva y suficiente durante todo el año.</t>
  </si>
  <si>
    <t xml:space="preserve">Poblacional y territorial </t>
  </si>
  <si>
    <t>hogares/familias beneficiados</t>
  </si>
  <si>
    <t>SDIS DNA</t>
  </si>
  <si>
    <t xml:space="preserve">Se calcula el indicador con hogares/familias únicas atendidas en la vigencia (ID Núcleos). </t>
  </si>
  <si>
    <t>1. Sistema registro de beneficiarios- SIRBE</t>
  </si>
  <si>
    <t>Director de Nutrición y Abastecimiento</t>
  </si>
  <si>
    <t>bflomin@sdis.gov.co
syopasa@sdis.gov.co</t>
  </si>
  <si>
    <t>FICHA TÉCNICA INDICADOR DE PRODUCTO 3.1.4. Estrategia territorial implementada para la atención a cuidadores y cuidadoras familiares de personas con discapacidad.</t>
  </si>
  <si>
    <t xml:space="preserve">SI </t>
  </si>
  <si>
    <t>Capacitación a cuidadores, cuidadoras y familiares de personas con discapacidad en jornadas de sensibilización en temas del cuidado y del tiempo libre, de los beneficiados del servicio de la Estrategia Territorial de cada localidad.</t>
  </si>
  <si>
    <t>Por medio de actividades de participación comunitaria en conversaciones o en encuentros comunicativos que referencian al cuidado y auto cuidado, a la inclusión, al lenguaje incluyente de la discapacidad, que lleven a la reflexión y a la toma de conciencia de la responsabilidad como red familiar para el dependiente.</t>
  </si>
  <si>
    <t>5.4</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</si>
  <si>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</si>
  <si>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SDIS-SIRBE</t>
  </si>
  <si>
    <t>CENTROS DE ATENCIÓN POR LOCALIDAD</t>
  </si>
  <si>
    <t>El cálculo se realiza con los registros que aparecen en el Sistema de Información misional SIRBE.</t>
  </si>
  <si>
    <t>Jessica Nathalie Ariza</t>
  </si>
  <si>
    <t>Coordinadora Proyecto</t>
  </si>
  <si>
    <t>FICHA TÉCNICA INDICADOR DE PRODUCTO 3.1.5. Hogares familiares vinculados con contrato social familiar que reciben bono de oportunidad.</t>
  </si>
  <si>
    <t xml:space="preserve">Cantidad de hogares familiares de jefatura femenina  con contrato social familiar que contribuye a  factores asociados a su movilidad social </t>
  </si>
  <si>
    <t>El contrato social familiar establece acuerdos de corresponsabilidad con mujeres cabeza de familia para el logro de factores asociados a la movildad social de progreso educativo, autonomía económica, autocuido y bienestar, empoderamiento y fortalecimiento familiar como facilitadores para la reducción de la feminización de la pobreza, redistribución y reducción del tiempo del cuidado</t>
  </si>
  <si>
    <t>Sub. GIL</t>
  </si>
  <si>
    <t>SIRBE DADE</t>
  </si>
  <si>
    <t>FICHA TÉCNICA INDICADOR DE PRODUCTO 3.2.1. Atención familiar para la Gestión Integral del Riesgo.</t>
  </si>
  <si>
    <t>Este producto tiene relación con el indicador de resultado "Número de familias intervenidas a través de acciones de gestión del riesgo colectivo".</t>
  </si>
  <si>
    <t>Propósito: Hacer un nuevo contrato social con igualdad de oportunidades para la inclusión social, productiva y política. 
Meta: 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t>
  </si>
  <si>
    <t xml:space="preserve">Mejora de la gestión de las instituciones de salud </t>
  </si>
  <si>
    <t xml:space="preserve">El indicador mide el número de familias (sumatoria) con Gestión Integral del Riesgo </t>
  </si>
  <si>
    <t xml:space="preserve">El objetivo es desarrollar seguimiento familiar a los casos reportados o de eventos priorizados de interés en salud pública en salud materno, salud infantil, condiciones crónicas, salud ambiental y seguridad alimentaria y nutricional. Luego de la priorización, se realiza un contacto virtual, telefónico o presencial con las familias, con quienes se verifican el riesgo en salud y se inicia el desarrollo de acciones promocionales dependiendo de las necesidades que tenga el núcleo famliar, y la activación de rutas o la gestión del riesgo en salud dependiendo de las alertas evidenciadas durante el abordaje.  </t>
  </si>
  <si>
    <t>Este indicador se relaciona con la meta de resultado 3.2. Mejoramiento en la cobertura de atención familiar para la gestión del riesgo colectivo y el riesgo individual de las familias priorizadas</t>
  </si>
  <si>
    <t>3.8 Lograr la cobertura sanitaria universal, incluida la protección contra los riesgos financieros, el acceso a servicios de salud esenciales de calidad y el acceso a medicamentos y vacunas inocuos, eficaces, asequibles y de calidad para todos</t>
  </si>
  <si>
    <t>Matriz del "Espacio Vivienda" producto de la contratación con las subredes para el desarrollo del Plan de Salud Pública de Interveciones Colectivas y que aportaron a la PPPFamilias. SDS, 2019.</t>
  </si>
  <si>
    <t xml:space="preserve">A través de la matriz de seguimiento familiar, se verifica el número familias priorizadas, contactadas y con seguimiento familiar, para realizar la sumatoria del total de núcleos que han recibido dicha intervención.  </t>
  </si>
  <si>
    <t>Matriz de seguimiento del Entorno Hogar</t>
  </si>
  <si>
    <t>Subsecretario de Salud Pública</t>
  </si>
  <si>
    <t xml:space="preserve">Secretaría Distrital de Salud </t>
  </si>
  <si>
    <t>Subsecretaría de Salud Pública</t>
  </si>
  <si>
    <t>mcmayorga@saludcapital.govo.co</t>
  </si>
  <si>
    <t>Cristina de los Ángeles Lozada</t>
  </si>
  <si>
    <t>Directora de Planeación Sectorial</t>
  </si>
  <si>
    <t xml:space="preserve">Observaciones </t>
  </si>
  <si>
    <t>Los presupuestos pueden  variar acorde a las modicicaciones que se realicen en los proyectos de inversión para que los mismos den cumplimiento a las metas del PDD y PTS y a los compromisoso adquiridos en las políticas públicas. Es de mencionar que con base al nuevo modelo de salud, los lineamientos que operacionalizan el mismo desde salud pública pueden variar. La proyección del presupuesto es con base en la informaciòn disponible de acuerdo a las dinámicas por las que esta pasando el sector y está información está sujeta a las definiciones del nuevo Modelo de salud. El presupuesto reportado viaja a través de la contratación del PSPIC y el desarrollo de las acciones aportan a la gestión del Plan de Acción de la Política de Familias, los recursos son globales para la población general y NO específicos para la Política Pública Para las Familias.El desarrollo de la acción dependerá de las proyecciones de las metas físicas y presupuestales que pueden ser susceptibles a cambios por la emergencia sanitaria provocada por la COVID-19 u otra emergencia de interes en Salud Pública.</t>
  </si>
  <si>
    <t>FICHA TÉCNICA INDICADOR DE PRODUCTO 3.2.2. Atención familiar para la Gestión Integral del Riesgo en zonas periurbanas.</t>
  </si>
  <si>
    <t>Propósito: hacer un nuevo contrato social con igualdad de oportunidades para la inclusión social, productiva y política. 
Meta: Ajustar el Modelo de Salud para basarlo en APS</t>
  </si>
  <si>
    <t>El indicador mide el número de familias (sumatoria) con Gestión Integral del Riesgo en zonas periurbanas.</t>
  </si>
  <si>
    <t xml:space="preserve">El objetivo es desarrollar seguimiento familiar a los casos reportados o de eventos priorizados de interés en salud pública en salud materno, salud infantil, condiciones crónicas, salud ambiental y seguridad alimentaria y nutricional en las zonas periurbanas. Luego de la priorización, se realiza un contacto virtual, telefónicas o presenciales con las familias, con quienes se verifican el riesgo en salud y se inicia el desarrollo de acciones promocionales dependiendo de las necesidades que tenga el núcleo famliar, y la activación de rutas o la gestión del riesgo en salud dependiendo de las alertas evidenciadas durante el abordaje.  </t>
  </si>
  <si>
    <t>3.8 Lograr la cobertura sanitaria universal, incluida la protección contra los riesgos financieros, el acceso a servicios de salud esenciales de calidad y el acceso a medicamentos y vacunas inocuos, eficaces, asequibles y de calidad para todos.</t>
  </si>
  <si>
    <t>Matriz de seguimiento  espacio vivienda</t>
  </si>
  <si>
    <t>SubsecretariO de Salud Pública</t>
  </si>
  <si>
    <t>FICHA TÉCNICA INDICADOR DE PRODUCTO 3.2.3. Atención Psicosocial familiar a través del PAPSIVI para víctimas del conflicto armado en Modalidad Familiar.</t>
  </si>
  <si>
    <t xml:space="preserve">Propósito: inspirar confianza y legitimidad para vivir sin miedo y ser epicentro de cultura ciudadana, paz y reconciliación. 
Meta trazadora: NA
Meta sectorial: A 2024 realizar atención psicoocial a 14.400 personas víctimas del conflicto armado.
</t>
  </si>
  <si>
    <t>Bogotá territorio en paz, y atención integral a las víctimas del conflicto armado</t>
  </si>
  <si>
    <t xml:space="preserve">El indicador mide el número de familias que deciden recibir en su núcleo familiar atención psicosocial por ser víctima del conflicto armado. </t>
  </si>
  <si>
    <t xml:space="preserve">La acción integrada “Atención psicosocial a personas víctimas del conflicto armado en el marco del programa de atención psicosocial y salud integral a víctimas – Papsivi”, realiza asistencia, atención y reparación a las víctimas del conflicto armado.para favorecer la recuperación o mitigación de los daños psicosociales y el sufrimiento emocional generado a las víctimas, sus familias, comunidades y colectivos étnicos, como consecuencia de las graves violaciones a los Derechos Humanos y las infracciones al Derecho Internacional Humanitario.
Comprende  las modalidades de atención individual, familiar, comunitaria y colectiva étnica, en consonancia con la configuración del daño psicosocial que el conflicto armado ha generado en las víctimas y que tiene no solamente expresiones individuales, sino también familiares, comunitarias, colectivas y diferenciales. Sin embargo, el presente producto se centra en la atención a los núcleos familiares. 
La atención psicosocial es realizada por equipos conformados por profesionales en ciencias humanas, ciencias sociales, ciencias de la salud y promotores psicosociales (quienes son víctimas del conflicto armado reconocidas por su experiencia de trabajo en comunidades vulnerables).y se operacionalizan a través de los lineamientos del Plan de Intervenciones en Salud Pública.. </t>
  </si>
  <si>
    <t>3.4 De aquí a 2030, reducir en un tercio la mortalidad prematura por enfermedades no transmisibles mediante su prevención y tratamiento, y promover la salud mental y el bienestar</t>
  </si>
  <si>
    <t xml:space="preserve">A través de las matrices de seguimiento de los procesos de atención psicosocial en modalidad familiar, se realiza la sumatoria del total de familias que recibieron dicha asistencia. Sin embargo, por habeas data, no se pueden compartir los nombres o datos personales de las personas vinculadas al programa PAPSIVI. </t>
  </si>
  <si>
    <t>SEGPLAN</t>
  </si>
  <si>
    <t>El desarrollo de la acción dependerá de las proyecciones de las metas físicas y presupuestales que pueden ser susceptibles a cambios por la emergencia sanitaria provocada por la COVID-19 u otra emergencia de interes en Salud Pública.</t>
  </si>
  <si>
    <t>FICHA TÉCNICA INDICADOR DE PRODUCTO 3.2.4. Acciones protectoras desarrolladas para la salud familiar.</t>
  </si>
  <si>
    <t>Propósito: hacer un nuevo contrato ocial con igualdad de oportunidades para la inclusión social, productiva y política. 
Meta: Ajustar el Modelo de Salud para basarlo en APS</t>
  </si>
  <si>
    <t xml:space="preserve">El indicador mide el número de familias (sumatoria) con acciones protectoras para la salud familiar. </t>
  </si>
  <si>
    <t xml:space="preserve">El objetivo es generar  acciones de educación para la salud construidas pedagógicamente para que los distintos integrantes de las familias apropien conocimientos en relación con la salud y desarrollen habilidades y prácticas para el autocuidado y el cuidado mutuo. Este producto se desarrollará con las familias de los estudiantes a través de acciones no presenciales.  Dichas acciones protectoras en salud mental, salud ambiental y seguridad alimentaria y nutricional, que buscan promover la salud integral de niños, niñas, adolescentes y jóvenes y sus familias, creando las condiciones que promuevan estilos de vida saludable, generando herramientas para la convivencia y el buen vivir.
El desarrollo del producto se lleva a cabo, primero, con la concertación con las familias donde se socializa el objetivo de la intervención, alcance, tiempos, temáticas desde las cinco dimensiones incluidas y definición de las prioridades de las familias para la realización de 3 sesiones por familia, de acuerdo a las prioridades de dicho núcleo. Posteriormente se realizan. 3 sesiones a las familias de las diferentes temáticas concertadas y definidas, las cuales deberán ser presentadas de manera lúdica y llamativa favoreciendo la participación activa del mayor número de integrantes de la familia, utilizando un lenguaje sencillo que conlleve a la motivación de prácticas saludables en el cotidiano de las familias. Las temáticas sugeridas son: salud mental, condiciones de vida saludables y prevención de enfermedades crónicas, salud ambiental, seguridad alimentaria y nutricional y salud sexual y reproductiva. </t>
  </si>
  <si>
    <t>Datos del "Espacio Educativo" producto de la contratación con las subredes para el desarrollo del Plan de Salud Pública de Interveciones Colectivas y que aportaron a la PPPFamilias. SDS, 2019.</t>
  </si>
  <si>
    <t>A través de las fichas de las sesiones colectivas, realizadas en el espacio educativo, se realiza la sumatoria de familias que recibieron las acciones protectoras en salud mental (las tres sesiones programadas en la intervención).</t>
  </si>
  <si>
    <t>Fichas de las sesiones colectivas del espacio educativo.</t>
  </si>
  <si>
    <t>FICHA TÉCNICA INDICADOR DE PRODUCTO 3.2.5. Familias de estudiantes de media acompañadas y asesoradas por la Estrategia de orientación socio ocupacional.</t>
  </si>
  <si>
    <t>Programa general: 17. Jóvenes con capacidades: Proyecto de vida para la ciudadanía, la innovación y el trabajo del siglo XXI</t>
  </si>
  <si>
    <t>Corresponde a aumentar el número de familias de los estudiantes de media acompañadas y asesoradas a través de la  Estrategia Distrital de Orientación Socio Ocupacional generando procesos de reflexión sobre su corresponsabilidad en la toma de decisiones de los adolescentes y jóvenes. Dichas asesorías, de ser pertinente, pueden incluir orientación a los miembros de la familia que también lo requieran sobre sectores productivos en desarrollo, emprendimiento, inmersión al mundo laboral, crecimiento profesional o acceso a educación posmedia, entre otros.</t>
  </si>
  <si>
    <t>Familias de estudiantes de media acompañadas y asesoradas por la Estrategia de orientación socio ocupacional. Se desarrolla desde los enfoques de derechos Humanos, Género, Diferencial, Poblacional, beneficiando a los integrantes de las familas.</t>
  </si>
  <si>
    <t>Informe Proyecto de inversión 7689</t>
  </si>
  <si>
    <t>A partir de las asesorías de la estrategia de orientación socio ocupacional se suman el número de familias.</t>
  </si>
  <si>
    <t>Director de Educación Media</t>
  </si>
  <si>
    <t>FICHA TÉCNICA INDICADOR DE PRODUCTO 3.2.6.  Encuentros de intercambio de experiencias con familias, orientados a reflexionar sobre su rol en los procesos de enseñanza y aprendizaje, para la formación integral de niños, niñas, adolescentes y jóvenes.</t>
  </si>
  <si>
    <t>Corresponde a mantener el número de Encuentros de intercambio realizados de experiencias con familias, docentes y orientadores de colegios y jardines infantiles de la ciudad, orientados a reflexionar sobre su rol para preparar a los niños, niñas y adolescentes a asumir una nueva realidad.</t>
  </si>
  <si>
    <t>Encuentros de intercambio de experiencias con familias, docentes y orientadores de colegios y jardines infantiles de la ciudad, orientados a reflexionar sobre su rol para preparar a los niños, niñas y adolescentes a asumir una nueva realidad. Se desarrolla desde los enfoques de derechos Humanos, Género, Diferencial, Poblacional, beneficiando a los integrantes de las familas.</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</si>
  <si>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</si>
  <si>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Encuentros</t>
  </si>
  <si>
    <t>Informe Proyecto de inversión 7809</t>
  </si>
  <si>
    <t>A partir de los encuentros realizados, se suman el número de encuentros de intercambio de experiencias con familias, docentes y orientadores de colegios y jardines infantiles de la ciudad, orientados a reflexionar sobre su rol para preparar a los niños, niñas y adolescentes a asumir una nueva realidad.</t>
  </si>
  <si>
    <t>Directora de Relaciones con el Sector Educativo Privado</t>
  </si>
  <si>
    <t>FICHA TÉCNICA INDICADOR DE PRODUCTO 3.2.7. Acompañamiento psicosocial a través del programa Mi Familia, que fortalece las capacidades de las familias para promover el desarrollo integral de los niños, niñas y adolescentes, reducir y mitigar los efectos de la violencia, el abuso o la negligencia en su contra.</t>
  </si>
  <si>
    <t>Este indicador se refiere al total de las familias atendidas por el ICBF mediante el programa Mi Familia en las zonas urbanas de las 20 localidades de Bogotá; la participación es totalmente voluntaria.</t>
  </si>
  <si>
    <t>El acompañamiento familiar psicosocial que se brinda en el programa Mi Familia busca fortalecer capacidades familiares para reducir y mitigar los efectos de la violencia, abuso o negligencia en contra de los niños, niñas y adolescentes.</t>
  </si>
  <si>
    <t>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</si>
  <si>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Aplicativo Cuéntame y Aplicativo FileZilla- ICBF</t>
  </si>
  <si>
    <t>2022</t>
  </si>
  <si>
    <t>Centros Zonales</t>
  </si>
  <si>
    <t>El operador carga la información de los módulos y familias atendidas beneficiarias en los aplicativos Cuéntame y FileZilla; posteriormente, la información es verificada por el equipo de monitoreo y seguimiento del nivel nacional del ICBF.</t>
  </si>
  <si>
    <t>Aplicativos Cuéntame y FileZilla</t>
  </si>
  <si>
    <t>11 días</t>
  </si>
  <si>
    <t>FICHA TÉCNICA INDICADOR DE PRODUCTO 3.2.8. Jóvenes y adultos de las familias atendidos mediante estrategias educativas flexibles en Instituciones Educativas Distritales -IED.</t>
  </si>
  <si>
    <t>Programa general: 14. Formación integral: más y mejor tiempo en los colegios</t>
  </si>
  <si>
    <t>Corresponde al número de estudiantes jóvenes, adultos y mayores de las familias, escolarizados con atención educativa formal en el marco de las estrategias educativas flexibles con enfoque diferencial, de derechos y de género, en colegios que tienen jornadas nocturna y fin de semana.</t>
  </si>
  <si>
    <t>Jóvenes y adultos de las familias atendidos mediante estrategias educativas flexibles. Se desarrolla desde los enfoques de derechos Humanos, Género, Diferencial, Poblacional, beneficiando a los integrantes de las familas.</t>
  </si>
  <si>
    <t>Informe Proyecto de inversión 7690</t>
  </si>
  <si>
    <t>A partir de los estudiantes matriculados en colegios públicos distritales, se determina el número que corresponden a estrategias educativas flexibles</t>
  </si>
  <si>
    <t>FICHA TÉCNICA INDICADOR DE PRODUCTO 3.2.9. Mesas Estamentales de familias, conformadas y operando, en temas de Discapacidad, Capacidades y/o talentos Excepcionales y Trastornos Específicos del Aprendizaje y del Comportamiento en Instituciones Educativas Distritales -IED.</t>
  </si>
  <si>
    <t>Corresponde a las Mesas Estamentales de familias en colegios públicos distritales fortalecidas en temas de Discapacidad, Capacidades y/o talentos Excepcionales y Trastornos Específicos del Aprendizaje y del Comportamiento</t>
  </si>
  <si>
    <t>Mesas Estamentales de familias, conformadas y operando, en temas de Discapacidad, Capacidades y/o talentos Excepcionales y Trastornos Específicos del Aprendizaje y del Comportamiento en colegios públicos distritales. Se desarrolla desde los enfoques de derechos Humanos, Género, Diferencial, Poblacional, beneficiando a los integrantes de las familas.</t>
  </si>
  <si>
    <t>A partir del total de Mesas Estamentales de familias constituidas en colegios públicos distritales, se determina el número de Mesas Estamentales de familias fortalecidas en temas de Discapacidad, Capacidades y/o talentos Excepcionales y Trastornos Específicos del Aprendizaje y del Comportamiento</t>
  </si>
  <si>
    <t xml:space="preserve">FICHA TÉCNICA INDICADOR DE PRODUCTO 3.3.1. Subsidio  para la adquisición de vivienda nueva VIS y VIP en Bogotá para  Hogares de dos o mas integrantes. </t>
  </si>
  <si>
    <t>Este producto tiene relación con el indicador de resultado "Porcentaje de hogares de dos o más integrantes que presentan déficit de vivienda en Bogotá".</t>
  </si>
  <si>
    <t xml:space="preserve">Hacer un nuevo contrato social con igualdad de oportunidades para la inclusión social, productiva y política. </t>
  </si>
  <si>
    <t>Subsidios y Transferencias para la Equidad</t>
  </si>
  <si>
    <t>Sumatoria de hogares de dos o mas integrantes beneficiarios del  subsidio para la adquisición de vivienda VIS y VIP en Bogotá. Asimismo, cabe aclarar que, la asignación de subsidios para vivienda nueva VIS y VIP se realiza por demanda, es decir que depende de las solicitudes recibidas, del cumplimiento de los requisitos establecidos en el manual operativo y la normatividad vigente y del alcance del cierre financiero por parte de los hogares solicitantes. Por esta razón, se estableció la suma como forma de medición.</t>
  </si>
  <si>
    <t>El producto busca que las familias es decir, hogares de dos o más integrantes accedan a instrumentos de financiación y/o esquemas financieros que funcionan como una subvención destinada a sectores vulnerables que cuentan con recursos limitados para complementar su capacidad de acceder al cierre financiero. De este modo, se propician ambientes para el acceso a la vivienda.
La definición de familias, según la Política Pública para las Familias es "Organizaciones sociales construidas históricamente, constituidas por personas que se reconocen y son reconocidas en la diversidad de sus estructuras, arreglos, formas, relaciones, roles y subjetividades; las cuales están conformadas por grupos de dos o más personas de diferente o del mismo sexo, con hijos o sin ellos, unidas por una relación de parentesco por consanguinidad, afinidad, adopción o por afecto, en las que establecen vínculos de apoyo emocional, económico, de cuidado o de afecto, que comparten domicilio, residencia o lugar de habitación de manera habitual y son sujetos colectivos de derecho", en este sentido, la medición de hogares de dos o más integrantes es la que nos permite tener una relación entre el resultado, el producto y el objetivo de la política</t>
  </si>
  <si>
    <t xml:space="preserve">Este indicador se relaciona con la meta de resultado 3.3. Disminución del déficit de vivienda para los hogares en Bogotá. </t>
  </si>
  <si>
    <t>Reducción de las Desigualdades</t>
  </si>
  <si>
    <t>10.1 Para 2030, lograr progresivamente y mantener el crecimiento de los ingresos del 40% más pobre de la población a una tasa superior a la media nacional.</t>
  </si>
  <si>
    <t>Sumatoria de hogares de dos o mas integrantes beneficiarios del  subsidio para la adquisición de vivienda VIS y VIP en Bogotá.</t>
  </si>
  <si>
    <t>Sistema de Información de la Subsecretaría de Gestión Financiera</t>
  </si>
  <si>
    <t>Nelson Yovany Jiménez González</t>
  </si>
  <si>
    <t>subsecretario de Gestión Financiera</t>
  </si>
  <si>
    <t xml:space="preserve"> nelson.jimenez@habitatbogota.gov.co / laura.carreno@habitatbogota.gov.co </t>
  </si>
  <si>
    <t>Javier Andrés Baquero Maldonado</t>
  </si>
  <si>
    <t>subsecretario de Planeación y Política</t>
  </si>
  <si>
    <t>Costo estimado: Valor estimado calculado sobre el valor promedio de subsidios asignados durante 2020 (9.859.543,49)</t>
  </si>
  <si>
    <t>FICHA TÉCNICA INDICADOR DE PRODUCTO 3.3.2. Títulos de propiedad registrados  y entregados para predios localizados en estratos 1 y 2.</t>
  </si>
  <si>
    <t>Propósito: 1 - Hacer un nuevo contrato social con igualdad de oportunidades para la inclusión social, productiva y política.
Logro: 8 - Aumentar el acceso a vivienda digna, espacio público y equipamientos de la población vulnerable en suelo urbano y rural</t>
  </si>
  <si>
    <t>Estratégico: 3 - Sistema Distrital de cuidado
Programa: 19 - Vivienda y entornos dignos en el territorio urbano y rural</t>
  </si>
  <si>
    <t>Aumentar el número de titulos de propiedad de predios estratos 1 y 2, registrados para facilitar el acceso a una ciudad legal y reactivar la economía del hogar con una seguridad jurídica en su patrimonio.</t>
  </si>
  <si>
    <t xml:space="preserve">Titulación de predios  que faciliten el  acceso de estas familias a los beneficios de una ciudad legal, reconociendo la propiedad del predio, las inversiones realizadas y la seguridad de la permanencia, mediante acompañamiento técnico, jurídico y social a través de estrategias, mecanismo de cooperación con el fin de lograr la obtención del título de propiedad. </t>
  </si>
  <si>
    <t>11.1</t>
  </si>
  <si>
    <t>Para 2030, asegurar el acceso de todas las personas a viviendas y servicios básicos adecuados, seguros y asequibles y mejorar los barrios marginales.</t>
  </si>
  <si>
    <t>Títulos de propiedad</t>
  </si>
  <si>
    <t>Titulos obtenidos durante la vigencia 2020 para este proyecto de inversión desarrollado por la CVP desde julio de 2020.</t>
  </si>
  <si>
    <t>Sumatoria de titulos registrados</t>
  </si>
  <si>
    <t>Titulos de propiedad registrados</t>
  </si>
  <si>
    <t>Directora de Urbanizaciones y Titulación</t>
  </si>
  <si>
    <t>Catalina Margarita Monica Nagy Patiño</t>
  </si>
  <si>
    <t>FICHA TÉCNICA INDICADOR DE PRODUCTO 3.3.3. Actos de reconocimiento emitidos a través de la Curaduría Pública Social de la CVP.</t>
  </si>
  <si>
    <t>Aumentar el número de trámites de reconocimiento de edificaciones de las viviendas que se ubiquen en asentamientos que hayan sido objeto de legalización urbanística, emiridos por la “Curaduría Pública Social” de la caja de la vivienda Popular</t>
  </si>
  <si>
    <t>El reconocimiento de edificaciones es la actuación por medio de la cual  a través de la Curaduría Public Social  declara la existencia de los desarrollos arquitectónicos que se ejecutaron sin obtener la respectiva licencia, siempre y cuando cumplan con el uso previsto por las normas urbanísticas vigentes.</t>
  </si>
  <si>
    <t>Actos de reconocimiento</t>
  </si>
  <si>
    <t>Sumatoria de actos de reconocimiento de edificaciones emitidos por la Caja de la Vivenda Popular a través de la Curaduria Pública Social</t>
  </si>
  <si>
    <t>Director de Mejoramiento de Vivienda</t>
  </si>
  <si>
    <t>FICHA TÉCNICA INDICADOR DE PRODUCTO 3.3.4. Viviendas intervenidas en desarrollo del plan piloto Plan Terrazas.</t>
  </si>
  <si>
    <t>Aumentar el número de Viviendas intervenidas en desarrollo del plan piloto PLAN TERRAZAS</t>
  </si>
  <si>
    <t>El "Plan terrazas" es una estrategia de intervención integral del hábitat a partir de contar con un soporte jurídico, normativo, técnico, financiero y metodológico para intervenir de manera progresiva edificaciones de origen informal, con el fin de brindar opciones de reconfiguración arquitectónica, ampliación vertical u horizontal del área construida, e intervenciones estructurales que disminuyan la vulnerabilidad física de las construcciones, de tal forma que se mejoren las condiciones de habitabilidad, se generen nuevas opciones financieras y económicas para los propietarios y familias que residen en ellas y aporten a la revitalización de las zonas intervenidas.</t>
  </si>
  <si>
    <t>Viviendas</t>
  </si>
  <si>
    <t>Sumatoria del número de Viviendas intervenidas en desarrollo del plan piloto Plan Terrazas</t>
  </si>
  <si>
    <t>Jefe de la Oficina Asespra de Planeación</t>
  </si>
  <si>
    <t>FICHA TÉCNICA INDICADOR DE PRODUCTO 3.4.1. Hogares beneficiados con instrumentos financieros para su reubicación definitiva.</t>
  </si>
  <si>
    <t>Este producto tiene relación con el indicador de resultado "Porcentaje de familias beneficiadas a través del programa de reasentamiento, localizadas en zonas de alto riesgo no mitigable y a través de obras de mitigación, localizadas en zonas de alto riesgo mitigable por fenómenos de remoción en masa".</t>
  </si>
  <si>
    <t xml:space="preserve">Propósito 2 Cambiar nuestros hábitos de vida para reverdecer a Bogotá y adaptarnos y mitigar la crisis climática
Logro: 15. Intervenir integralmente áreas estratégicas de Bogotá teniendo en cuenta las dinámicas patrimoniales, ambientales, sociales y culturales </t>
  </si>
  <si>
    <t>Programa Estratégico: 3 - Cuidado todas las formas de vida.
Programa 29. Asentamientos y entornos protectores.</t>
  </si>
  <si>
    <t>Aumentar el número de hogares localizados en zonas de alto riesgo no mitigable o los ordenados mediante sentencias judiciales o actos administrativos, beneficiados con instrumentos financieros para su reubicación definitiva.</t>
  </si>
  <si>
    <t>Servicio de apoyo financiero para reubicación definitiva de hogares localizados en zonas de alto riesgo no mitigable, o los ordenados mediante sentencias judiciales o actos administrativos, donde se pretende mediante el ofrecimiento de los servicios sociales de la ciudad
y el apoyo en las capacidades productivas, mejorar su calidad de vida de acuerdo con lo establecido en el decreto 330 de 2020</t>
  </si>
  <si>
    <t>Este indicador se relaciona con la meta de resultado 3.4. Mejoramiento de las condiciones de vida de las familias localizadas en zonas de alto riesgo no mitigable y de alto riesgo mitigable por fenómenos de remoción en masa.</t>
  </si>
  <si>
    <t>PDD 2020 - 2024 Anexo 1; esta LB incluye 2130 hogares reasentados de manera definitiva y 1355 de manera transitoria y no incluye los hogares beneficiados con instrumentos financieros</t>
  </si>
  <si>
    <t>Sumatoria de Actos administrativos de asignación de VUR nuevos registrados, Actos administrativos para actualización de VUR registrados y Actos administrativos de asignación de VUR en especie expedidos; en el periodo.</t>
  </si>
  <si>
    <t>Directora Técnica de Reasentamientos</t>
  </si>
  <si>
    <t>FICHA TÉCNICA INDICADOR DE PRODUCTO 3.4.2. Familias en zonas de alto riesgo no mitigable beneficiadas a través del programa de reasentamiento.</t>
  </si>
  <si>
    <t>Cambiar nuestros hábitos de vida para reverdecer a Bogotá y adaptarnos y mitigar la crisis climática</t>
  </si>
  <si>
    <t xml:space="preserve">Asentamientos y entornos protectores </t>
  </si>
  <si>
    <t>Refleja el número de familias beneficiadas anualmente, a través del programa de reasentamiento, priorizadas por habitar predios ubicados en zonas de alto riesgo no mitigable.</t>
  </si>
  <si>
    <t>Las familias protegidas a través del programa de reasentamiento se han trasladado a zonas seguras, ya que habitando predios en zonas de alto riesgo no mitigable tienen expuesta la vida y bienes de sus integrantes. El programa se desarrolla conforme a una prioridad técnica y avanza de acuerdo a la asignación de recursos.</t>
  </si>
  <si>
    <t>Ciudadesycomunidadessostenibles</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</si>
  <si>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</si>
  <si>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La familia se considera beneficiada a través del Programa de Reasentamiento cuando se ha trasladado del predio identificado en alto riesgo no mitigable y se contabiliza cuando existe acta de entrega del predio por parte de la familia a la Entidad. El número de familias a reportar coincidirá con el número de familias propietarias o poseedoras con las cuales se realizó la negociación del predio; es así que con una sola acta de entrega se puede reportar una o más familias dependiendo de con quién se haya llevado a cabo el proceso de enajenación voluntaria.</t>
  </si>
  <si>
    <t>Eddy Nilson Gamboa Vásquez</t>
  </si>
  <si>
    <t>FICHA TÉCNICA INDICADOR DE PRODUCTO 3.4.3. Familias localizadas en zonas de riesgo mitigable por fenómenos de remoción en masa, beneficiadas a través de obras de mitigación.</t>
  </si>
  <si>
    <t>Mide el número de familias beneficiadas a través de la construcción de obras de mitigación, en sitios priorizados por ser zonas de alto riesgo mitigable.</t>
  </si>
  <si>
    <t>Las Familias ubicadas en zonas de alto riesgo mitigable tienen expuesta la vida y bienes de sus integrantes y para protegerlas se construyen obras de mitigación, con una prioridad técnica de acuerdo con los recursos con los que se cuenta.</t>
  </si>
  <si>
    <t>La familia se considera beneficiada por la construcción de una obra de mitigación desde el momento en que la obra se encuentra finalizada; es importante mencionar que para su apropiación y conocimiento, se informa a la comunidad las intervenciones y la entrega final.</t>
  </si>
  <si>
    <t>FICHA TÉCNICA INDICADOR DE PRODUCTO 3.4.4. Familias beneficiadas con ayudas humanitarias.</t>
  </si>
  <si>
    <t>Eficiencia en la atención de emergencias</t>
  </si>
  <si>
    <t>Mide el porcentaje de familias beneficiadas a través de la entrega de ayudas humanitarias debido a que fueron afectadas por una situación de emergencia, sobre el total de familias que requirieron dichas ayudas.</t>
  </si>
  <si>
    <t xml:space="preserve">Las Familias afectadas por situaciones de emergencia requieren ayudas humanitarias que le permitan a sus integrantes su recuperación; dichas ayudas dependen del tipo y magnitud de la afectación generada, tanto a las personas como a sus bienes básicos de vida. </t>
  </si>
  <si>
    <t xml:space="preserve">La familia se considera beneficiada con ayudas humanitarias en el momento en que se entregan las ayudas a través del acta respectiva. </t>
  </si>
  <si>
    <t>Jorge Andrés Fierro</t>
  </si>
  <si>
    <t>Subdirector para el Manejo de Emergencias y Desastres</t>
  </si>
  <si>
    <t>Subdirección para el Manejo de Emergencias y Desastres</t>
  </si>
  <si>
    <t>jfierro@idiger.gov.co</t>
  </si>
  <si>
    <t>FICHA TÉCNICA INDICADOR DE PRODUCTO 3.4.5. Hogares beneficiados con instrumentos financieros para su relocalización temporal.</t>
  </si>
  <si>
    <t>Incluir nuevos hogares beneficiados con servicio de apoyo financiero para la relocalización transitoria de hogares localizados en zonas de alto riesgo no mitigable, o los ordenados mediante sentencias judiciales o actos administrativos, manteniendo el número de hogares beneficiados con estos instrumentos a la fecha de entrada en vigencia del proyecto de inversión.</t>
  </si>
  <si>
    <t>Traslado temporal de las familias a viviendas seguras por tener orden de evacuación inmediata al estar ubicados en zonas de alto riesgo no mitigable o por sentencia, mientras se logra una solución definitiva a su condición de riesgo,  de acuerdo con lo establecido en el decreto 330 de 2020.</t>
  </si>
  <si>
    <t>Número de Hogares beneficiados con actos administrativos de asignación de los instrumentos financieros para su relocalización transitoria.</t>
  </si>
  <si>
    <t>Este producto sera ejecutado por Instituto Colombiano de Bienestar Familiar -ICBF (Regional Bogotá), funcionaria Astrid Prieto Leal Enlace de Familias y Comunidades, Grupo de Atención en Ciclos de Vida y Nutrición astrid.prieto@icbf.gov.co (57-1)3134595920 Oficina de Planeación, Doris Vaquero -Coordinadora del Grupo de Planeación y Sistemas</t>
  </si>
  <si>
    <t xml:space="preserve">Social </t>
  </si>
  <si>
    <t xml:space="preserve">Secretaría de Integración Social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</si>
</sst>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Red]\-&quot;$&quot;#,##0"/>
    <numFmt numFmtId="41" formatCode="_-* #,##0_-;\-* #,##0_-;_-* &quot;-&quot;_-;_-@_-"/>
    <numFmt numFmtId="43" formatCode="_-* #,##0.00_-;\-* #,##0.00_-;_-* &quot;-&quot;??_-;_-@_-"/>
    <numFmt numFmtId="164" formatCode="&quot;$&quot;\ #,##0;[Red]\-&quot;$&quot;\ #,##0"/>
    <numFmt numFmtId="165" formatCode="_-&quot;$&quot;\ * #,##0_-;\-&quot;$&quot;\ * #,##0_-;_-&quot;$&quot;\ * &quot;-&quot;_-;_-@_-"/>
    <numFmt numFmtId="166" formatCode="_ * #,##0.00_ ;_ * \-#,##0.00_ ;_ * &quot;-&quot;??_ ;_ @_ "/>
    <numFmt numFmtId="167" formatCode="_(* #,##0_);_(* \(#,##0\);_(* &quot;-&quot;??_);_(@_)"/>
    <numFmt numFmtId="168" formatCode="#,##0_ ;\-#,##0\ "/>
    <numFmt numFmtId="169" formatCode="0.0%"/>
    <numFmt numFmtId="170" formatCode="_-* #,##0_-;\-* #,##0_-;_-* &quot;-&quot;??_-;_-@_-"/>
    <numFmt numFmtId="171" formatCode="&quot;$&quot;#,##0"/>
    <numFmt numFmtId="172" formatCode="d/m/yyyy"/>
    <numFmt numFmtId="173" formatCode="&quot;$&quot;\ #,##0"/>
    <numFmt numFmtId="174" formatCode="&quot;$&quot;\ #,##0.0"/>
    <numFmt numFmtId="175" formatCode="_-* #,##0_-;\-* #,##0_-;_-* &quot;-&quot;??_-;_-@"/>
    <numFmt numFmtId="176" formatCode="&quot;$&quot;#,##0.0"/>
    <numFmt numFmtId="177" formatCode="dd/mm/yyyy;@"/>
  </numFmts>
  <fonts count="35" x14ac:knownFonts="1">
    <font>
      <sz val="11"/>
      <color theme="1"/>
      <name val="Calibri"/>
      <family val="2"/>
      <scheme val="minor"/>
    </font>
    <font>
      <sz val="11"/>
      <color theme="1"/>
      <name val="Calibri"/>
      <family val="2"/>
      <scheme val="minor"/>
    </font>
    <font>
      <sz val="12"/>
      <color theme="1"/>
      <name val="Arial Narrow"/>
      <family val="2"/>
    </font>
    <font>
      <sz val="10"/>
      <name val="Arial"/>
      <family val="2"/>
    </font>
    <font>
      <b/>
      <sz val="12"/>
      <color theme="0"/>
      <name val="Arial Narrow"/>
      <family val="2"/>
    </font>
    <font>
      <b/>
      <sz val="12"/>
      <color theme="1"/>
      <name val="Arial Narrow"/>
      <family val="2"/>
    </font>
    <font>
      <b/>
      <i/>
      <sz val="12"/>
      <name val="Arial Narrow"/>
      <family val="2"/>
    </font>
    <font>
      <u/>
      <sz val="10"/>
      <color indexed="12"/>
      <name val="Arial"/>
      <family val="2"/>
    </font>
    <font>
      <sz val="12"/>
      <name val="Arial Narrow"/>
      <family val="2"/>
    </font>
    <font>
      <b/>
      <sz val="12"/>
      <name val="Arial Narrow"/>
      <family val="2"/>
    </font>
    <font>
      <i/>
      <sz val="12"/>
      <name val="Arial Narrow"/>
      <family val="2"/>
    </font>
    <font>
      <i/>
      <sz val="12"/>
      <color theme="1"/>
      <name val="Arial Narrow"/>
      <family val="2"/>
    </font>
    <font>
      <u/>
      <sz val="12"/>
      <name val="Arial Narrow"/>
      <family val="2"/>
    </font>
    <font>
      <u/>
      <sz val="12"/>
      <color indexed="12"/>
      <name val="Arial Narrow"/>
      <family val="2"/>
    </font>
    <font>
      <b/>
      <i/>
      <sz val="12"/>
      <color theme="1"/>
      <name val="Arial Narrow"/>
      <family val="2"/>
    </font>
    <font>
      <sz val="11"/>
      <name val="Arial"/>
      <family val="2"/>
    </font>
    <font>
      <u/>
      <sz val="12"/>
      <color theme="1"/>
      <name val="Arial Narrow"/>
      <family val="2"/>
    </font>
    <font>
      <sz val="11"/>
      <color theme="1"/>
      <name val="Arial"/>
      <family val="2"/>
    </font>
    <font>
      <sz val="12"/>
      <color theme="0"/>
      <name val="Arial Narrow"/>
      <family val="2"/>
    </font>
    <font>
      <sz val="12"/>
      <color rgb="FFFF0000"/>
      <name val="Arial Narrow"/>
      <family val="2"/>
    </font>
    <font>
      <sz val="11"/>
      <name val="Calibri"/>
      <family val="2"/>
    </font>
    <font>
      <sz val="11"/>
      <color theme="1"/>
      <name val="Arial Narrow"/>
      <family val="2"/>
    </font>
    <font>
      <sz val="11"/>
      <name val="Calibri"/>
      <family val="2"/>
      <scheme val="minor"/>
    </font>
    <font>
      <sz val="11"/>
      <name val="Arial Narrow"/>
      <family val="2"/>
    </font>
    <font>
      <sz val="11"/>
      <color theme="1"/>
      <name val="Calibri"/>
      <family val="2"/>
    </font>
    <font>
      <sz val="11"/>
      <color theme="1"/>
      <name val="Arial"/>
    </font>
    <font>
      <u/>
      <sz val="11"/>
      <name val="Arial Narrow"/>
      <family val="2"/>
    </font>
    <font>
      <u/>
      <sz val="11"/>
      <color theme="10"/>
      <name val="Arial"/>
      <family val="2"/>
    </font>
    <font>
      <u/>
      <sz val="11"/>
      <color theme="10"/>
      <name val="Calibri"/>
      <family val="2"/>
    </font>
    <font>
      <sz val="11"/>
      <color rgb="FF000000"/>
      <name val="Calibri"/>
      <family val="2"/>
    </font>
    <font>
      <b/>
      <sz val="11"/>
      <color theme="1"/>
      <name val="Arial Narrow"/>
      <family val="2"/>
    </font>
    <font>
      <b/>
      <sz val="11"/>
      <name val="Arial Narrow"/>
      <family val="2"/>
    </font>
    <font>
      <u/>
      <sz val="10"/>
      <name val="Arial"/>
      <family val="2"/>
    </font>
    <font>
      <sz val="12"/>
      <color rgb="FF000000"/>
      <name val="Arial Narrow"/>
      <family val="2"/>
    </font>
    <font>
      <sz val="11"/>
      <color rgb="FF444444"/>
      <name val="Calibri"/>
      <family val="2"/>
      <charset val="1"/>
    </font>
  </fonts>
  <fills count="10">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9CC2E5"/>
        <bgColor rgb="FF9CC2E5"/>
      </patternFill>
    </fill>
    <fill>
      <patternFill patternType="solid">
        <fgColor theme="0"/>
        <bgColor theme="0"/>
      </patternFill>
    </fill>
    <fill>
      <patternFill patternType="solid">
        <fgColor rgb="FF93AFEF"/>
        <bgColor rgb="FF93AFEF"/>
      </patternFill>
    </fill>
    <fill>
      <patternFill patternType="solid">
        <fgColor rgb="FFFFFFFF"/>
        <bgColor rgb="FFFFFFFF"/>
      </patternFill>
    </fill>
    <fill>
      <patternFill patternType="solid">
        <fgColor rgb="FFFFFF00"/>
        <bgColor theme="0"/>
      </patternFill>
    </fill>
    <fill>
      <patternFill patternType="solid">
        <fgColor rgb="FFFFFF00"/>
        <bgColor indexed="64"/>
      </patternFill>
    </fill>
  </fills>
  <borders count="120">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top/>
      <bottom style="thin">
        <color rgb="FF000000"/>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double">
        <color rgb="FF000000"/>
      </left>
      <right style="thin">
        <color rgb="FF000000"/>
      </right>
      <top style="thin">
        <color rgb="FF000000"/>
      </top>
      <bottom style="thin">
        <color rgb="FF000000"/>
      </bottom>
      <diagonal/>
    </border>
    <border>
      <left style="medium">
        <color auto="1"/>
      </left>
      <right/>
      <top style="thin">
        <color auto="1"/>
      </top>
      <bottom style="thin">
        <color rgb="FF000000"/>
      </bottom>
      <diagonal/>
    </border>
    <border>
      <left/>
      <right/>
      <top style="thin">
        <color auto="1"/>
      </top>
      <bottom style="thin">
        <color rgb="FF000000"/>
      </bottom>
      <diagonal/>
    </border>
    <border>
      <left/>
      <right style="medium">
        <color auto="1"/>
      </right>
      <top style="thin">
        <color auto="1"/>
      </top>
      <bottom style="thin">
        <color rgb="FF000000"/>
      </bottom>
      <diagonal/>
    </border>
    <border>
      <left style="thin">
        <color rgb="FF000000"/>
      </left>
      <right/>
      <top style="thin">
        <color indexed="64"/>
      </top>
      <bottom style="thin">
        <color indexed="64"/>
      </bottom>
      <diagonal/>
    </border>
    <border>
      <left style="medium">
        <color rgb="FF000000"/>
      </left>
      <right/>
      <top/>
      <bottom style="thin">
        <color indexed="64"/>
      </bottom>
      <diagonal/>
    </border>
    <border>
      <left/>
      <right style="thin">
        <color indexed="64"/>
      </right>
      <top/>
      <bottom style="thin">
        <color indexed="64"/>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style="thin">
        <color rgb="FF000000"/>
      </left>
      <right/>
      <top/>
      <bottom/>
      <diagonal/>
    </border>
    <border>
      <left/>
      <right style="medium">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medium">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thin">
        <color rgb="FF000000"/>
      </top>
      <bottom style="thin">
        <color rgb="FF000000"/>
      </bottom>
      <diagonal/>
    </border>
  </borders>
  <cellStyleXfs count="24">
    <xf numFmtId="0" fontId="0" fillId="0" borderId="0"/>
    <xf numFmtId="41" fontId="1" fillId="0" borderId="0" applyFont="0" applyFill="0" applyBorder="0" applyAlignment="0" applyProtection="0"/>
    <xf numFmtId="0" fontId="7" fillId="0" borderId="0" applyNumberFormat="0" applyFill="0" applyBorder="0" applyAlignment="0" applyProtection="0">
      <alignment vertical="top"/>
      <protection locked="0"/>
    </xf>
    <xf numFmtId="0" fontId="1"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7" fillId="0" borderId="0"/>
    <xf numFmtId="0" fontId="17" fillId="0" borderId="0"/>
    <xf numFmtId="0" fontId="25" fillId="0" borderId="0"/>
    <xf numFmtId="165" fontId="17" fillId="0" borderId="0" applyFont="0" applyFill="0" applyBorder="0" applyAlignment="0" applyProtection="0"/>
    <xf numFmtId="9" fontId="17" fillId="0" borderId="0" applyFont="0" applyFill="0" applyBorder="0" applyAlignment="0" applyProtection="0"/>
    <xf numFmtId="0" fontId="27" fillId="0" borderId="0" applyNumberForma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28" fillId="0" borderId="0" applyNumberFormat="0" applyFill="0" applyBorder="0" applyAlignment="0" applyProtection="0"/>
    <xf numFmtId="0" fontId="29" fillId="0" borderId="0"/>
  </cellStyleXfs>
  <cellXfs count="1190">
    <xf numFmtId="0" fontId="0" fillId="0" borderId="0" xfId="0"/>
    <xf numFmtId="0" fontId="2" fillId="2" borderId="1" xfId="3" applyFont="1" applyFill="1" applyBorder="1"/>
    <xf numFmtId="49" fontId="4" fillId="2" borderId="2" xfId="4" applyNumberFormat="1" applyFont="1" applyFill="1" applyBorder="1" applyAlignment="1">
      <alignment horizontal="left" vertical="center"/>
    </xf>
    <xf numFmtId="49" fontId="4" fillId="2" borderId="3" xfId="4" applyNumberFormat="1" applyFont="1" applyFill="1" applyBorder="1" applyAlignment="1">
      <alignment horizontal="centerContinuous" vertical="center"/>
    </xf>
    <xf numFmtId="49" fontId="4" fillId="2" borderId="4" xfId="4" applyNumberFormat="1" applyFont="1" applyFill="1" applyBorder="1" applyAlignment="1">
      <alignment horizontal="centerContinuous" vertical="center"/>
    </xf>
    <xf numFmtId="0" fontId="2" fillId="0" borderId="0" xfId="0" applyFont="1"/>
    <xf numFmtId="0" fontId="6" fillId="0" borderId="1" xfId="4" applyFont="1" applyBorder="1" applyAlignment="1">
      <alignment horizontal="left" vertical="center" wrapText="1"/>
    </xf>
    <xf numFmtId="0" fontId="6" fillId="3" borderId="14" xfId="4" applyFont="1" applyFill="1" applyBorder="1" applyAlignment="1">
      <alignment horizontal="left" vertical="center" wrapText="1"/>
    </xf>
    <xf numFmtId="0" fontId="8" fillId="3" borderId="19" xfId="4" applyFont="1" applyFill="1" applyBorder="1" applyAlignment="1">
      <alignment horizontal="left" vertical="center" wrapText="1"/>
    </xf>
    <xf numFmtId="0" fontId="8" fillId="3" borderId="20" xfId="4" applyFont="1" applyFill="1" applyBorder="1" applyAlignment="1">
      <alignment horizontal="left" vertical="center" wrapText="1"/>
    </xf>
    <xf numFmtId="0" fontId="8" fillId="3" borderId="15" xfId="4" applyFont="1" applyFill="1" applyBorder="1" applyAlignment="1">
      <alignment horizontal="left" vertical="center"/>
    </xf>
    <xf numFmtId="0" fontId="6" fillId="3" borderId="10" xfId="4" applyFont="1" applyFill="1" applyBorder="1" applyAlignment="1">
      <alignment horizontal="left" vertical="center" wrapText="1"/>
    </xf>
    <xf numFmtId="0" fontId="8" fillId="3" borderId="22" xfId="4" applyFont="1" applyFill="1" applyBorder="1" applyAlignment="1">
      <alignment horizontal="left" vertical="center"/>
    </xf>
    <xf numFmtId="0" fontId="8" fillId="3" borderId="23" xfId="4" applyFont="1" applyFill="1" applyBorder="1" applyAlignment="1">
      <alignment horizontal="left" vertical="center"/>
    </xf>
    <xf numFmtId="0" fontId="8" fillId="3" borderId="24" xfId="4" applyFont="1" applyFill="1" applyBorder="1" applyAlignment="1">
      <alignment horizontal="left" vertical="center" wrapText="1"/>
    </xf>
    <xf numFmtId="0" fontId="8" fillId="3" borderId="5" xfId="0" applyFont="1" applyFill="1" applyBorder="1" applyAlignment="1">
      <alignment horizontal="center"/>
    </xf>
    <xf numFmtId="0" fontId="8" fillId="3" borderId="22" xfId="0" applyFont="1" applyFill="1" applyBorder="1" applyAlignment="1">
      <alignment horizontal="center"/>
    </xf>
    <xf numFmtId="0" fontId="8" fillId="3" borderId="22" xfId="0" applyFont="1" applyFill="1" applyBorder="1"/>
    <xf numFmtId="0" fontId="8" fillId="3" borderId="26" xfId="0" applyFont="1" applyFill="1" applyBorder="1"/>
    <xf numFmtId="0" fontId="8" fillId="3" borderId="0" xfId="0" applyFont="1" applyFill="1" applyAlignment="1">
      <alignment horizontal="center"/>
    </xf>
    <xf numFmtId="0" fontId="8" fillId="3" borderId="0" xfId="0" applyFont="1" applyFill="1"/>
    <xf numFmtId="0" fontId="8" fillId="3" borderId="21" xfId="0" applyFont="1" applyFill="1" applyBorder="1"/>
    <xf numFmtId="0" fontId="8" fillId="3" borderId="29" xfId="0" applyFont="1" applyFill="1" applyBorder="1" applyAlignment="1">
      <alignment horizontal="center"/>
    </xf>
    <xf numFmtId="0" fontId="8" fillId="3" borderId="29" xfId="0" applyFont="1" applyFill="1" applyBorder="1"/>
    <xf numFmtId="0" fontId="8" fillId="3" borderId="30" xfId="0" applyFont="1" applyFill="1" applyBorder="1"/>
    <xf numFmtId="0" fontId="8" fillId="3" borderId="18" xfId="2" applyFont="1" applyFill="1" applyBorder="1" applyAlignment="1" applyProtection="1">
      <alignment horizontal="left" vertical="center" wrapText="1"/>
    </xf>
    <xf numFmtId="0" fontId="6" fillId="0" borderId="10" xfId="4" applyFont="1" applyBorder="1" applyAlignment="1">
      <alignment horizontal="left" vertical="center" wrapText="1"/>
    </xf>
    <xf numFmtId="0" fontId="8" fillId="3" borderId="5" xfId="4" applyFont="1" applyFill="1" applyBorder="1" applyAlignment="1">
      <alignment vertical="center"/>
    </xf>
    <xf numFmtId="0" fontId="8" fillId="3" borderId="22" xfId="4" applyFont="1" applyFill="1" applyBorder="1" applyAlignment="1">
      <alignment vertical="center" wrapText="1"/>
    </xf>
    <xf numFmtId="0" fontId="8" fillId="3" borderId="26" xfId="4" applyFont="1" applyFill="1" applyBorder="1" applyAlignment="1">
      <alignment vertical="center" wrapText="1"/>
    </xf>
    <xf numFmtId="0" fontId="8" fillId="3" borderId="9" xfId="4" applyFont="1" applyFill="1" applyBorder="1" applyAlignment="1">
      <alignment vertical="center"/>
    </xf>
    <xf numFmtId="0" fontId="8" fillId="3" borderId="29" xfId="4" applyFont="1" applyFill="1" applyBorder="1" applyAlignment="1">
      <alignment vertical="center" wrapText="1"/>
    </xf>
    <xf numFmtId="0" fontId="8" fillId="3" borderId="0" xfId="4" applyFont="1" applyFill="1" applyAlignment="1">
      <alignment vertical="center" wrapText="1"/>
    </xf>
    <xf numFmtId="0" fontId="8" fillId="3" borderId="21" xfId="4" applyFont="1" applyFill="1" applyBorder="1" applyAlignment="1">
      <alignment vertical="center" wrapText="1"/>
    </xf>
    <xf numFmtId="0" fontId="8" fillId="3" borderId="9" xfId="2" applyFont="1" applyFill="1" applyBorder="1" applyAlignment="1" applyProtection="1">
      <alignment horizontal="right" vertical="center" wrapText="1"/>
    </xf>
    <xf numFmtId="0" fontId="8" fillId="3" borderId="31" xfId="2" applyFont="1" applyFill="1" applyBorder="1" applyAlignment="1" applyProtection="1">
      <alignment horizontal="justify" vertical="center" wrapText="1"/>
    </xf>
    <xf numFmtId="0" fontId="8" fillId="3" borderId="0" xfId="2" applyFont="1" applyFill="1" applyBorder="1" applyAlignment="1" applyProtection="1">
      <alignment horizontal="right" vertical="center" wrapText="1"/>
    </xf>
    <xf numFmtId="0" fontId="8" fillId="3" borderId="31" xfId="2" applyFont="1" applyFill="1" applyBorder="1" applyAlignment="1" applyProtection="1">
      <alignment horizontal="center" vertical="center" wrapText="1"/>
    </xf>
    <xf numFmtId="0" fontId="8" fillId="3" borderId="18" xfId="2" applyFont="1" applyFill="1" applyBorder="1" applyAlignment="1" applyProtection="1">
      <alignment horizontal="center" vertical="center" wrapText="1"/>
    </xf>
    <xf numFmtId="0" fontId="8" fillId="3" borderId="21" xfId="2" applyFont="1" applyFill="1" applyBorder="1" applyAlignment="1" applyProtection="1">
      <alignment vertical="center" wrapText="1"/>
    </xf>
    <xf numFmtId="0" fontId="8" fillId="3" borderId="18" xfId="2" applyFont="1" applyFill="1" applyBorder="1" applyAlignment="1" applyProtection="1">
      <alignment vertical="center" wrapText="1"/>
    </xf>
    <xf numFmtId="0" fontId="8" fillId="3" borderId="0" xfId="2" applyFont="1" applyFill="1" applyBorder="1" applyAlignment="1" applyProtection="1">
      <alignment vertical="center" wrapText="1"/>
    </xf>
    <xf numFmtId="0" fontId="8" fillId="3" borderId="28" xfId="2" applyFont="1" applyFill="1" applyBorder="1" applyAlignment="1" applyProtection="1">
      <alignment horizontal="center" vertical="center" wrapText="1"/>
    </xf>
    <xf numFmtId="0" fontId="8" fillId="3" borderId="29" xfId="2" applyFont="1" applyFill="1" applyBorder="1" applyAlignment="1" applyProtection="1">
      <alignment horizontal="center" vertical="center" wrapText="1"/>
    </xf>
    <xf numFmtId="0" fontId="8" fillId="3" borderId="30" xfId="2" applyFont="1" applyFill="1" applyBorder="1" applyAlignment="1" applyProtection="1">
      <alignment horizontal="center" vertical="center" wrapText="1"/>
    </xf>
    <xf numFmtId="0" fontId="8" fillId="3" borderId="5" xfId="2" applyFont="1" applyFill="1" applyBorder="1" applyAlignment="1" applyProtection="1">
      <alignment vertical="center" wrapText="1"/>
    </xf>
    <xf numFmtId="0" fontId="8" fillId="3" borderId="22" xfId="2" applyFont="1" applyFill="1" applyBorder="1" applyAlignment="1" applyProtection="1">
      <alignment vertical="center" wrapText="1"/>
    </xf>
    <xf numFmtId="0" fontId="8" fillId="3" borderId="0" xfId="2" applyFont="1" applyFill="1" applyBorder="1" applyAlignment="1" applyProtection="1">
      <alignment horizontal="center" vertical="center" wrapText="1"/>
    </xf>
    <xf numFmtId="0" fontId="8" fillId="3" borderId="18" xfId="0" applyFont="1" applyFill="1" applyBorder="1"/>
    <xf numFmtId="0" fontId="8" fillId="3" borderId="0" xfId="0" applyFont="1" applyFill="1" applyAlignment="1">
      <alignment horizontal="right"/>
    </xf>
    <xf numFmtId="0" fontId="8" fillId="3" borderId="28" xfId="2" applyFont="1" applyFill="1" applyBorder="1" applyAlignment="1" applyProtection="1">
      <alignment vertical="center" wrapText="1"/>
    </xf>
    <xf numFmtId="0" fontId="8" fillId="3" borderId="29" xfId="2" applyFont="1" applyFill="1" applyBorder="1" applyAlignment="1" applyProtection="1">
      <alignment vertical="center" wrapText="1"/>
    </xf>
    <xf numFmtId="0" fontId="6" fillId="3" borderId="27" xfId="4" applyFont="1" applyFill="1" applyBorder="1" applyAlignment="1">
      <alignment horizontal="left" vertical="center" wrapText="1"/>
    </xf>
    <xf numFmtId="0" fontId="8" fillId="3" borderId="5" xfId="2" applyFont="1" applyFill="1" applyBorder="1" applyAlignment="1" applyProtection="1">
      <alignment horizontal="center" vertical="center" wrapText="1"/>
    </xf>
    <xf numFmtId="0" fontId="8" fillId="3" borderId="22" xfId="2" applyFont="1" applyFill="1" applyBorder="1" applyAlignment="1" applyProtection="1">
      <alignment horizontal="center" vertical="center" wrapText="1"/>
    </xf>
    <xf numFmtId="0" fontId="8" fillId="3" borderId="26" xfId="2" applyFont="1" applyFill="1" applyBorder="1" applyAlignment="1" applyProtection="1">
      <alignment horizontal="center" vertical="center" wrapText="1"/>
    </xf>
    <xf numFmtId="0" fontId="8" fillId="3" borderId="32" xfId="2" applyFont="1" applyFill="1" applyBorder="1" applyAlignment="1" applyProtection="1">
      <alignment horizontal="right" vertical="center" wrapText="1"/>
    </xf>
    <xf numFmtId="3" fontId="8" fillId="3" borderId="18" xfId="2" applyNumberFormat="1" applyFont="1" applyFill="1" applyBorder="1" applyAlignment="1" applyProtection="1">
      <alignment vertical="center" wrapText="1"/>
    </xf>
    <xf numFmtId="0" fontId="8" fillId="3" borderId="0" xfId="2" applyFont="1" applyFill="1" applyBorder="1" applyAlignment="1" applyProtection="1">
      <alignment horizontal="right" vertical="center"/>
    </xf>
    <xf numFmtId="1" fontId="8" fillId="3" borderId="18" xfId="7" applyNumberFormat="1" applyFont="1" applyFill="1" applyBorder="1" applyAlignment="1" applyProtection="1">
      <alignment vertical="center" wrapText="1"/>
    </xf>
    <xf numFmtId="0" fontId="8" fillId="3" borderId="21" xfId="2" applyFont="1" applyFill="1" applyBorder="1" applyAlignment="1" applyProtection="1">
      <alignment horizontal="center" vertical="center" wrapText="1"/>
    </xf>
    <xf numFmtId="49" fontId="9" fillId="3" borderId="5" xfId="4" applyNumberFormat="1" applyFont="1" applyFill="1" applyBorder="1" applyAlignment="1">
      <alignment horizontal="center" vertical="center"/>
    </xf>
    <xf numFmtId="49" fontId="9" fillId="3" borderId="22" xfId="4" applyNumberFormat="1" applyFont="1" applyFill="1" applyBorder="1" applyAlignment="1">
      <alignment horizontal="center" vertical="center"/>
    </xf>
    <xf numFmtId="0" fontId="8" fillId="3" borderId="9" xfId="2" applyFont="1" applyFill="1" applyBorder="1" applyAlignment="1" applyProtection="1">
      <alignment horizontal="center" vertical="center" wrapText="1"/>
    </xf>
    <xf numFmtId="49" fontId="9" fillId="3" borderId="0" xfId="4" applyNumberFormat="1" applyFont="1" applyFill="1" applyAlignment="1">
      <alignment horizontal="center" vertical="center"/>
    </xf>
    <xf numFmtId="167" fontId="8" fillId="3" borderId="29" xfId="7" applyNumberFormat="1" applyFont="1" applyFill="1" applyBorder="1" applyAlignment="1" applyProtection="1">
      <alignment vertical="center" wrapText="1"/>
    </xf>
    <xf numFmtId="49" fontId="9" fillId="3" borderId="29" xfId="4" applyNumberFormat="1" applyFont="1" applyFill="1" applyBorder="1" applyAlignment="1">
      <alignment horizontal="center" vertical="center"/>
    </xf>
    <xf numFmtId="0" fontId="8" fillId="3" borderId="29" xfId="2" applyFont="1" applyFill="1" applyBorder="1" applyAlignment="1" applyProtection="1">
      <alignment horizontal="right" vertical="center"/>
    </xf>
    <xf numFmtId="0" fontId="8" fillId="3" borderId="5" xfId="4" applyFont="1" applyFill="1" applyBorder="1" applyAlignment="1">
      <alignment horizontal="left" vertical="center" wrapText="1"/>
    </xf>
    <xf numFmtId="0" fontId="8" fillId="3" borderId="22" xfId="4" applyFont="1" applyFill="1" applyBorder="1" applyAlignment="1">
      <alignment horizontal="left" vertical="center" wrapText="1"/>
    </xf>
    <xf numFmtId="0" fontId="8" fillId="3" borderId="26" xfId="4" applyFont="1" applyFill="1" applyBorder="1" applyAlignment="1">
      <alignment horizontal="left" vertical="center" wrapText="1"/>
    </xf>
    <xf numFmtId="0" fontId="8" fillId="3" borderId="9" xfId="4" applyFont="1" applyFill="1" applyBorder="1" applyAlignment="1">
      <alignment horizontal="right" vertical="center" wrapText="1"/>
    </xf>
    <xf numFmtId="0" fontId="8" fillId="3" borderId="0" xfId="4" applyFont="1" applyFill="1" applyAlignment="1">
      <alignment horizontal="center" vertical="center" wrapText="1"/>
    </xf>
    <xf numFmtId="0" fontId="8" fillId="3" borderId="0" xfId="3" applyFont="1" applyFill="1" applyAlignment="1">
      <alignment horizontal="center"/>
    </xf>
    <xf numFmtId="0" fontId="8" fillId="3" borderId="21" xfId="4" applyFont="1" applyFill="1" applyBorder="1" applyAlignment="1">
      <alignment horizontal="left" vertical="center" wrapText="1"/>
    </xf>
    <xf numFmtId="41" fontId="8" fillId="3" borderId="16" xfId="1" applyFont="1" applyFill="1" applyBorder="1" applyAlignment="1">
      <alignment horizontal="center" vertical="center" wrapText="1"/>
    </xf>
    <xf numFmtId="41" fontId="8" fillId="3" borderId="17" xfId="1" applyFont="1" applyFill="1" applyBorder="1" applyAlignment="1">
      <alignment horizontal="center" vertical="center" wrapText="1"/>
    </xf>
    <xf numFmtId="41" fontId="8" fillId="3" borderId="20" xfId="1" applyFont="1" applyFill="1" applyBorder="1" applyAlignment="1">
      <alignment horizontal="center" vertical="center" wrapText="1"/>
    </xf>
    <xf numFmtId="41" fontId="8" fillId="3" borderId="0" xfId="1" applyFont="1" applyFill="1" applyAlignment="1">
      <alignment horizontal="center" vertical="center" wrapText="1"/>
    </xf>
    <xf numFmtId="41" fontId="8" fillId="3" borderId="0" xfId="1" applyFont="1" applyFill="1" applyAlignment="1">
      <alignment horizontal="center"/>
    </xf>
    <xf numFmtId="41" fontId="8" fillId="3" borderId="21" xfId="1" applyFont="1" applyFill="1" applyBorder="1" applyAlignment="1">
      <alignment vertical="center" wrapText="1"/>
    </xf>
    <xf numFmtId="41" fontId="8" fillId="3" borderId="19" xfId="1" applyFont="1" applyFill="1" applyBorder="1" applyAlignment="1">
      <alignment horizontal="center" vertical="center" wrapText="1"/>
    </xf>
    <xf numFmtId="41" fontId="8" fillId="3" borderId="22" xfId="1" applyFont="1" applyFill="1" applyBorder="1" applyAlignment="1">
      <alignment horizontal="center" vertical="center" wrapText="1"/>
    </xf>
    <xf numFmtId="41" fontId="8" fillId="3" borderId="26" xfId="1" applyFont="1" applyFill="1" applyBorder="1" applyAlignment="1">
      <alignment horizontal="center" vertical="center" wrapText="1"/>
    </xf>
    <xf numFmtId="41" fontId="8" fillId="3" borderId="16" xfId="1" applyFont="1" applyFill="1" applyBorder="1" applyAlignment="1">
      <alignment vertical="center" wrapText="1"/>
    </xf>
    <xf numFmtId="41" fontId="8" fillId="3" borderId="17" xfId="1" applyFont="1" applyFill="1" applyBorder="1" applyAlignment="1">
      <alignment vertical="center" wrapText="1"/>
    </xf>
    <xf numFmtId="41" fontId="8" fillId="3" borderId="21" xfId="1" applyFont="1" applyFill="1" applyBorder="1" applyAlignment="1">
      <alignment horizontal="center" vertical="center" wrapText="1"/>
    </xf>
    <xf numFmtId="0" fontId="8" fillId="3" borderId="28" xfId="4" applyFont="1" applyFill="1" applyBorder="1" applyAlignment="1">
      <alignment horizontal="right" vertical="center" wrapText="1"/>
    </xf>
    <xf numFmtId="9" fontId="8" fillId="3" borderId="19" xfId="4" applyNumberFormat="1" applyFont="1" applyFill="1" applyBorder="1" applyAlignment="1">
      <alignment horizontal="center" vertical="center" wrapText="1"/>
    </xf>
    <xf numFmtId="0" fontId="8" fillId="3" borderId="19" xfId="4" applyFont="1" applyFill="1" applyBorder="1" applyAlignment="1">
      <alignment horizontal="center" vertical="center" wrapText="1"/>
    </xf>
    <xf numFmtId="9" fontId="8" fillId="3" borderId="29" xfId="4" applyNumberFormat="1" applyFont="1" applyFill="1" applyBorder="1" applyAlignment="1">
      <alignment horizontal="center" vertical="center" wrapText="1"/>
    </xf>
    <xf numFmtId="0" fontId="8" fillId="3" borderId="29" xfId="4" applyFont="1" applyFill="1" applyBorder="1" applyAlignment="1">
      <alignment horizontal="center" vertical="center" wrapText="1"/>
    </xf>
    <xf numFmtId="0" fontId="8" fillId="3" borderId="30" xfId="4" applyFont="1" applyFill="1" applyBorder="1" applyAlignment="1">
      <alignment horizontal="center" vertical="center" wrapText="1"/>
    </xf>
    <xf numFmtId="0" fontId="8" fillId="3" borderId="9" xfId="2" applyFont="1" applyFill="1" applyBorder="1" applyAlignment="1" applyProtection="1">
      <alignment vertical="center" wrapText="1"/>
    </xf>
    <xf numFmtId="0" fontId="8" fillId="3" borderId="9" xfId="0" applyFont="1" applyFill="1" applyBorder="1"/>
    <xf numFmtId="0" fontId="8" fillId="3" borderId="0" xfId="4" applyFont="1" applyFill="1" applyAlignment="1">
      <alignment horizontal="center" vertical="top" wrapText="1"/>
    </xf>
    <xf numFmtId="0" fontId="8" fillId="3" borderId="29" xfId="4" applyFont="1" applyFill="1" applyBorder="1" applyAlignment="1">
      <alignment horizontal="center" vertical="top" wrapText="1"/>
    </xf>
    <xf numFmtId="0" fontId="8" fillId="3" borderId="0" xfId="2" applyFont="1" applyFill="1" applyBorder="1" applyAlignment="1" applyProtection="1">
      <alignment horizontal="left" vertical="center" wrapText="1"/>
    </xf>
    <xf numFmtId="0" fontId="8" fillId="3" borderId="18" xfId="0" applyFont="1" applyFill="1" applyBorder="1" applyAlignment="1">
      <alignment horizontal="center"/>
    </xf>
    <xf numFmtId="0" fontId="8" fillId="3" borderId="28" xfId="0" applyFont="1" applyFill="1" applyBorder="1"/>
    <xf numFmtId="0" fontId="8" fillId="0" borderId="10" xfId="4" applyFont="1" applyBorder="1" applyAlignment="1">
      <alignment horizontal="left" vertical="center" wrapText="1"/>
    </xf>
    <xf numFmtId="0" fontId="8" fillId="0" borderId="10" xfId="4" applyFont="1" applyBorder="1" applyAlignment="1">
      <alignment vertical="center" wrapText="1"/>
    </xf>
    <xf numFmtId="0" fontId="8" fillId="0" borderId="10" xfId="4" applyFont="1" applyBorder="1" applyAlignment="1">
      <alignment horizontal="left" vertical="center"/>
    </xf>
    <xf numFmtId="0" fontId="10" fillId="0" borderId="10" xfId="4" applyFont="1" applyBorder="1" applyAlignment="1">
      <alignment horizontal="left" vertical="center"/>
    </xf>
    <xf numFmtId="0" fontId="9" fillId="2" borderId="37" xfId="4" applyFont="1" applyFill="1" applyBorder="1" applyAlignment="1">
      <alignment horizontal="centerContinuous" vertical="center" wrapText="1"/>
    </xf>
    <xf numFmtId="0" fontId="11" fillId="0" borderId="38" xfId="3" applyFont="1" applyBorder="1" applyAlignment="1">
      <alignment horizontal="left"/>
    </xf>
    <xf numFmtId="0" fontId="11" fillId="0" borderId="0" xfId="0" applyFont="1" applyAlignment="1">
      <alignment horizontal="left"/>
    </xf>
    <xf numFmtId="0" fontId="8" fillId="3" borderId="15" xfId="2" applyFont="1" applyFill="1" applyBorder="1" applyAlignment="1" applyProtection="1">
      <alignment horizontal="left" vertical="center" wrapText="1"/>
    </xf>
    <xf numFmtId="0" fontId="8" fillId="3" borderId="19" xfId="2" applyFont="1" applyFill="1" applyBorder="1" applyAlignment="1" applyProtection="1">
      <alignment horizontal="left" vertical="center" wrapText="1"/>
    </xf>
    <xf numFmtId="0" fontId="8" fillId="3" borderId="20" xfId="2" applyFont="1" applyFill="1" applyBorder="1" applyAlignment="1" applyProtection="1">
      <alignment horizontal="left" vertical="center" wrapText="1"/>
    </xf>
    <xf numFmtId="0" fontId="5" fillId="2" borderId="9" xfId="3" applyFont="1" applyFill="1" applyBorder="1" applyAlignment="1">
      <alignment horizontal="center" vertical="center" wrapText="1"/>
    </xf>
    <xf numFmtId="0" fontId="8" fillId="3" borderId="9" xfId="4" applyFont="1" applyFill="1" applyBorder="1" applyAlignment="1">
      <alignment horizontal="left" vertical="center" wrapText="1"/>
    </xf>
    <xf numFmtId="0" fontId="8" fillId="3" borderId="0" xfId="4" applyFont="1" applyFill="1" applyAlignment="1">
      <alignment horizontal="left" vertical="center" wrapText="1"/>
    </xf>
    <xf numFmtId="0" fontId="8" fillId="3" borderId="19" xfId="4" applyFont="1" applyFill="1" applyBorder="1" applyAlignment="1">
      <alignment horizontal="left" vertical="center"/>
    </xf>
    <xf numFmtId="0" fontId="8" fillId="3" borderId="20" xfId="4" applyFont="1" applyFill="1" applyBorder="1" applyAlignment="1">
      <alignment horizontal="left" vertical="center"/>
    </xf>
    <xf numFmtId="0" fontId="6" fillId="3" borderId="25" xfId="4" applyFont="1" applyFill="1" applyBorder="1" applyAlignment="1">
      <alignment horizontal="left" vertical="top" wrapText="1"/>
    </xf>
    <xf numFmtId="0" fontId="8" fillId="3" borderId="28" xfId="0" applyFont="1" applyFill="1" applyBorder="1" applyAlignment="1">
      <alignment horizontal="left"/>
    </xf>
    <xf numFmtId="0" fontId="8" fillId="3" borderId="29" xfId="0" applyFont="1" applyFill="1" applyBorder="1" applyAlignment="1">
      <alignment horizontal="left"/>
    </xf>
    <xf numFmtId="0" fontId="8" fillId="3" borderId="29" xfId="3" applyFont="1" applyFill="1" applyBorder="1" applyAlignment="1">
      <alignment horizontal="left"/>
    </xf>
    <xf numFmtId="0" fontId="8" fillId="3" borderId="30" xfId="3" applyFont="1" applyFill="1" applyBorder="1" applyAlignment="1">
      <alignment horizontal="left"/>
    </xf>
    <xf numFmtId="0" fontId="8" fillId="3" borderId="18" xfId="4" applyFont="1" applyFill="1" applyBorder="1" applyAlignment="1">
      <alignment horizontal="center" vertical="center" wrapText="1"/>
    </xf>
    <xf numFmtId="0" fontId="8" fillId="3" borderId="19" xfId="2" applyFont="1" applyFill="1" applyBorder="1" applyAlignment="1" applyProtection="1">
      <alignment horizontal="center" vertical="center" wrapText="1"/>
    </xf>
    <xf numFmtId="0" fontId="8" fillId="3" borderId="15" xfId="4" applyFont="1" applyFill="1" applyBorder="1" applyAlignment="1">
      <alignment vertical="center" wrapText="1"/>
    </xf>
    <xf numFmtId="0" fontId="8" fillId="3" borderId="15" xfId="4" applyFont="1" applyFill="1" applyBorder="1" applyAlignment="1">
      <alignment horizontal="left" vertical="center" wrapText="1"/>
    </xf>
    <xf numFmtId="0" fontId="8" fillId="0" borderId="15" xfId="4" applyFont="1" applyBorder="1" applyAlignment="1">
      <alignment horizontal="left" vertical="center" wrapText="1"/>
    </xf>
    <xf numFmtId="0" fontId="8" fillId="0" borderId="16" xfId="4" applyFont="1" applyBorder="1" applyAlignment="1">
      <alignment horizontal="left" vertical="center" wrapText="1"/>
    </xf>
    <xf numFmtId="0" fontId="8" fillId="0" borderId="17" xfId="0" applyFont="1" applyBorder="1"/>
    <xf numFmtId="0" fontId="8" fillId="0" borderId="18" xfId="4" applyFont="1" applyBorder="1" applyAlignment="1">
      <alignment horizontal="left" vertical="center" wrapText="1"/>
    </xf>
    <xf numFmtId="0" fontId="8" fillId="3" borderId="16" xfId="4" applyFont="1" applyFill="1" applyBorder="1" applyAlignment="1">
      <alignment horizontal="left" vertical="center" wrapText="1"/>
    </xf>
    <xf numFmtId="0" fontId="8" fillId="3" borderId="18" xfId="4" applyFont="1" applyFill="1" applyBorder="1" applyAlignment="1">
      <alignment horizontal="left" vertical="center" wrapText="1"/>
    </xf>
    <xf numFmtId="0" fontId="6" fillId="3" borderId="24" xfId="4" applyFont="1" applyFill="1" applyBorder="1" applyAlignment="1">
      <alignment horizontal="left" vertical="center" wrapText="1"/>
    </xf>
    <xf numFmtId="0" fontId="2" fillId="0" borderId="28" xfId="0" applyFont="1" applyBorder="1"/>
    <xf numFmtId="0" fontId="9" fillId="3" borderId="18" xfId="12" applyFont="1" applyFill="1" applyBorder="1" applyAlignment="1" applyProtection="1">
      <alignment horizontal="left" vertical="center" wrapText="1"/>
    </xf>
    <xf numFmtId="0" fontId="8" fillId="3" borderId="9" xfId="12" applyFont="1" applyFill="1" applyBorder="1" applyAlignment="1" applyProtection="1">
      <alignment horizontal="right" vertical="center" wrapText="1"/>
    </xf>
    <xf numFmtId="0" fontId="8" fillId="3" borderId="31" xfId="12" applyFont="1" applyFill="1" applyBorder="1" applyAlignment="1" applyProtection="1">
      <alignment horizontal="justify" vertical="center" wrapText="1"/>
    </xf>
    <xf numFmtId="0" fontId="8" fillId="3" borderId="0" xfId="12" applyFont="1" applyFill="1" applyBorder="1" applyAlignment="1" applyProtection="1">
      <alignment horizontal="right" vertical="center" wrapText="1"/>
    </xf>
    <xf numFmtId="0" fontId="8" fillId="3" borderId="18" xfId="12" applyFont="1" applyFill="1" applyBorder="1" applyAlignment="1" applyProtection="1">
      <alignment horizontal="justify" vertical="center" wrapText="1"/>
    </xf>
    <xf numFmtId="0" fontId="8" fillId="3" borderId="21" xfId="12" applyFont="1" applyFill="1" applyBorder="1" applyAlignment="1" applyProtection="1">
      <alignment vertical="center" wrapText="1"/>
    </xf>
    <xf numFmtId="0" fontId="8" fillId="3" borderId="18" xfId="12" applyFont="1" applyFill="1" applyBorder="1" applyAlignment="1" applyProtection="1">
      <alignment horizontal="center" vertical="center" wrapText="1"/>
    </xf>
    <xf numFmtId="0" fontId="8" fillId="3" borderId="18" xfId="12" applyFont="1" applyFill="1" applyBorder="1" applyAlignment="1" applyProtection="1">
      <alignment vertical="center" wrapText="1"/>
    </xf>
    <xf numFmtId="0" fontId="8" fillId="3" borderId="0" xfId="12" applyFont="1" applyFill="1" applyBorder="1" applyAlignment="1" applyProtection="1">
      <alignment vertical="center" wrapText="1"/>
    </xf>
    <xf numFmtId="0" fontId="8" fillId="3" borderId="29" xfId="3" applyFont="1" applyFill="1" applyBorder="1"/>
    <xf numFmtId="0" fontId="8" fillId="3" borderId="29" xfId="3" applyFont="1" applyFill="1" applyBorder="1" applyAlignment="1">
      <alignment horizontal="center"/>
    </xf>
    <xf numFmtId="0" fontId="8" fillId="3" borderId="30" xfId="3" applyFont="1" applyFill="1" applyBorder="1" applyAlignment="1">
      <alignment horizontal="center"/>
    </xf>
    <xf numFmtId="0" fontId="8" fillId="3" borderId="28" xfId="12" applyFont="1" applyFill="1" applyBorder="1" applyAlignment="1" applyProtection="1">
      <alignment horizontal="center" vertical="center" wrapText="1"/>
    </xf>
    <xf numFmtId="0" fontId="8" fillId="3" borderId="29" xfId="12" applyFont="1" applyFill="1" applyBorder="1" applyAlignment="1" applyProtection="1">
      <alignment horizontal="center" vertical="center" wrapText="1"/>
    </xf>
    <xf numFmtId="0" fontId="8" fillId="3" borderId="30" xfId="12" applyFont="1" applyFill="1" applyBorder="1" applyAlignment="1" applyProtection="1">
      <alignment horizontal="center" vertical="center" wrapText="1"/>
    </xf>
    <xf numFmtId="0" fontId="8" fillId="3" borderId="5" xfId="12" applyFont="1" applyFill="1" applyBorder="1" applyAlignment="1" applyProtection="1">
      <alignment vertical="center" wrapText="1"/>
    </xf>
    <xf numFmtId="0" fontId="8" fillId="3" borderId="22" xfId="12" applyFont="1" applyFill="1" applyBorder="1" applyAlignment="1" applyProtection="1">
      <alignment vertical="center" wrapText="1"/>
    </xf>
    <xf numFmtId="0" fontId="8" fillId="3" borderId="0" xfId="12" applyFont="1" applyFill="1" applyBorder="1" applyAlignment="1" applyProtection="1">
      <alignment horizontal="center" vertical="center" wrapText="1"/>
    </xf>
    <xf numFmtId="0" fontId="8" fillId="3" borderId="28" xfId="12" applyFont="1" applyFill="1" applyBorder="1" applyAlignment="1" applyProtection="1">
      <alignment vertical="center" wrapText="1"/>
    </xf>
    <xf numFmtId="0" fontId="8" fillId="3" borderId="29" xfId="12" applyFont="1" applyFill="1" applyBorder="1" applyAlignment="1" applyProtection="1">
      <alignment vertical="center" wrapText="1"/>
    </xf>
    <xf numFmtId="0" fontId="8" fillId="3" borderId="5" xfId="12" applyFont="1" applyFill="1" applyBorder="1" applyAlignment="1" applyProtection="1">
      <alignment horizontal="center" vertical="center" wrapText="1"/>
    </xf>
    <xf numFmtId="0" fontId="8" fillId="3" borderId="22" xfId="12" applyFont="1" applyFill="1" applyBorder="1" applyAlignment="1" applyProtection="1">
      <alignment horizontal="center" vertical="center" wrapText="1"/>
    </xf>
    <xf numFmtId="0" fontId="8" fillId="3" borderId="26" xfId="12" applyFont="1" applyFill="1" applyBorder="1" applyAlignment="1" applyProtection="1">
      <alignment horizontal="center" vertical="center" wrapText="1"/>
    </xf>
    <xf numFmtId="0" fontId="8" fillId="3" borderId="32" xfId="12" applyFont="1" applyFill="1" applyBorder="1" applyAlignment="1" applyProtection="1">
      <alignment horizontal="right" vertical="center" wrapText="1"/>
    </xf>
    <xf numFmtId="0" fontId="12" fillId="3" borderId="18" xfId="12" applyFont="1" applyFill="1" applyBorder="1" applyAlignment="1" applyProtection="1">
      <alignment vertical="center" wrapText="1"/>
    </xf>
    <xf numFmtId="0" fontId="8" fillId="3" borderId="0" xfId="12" applyFont="1" applyFill="1" applyBorder="1" applyAlignment="1" applyProtection="1">
      <alignment horizontal="right" vertical="center"/>
    </xf>
    <xf numFmtId="0" fontId="8" fillId="3" borderId="16" xfId="12" applyFont="1" applyFill="1" applyBorder="1" applyAlignment="1" applyProtection="1">
      <alignment horizontal="center" vertical="center" wrapText="1"/>
    </xf>
    <xf numFmtId="0" fontId="8" fillId="3" borderId="19" xfId="12" applyFont="1" applyFill="1" applyBorder="1" applyAlignment="1" applyProtection="1">
      <alignment horizontal="center" vertical="center" wrapText="1"/>
    </xf>
    <xf numFmtId="0" fontId="8" fillId="3" borderId="17" xfId="12" applyFont="1" applyFill="1" applyBorder="1" applyAlignment="1" applyProtection="1">
      <alignment horizontal="center" vertical="center" wrapText="1"/>
    </xf>
    <xf numFmtId="0" fontId="8" fillId="3" borderId="21" xfId="12" applyFont="1" applyFill="1" applyBorder="1" applyAlignment="1" applyProtection="1">
      <alignment horizontal="center" vertical="center" wrapText="1"/>
    </xf>
    <xf numFmtId="0" fontId="8" fillId="3" borderId="9" xfId="12" applyFont="1" applyFill="1" applyBorder="1" applyAlignment="1" applyProtection="1">
      <alignment horizontal="center" vertical="center" wrapText="1"/>
    </xf>
    <xf numFmtId="167" fontId="8" fillId="3" borderId="18" xfId="7" applyNumberFormat="1" applyFont="1" applyFill="1" applyBorder="1" applyAlignment="1" applyProtection="1">
      <alignment vertical="center" wrapText="1"/>
    </xf>
    <xf numFmtId="49" fontId="8" fillId="3" borderId="18" xfId="4" applyNumberFormat="1" applyFont="1" applyFill="1" applyBorder="1" applyAlignment="1">
      <alignment horizontal="center" vertical="center"/>
    </xf>
    <xf numFmtId="0" fontId="8" fillId="3" borderId="29" xfId="12" applyFont="1" applyFill="1" applyBorder="1" applyAlignment="1" applyProtection="1">
      <alignment horizontal="right" vertical="center"/>
    </xf>
    <xf numFmtId="9" fontId="8" fillId="3" borderId="16" xfId="4" applyNumberFormat="1" applyFont="1" applyFill="1" applyBorder="1" applyAlignment="1">
      <alignment horizontal="center" vertical="center" wrapText="1"/>
    </xf>
    <xf numFmtId="0" fontId="8" fillId="3" borderId="17" xfId="4" applyFont="1" applyFill="1" applyBorder="1" applyAlignment="1">
      <alignment horizontal="center" vertical="center" wrapText="1"/>
    </xf>
    <xf numFmtId="0" fontId="8" fillId="3" borderId="20" xfId="4" applyFont="1" applyFill="1" applyBorder="1" applyAlignment="1">
      <alignment horizontal="center" vertical="center" wrapText="1"/>
    </xf>
    <xf numFmtId="9" fontId="8" fillId="3" borderId="22" xfId="4" applyNumberFormat="1" applyFont="1" applyFill="1" applyBorder="1" applyAlignment="1">
      <alignment horizontal="center" vertical="center" wrapText="1"/>
    </xf>
    <xf numFmtId="0" fontId="8" fillId="3" borderId="22" xfId="4" applyFont="1" applyFill="1" applyBorder="1" applyAlignment="1">
      <alignment horizontal="center" vertical="center" wrapText="1"/>
    </xf>
    <xf numFmtId="0" fontId="8" fillId="3" borderId="26" xfId="4" applyFont="1" applyFill="1" applyBorder="1" applyAlignment="1">
      <alignment horizontal="center" vertical="center" wrapText="1"/>
    </xf>
    <xf numFmtId="9" fontId="8" fillId="3" borderId="0" xfId="4" applyNumberFormat="1" applyFont="1" applyFill="1" applyAlignment="1">
      <alignment horizontal="center" vertical="center" wrapText="1"/>
    </xf>
    <xf numFmtId="0" fontId="8" fillId="3" borderId="21" xfId="4" applyFont="1" applyFill="1" applyBorder="1" applyAlignment="1">
      <alignment horizontal="center" vertical="center" wrapText="1"/>
    </xf>
    <xf numFmtId="0" fontId="8" fillId="3" borderId="0" xfId="12" applyFont="1" applyFill="1" applyBorder="1" applyAlignment="1" applyProtection="1">
      <alignment horizontal="left" vertical="center" wrapText="1"/>
    </xf>
    <xf numFmtId="0" fontId="2" fillId="4" borderId="44" xfId="0" applyFont="1" applyFill="1" applyBorder="1"/>
    <xf numFmtId="0" fontId="14" fillId="0" borderId="44" xfId="0" applyFont="1" applyBorder="1" applyAlignment="1">
      <alignment horizontal="left" vertical="center" wrapText="1"/>
    </xf>
    <xf numFmtId="0" fontId="14" fillId="5" borderId="53" xfId="0" applyFont="1" applyFill="1" applyBorder="1" applyAlignment="1">
      <alignment horizontal="left" vertical="center" wrapText="1"/>
    </xf>
    <xf numFmtId="0" fontId="14" fillId="5" borderId="55"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56" xfId="0" applyFont="1" applyFill="1" applyBorder="1" applyAlignment="1">
      <alignment horizontal="left" vertical="center" wrapText="1"/>
    </xf>
    <xf numFmtId="0" fontId="2" fillId="3" borderId="57" xfId="0" applyFont="1" applyFill="1" applyBorder="1"/>
    <xf numFmtId="0" fontId="2" fillId="5" borderId="58"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54" xfId="0" applyFont="1" applyFill="1" applyBorder="1" applyAlignment="1">
      <alignment horizontal="left" vertical="center" wrapText="1"/>
    </xf>
    <xf numFmtId="0" fontId="2" fillId="5" borderId="59" xfId="0" applyFont="1" applyFill="1" applyBorder="1" applyAlignment="1">
      <alignment horizontal="left" vertical="center"/>
    </xf>
    <xf numFmtId="0" fontId="2" fillId="5" borderId="60" xfId="0" applyFont="1" applyFill="1" applyBorder="1" applyAlignment="1">
      <alignment horizontal="left" vertical="center"/>
    </xf>
    <xf numFmtId="0" fontId="14" fillId="5" borderId="61" xfId="0" applyFont="1" applyFill="1" applyBorder="1" applyAlignment="1">
      <alignment horizontal="left" vertical="center" wrapText="1"/>
    </xf>
    <xf numFmtId="0" fontId="2" fillId="5" borderId="48" xfId="0" applyFont="1" applyFill="1" applyBorder="1" applyAlignment="1">
      <alignment horizontal="center"/>
    </xf>
    <xf numFmtId="0" fontId="2" fillId="5" borderId="59" xfId="0" applyFont="1" applyFill="1" applyBorder="1" applyAlignment="1">
      <alignment horizontal="center"/>
    </xf>
    <xf numFmtId="0" fontId="2" fillId="5" borderId="59" xfId="0" applyFont="1" applyFill="1" applyBorder="1"/>
    <xf numFmtId="0" fontId="2" fillId="5" borderId="13" xfId="0" applyFont="1" applyFill="1" applyBorder="1"/>
    <xf numFmtId="0" fontId="2" fillId="5" borderId="64" xfId="0" applyFont="1" applyFill="1" applyBorder="1"/>
    <xf numFmtId="0" fontId="15" fillId="3" borderId="64" xfId="0" applyFont="1" applyFill="1" applyBorder="1"/>
    <xf numFmtId="0" fontId="2" fillId="5" borderId="0" xfId="0" applyFont="1" applyFill="1"/>
    <xf numFmtId="0" fontId="2" fillId="5" borderId="0" xfId="0" applyFont="1" applyFill="1" applyAlignment="1">
      <alignment horizontal="center"/>
    </xf>
    <xf numFmtId="0" fontId="2" fillId="5" borderId="65" xfId="0" applyFont="1" applyFill="1" applyBorder="1"/>
    <xf numFmtId="0" fontId="2" fillId="5" borderId="64" xfId="0" applyFont="1" applyFill="1" applyBorder="1" applyAlignment="1">
      <alignment horizontal="center"/>
    </xf>
    <xf numFmtId="0" fontId="2" fillId="5" borderId="67" xfId="0" applyFont="1" applyFill="1" applyBorder="1"/>
    <xf numFmtId="0" fontId="5" fillId="5" borderId="58" xfId="0" applyFont="1" applyFill="1" applyBorder="1" applyAlignment="1">
      <alignment horizontal="left" vertical="center" wrapText="1"/>
    </xf>
    <xf numFmtId="0" fontId="2" fillId="5" borderId="59" xfId="0" applyFont="1" applyFill="1" applyBorder="1" applyAlignment="1">
      <alignment horizontal="center" vertical="center" wrapText="1"/>
    </xf>
    <xf numFmtId="0" fontId="14" fillId="0" borderId="53" xfId="0" applyFont="1" applyBorder="1" applyAlignment="1">
      <alignment horizontal="left" vertical="center" wrapText="1"/>
    </xf>
    <xf numFmtId="0" fontId="2" fillId="5" borderId="48" xfId="0" applyFont="1" applyFill="1" applyBorder="1" applyAlignment="1">
      <alignment vertical="center"/>
    </xf>
    <xf numFmtId="0" fontId="2" fillId="5" borderId="59" xfId="0" applyFont="1" applyFill="1" applyBorder="1" applyAlignment="1">
      <alignment vertical="center" wrapText="1"/>
    </xf>
    <xf numFmtId="0" fontId="2" fillId="5" borderId="13" xfId="0" applyFont="1" applyFill="1" applyBorder="1" applyAlignment="1">
      <alignment vertical="center" wrapText="1"/>
    </xf>
    <xf numFmtId="0" fontId="2" fillId="5" borderId="52" xfId="0" applyFont="1" applyFill="1" applyBorder="1" applyAlignment="1">
      <alignment vertical="center"/>
    </xf>
    <xf numFmtId="0" fontId="2" fillId="5" borderId="64" xfId="0" applyFont="1" applyFill="1" applyBorder="1" applyAlignment="1">
      <alignment vertical="center" wrapText="1"/>
    </xf>
    <xf numFmtId="0" fontId="2" fillId="5" borderId="0" xfId="0" applyFont="1" applyFill="1" applyAlignment="1">
      <alignment vertical="center" wrapText="1"/>
    </xf>
    <xf numFmtId="0" fontId="2" fillId="5" borderId="65" xfId="0" applyFont="1" applyFill="1" applyBorder="1" applyAlignment="1">
      <alignment vertical="center" wrapText="1"/>
    </xf>
    <xf numFmtId="0" fontId="2" fillId="5" borderId="52" xfId="0" applyFont="1" applyFill="1" applyBorder="1" applyAlignment="1">
      <alignment horizontal="right" vertical="center" wrapText="1"/>
    </xf>
    <xf numFmtId="0" fontId="2" fillId="5" borderId="68" xfId="0" applyFont="1" applyFill="1" applyBorder="1" applyAlignment="1">
      <alignment horizontal="left" vertical="center" wrapText="1"/>
    </xf>
    <xf numFmtId="0" fontId="2" fillId="5" borderId="0" xfId="0" applyFont="1" applyFill="1" applyAlignment="1">
      <alignment horizontal="right" vertical="center" wrapText="1"/>
    </xf>
    <xf numFmtId="0" fontId="2" fillId="5" borderId="58" xfId="0" applyFont="1" applyFill="1" applyBorder="1" applyAlignment="1">
      <alignment horizontal="center" vertical="center" wrapText="1"/>
    </xf>
    <xf numFmtId="0" fontId="2" fillId="5" borderId="58" xfId="0" applyFont="1" applyFill="1" applyBorder="1" applyAlignment="1">
      <alignment vertical="center" wrapText="1"/>
    </xf>
    <xf numFmtId="0" fontId="2" fillId="5" borderId="67" xfId="0" applyFont="1" applyFill="1" applyBorder="1" applyAlignment="1">
      <alignment horizontal="center"/>
    </xf>
    <xf numFmtId="0" fontId="2" fillId="5" borderId="66" xfId="0" applyFont="1" applyFill="1" applyBorder="1" applyAlignment="1">
      <alignment horizontal="center" vertical="center" wrapText="1"/>
    </xf>
    <xf numFmtId="0" fontId="2" fillId="5" borderId="64" xfId="0" applyFont="1" applyFill="1" applyBorder="1" applyAlignment="1">
      <alignment horizontal="center" vertical="center" wrapText="1"/>
    </xf>
    <xf numFmtId="0" fontId="2" fillId="5" borderId="67" xfId="0" applyFont="1" applyFill="1" applyBorder="1" applyAlignment="1">
      <alignment horizontal="center" vertical="center" wrapText="1"/>
    </xf>
    <xf numFmtId="0" fontId="2" fillId="5" borderId="48" xfId="0" applyFont="1" applyFill="1" applyBorder="1" applyAlignment="1">
      <alignment vertical="center" wrapText="1"/>
    </xf>
    <xf numFmtId="0" fontId="2" fillId="5" borderId="0" xfId="0" applyFont="1" applyFill="1" applyAlignment="1">
      <alignment horizontal="center" vertical="center" wrapText="1"/>
    </xf>
    <xf numFmtId="0" fontId="2" fillId="5" borderId="58" xfId="0" applyFont="1" applyFill="1" applyBorder="1"/>
    <xf numFmtId="0" fontId="2" fillId="5" borderId="0" xfId="0" applyFont="1" applyFill="1" applyAlignment="1">
      <alignment horizontal="right"/>
    </xf>
    <xf numFmtId="0" fontId="2" fillId="5" borderId="66" xfId="0" applyFont="1" applyFill="1" applyBorder="1" applyAlignment="1">
      <alignment vertical="center" wrapText="1"/>
    </xf>
    <xf numFmtId="0" fontId="14" fillId="5" borderId="63" xfId="0" applyFont="1" applyFill="1" applyBorder="1" applyAlignment="1">
      <alignment horizontal="left" vertical="center" wrapText="1"/>
    </xf>
    <xf numFmtId="0" fontId="2" fillId="5" borderId="48"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69" xfId="0" applyFont="1" applyFill="1" applyBorder="1" applyAlignment="1">
      <alignment horizontal="right" vertical="center" wrapText="1"/>
    </xf>
    <xf numFmtId="0" fontId="16" fillId="5" borderId="58" xfId="0" applyFont="1" applyFill="1" applyBorder="1" applyAlignment="1">
      <alignment vertical="center" wrapText="1"/>
    </xf>
    <xf numFmtId="0" fontId="2" fillId="5" borderId="0" xfId="0" applyFont="1" applyFill="1" applyAlignment="1">
      <alignment horizontal="right" vertical="center"/>
    </xf>
    <xf numFmtId="17" fontId="2" fillId="5" borderId="58" xfId="0" applyNumberFormat="1" applyFont="1" applyFill="1" applyBorder="1" applyAlignment="1">
      <alignment vertical="center" wrapText="1"/>
    </xf>
    <xf numFmtId="0" fontId="2" fillId="5" borderId="65" xfId="0" applyFont="1" applyFill="1" applyBorder="1" applyAlignment="1">
      <alignment horizontal="center" vertical="center" wrapText="1"/>
    </xf>
    <xf numFmtId="49" fontId="5" fillId="5" borderId="48" xfId="0" applyNumberFormat="1" applyFont="1" applyFill="1" applyBorder="1" applyAlignment="1">
      <alignment horizontal="center" vertical="center"/>
    </xf>
    <xf numFmtId="49" fontId="5" fillId="5" borderId="59" xfId="0" applyNumberFormat="1" applyFont="1" applyFill="1" applyBorder="1" applyAlignment="1">
      <alignment horizontal="center" vertical="center"/>
    </xf>
    <xf numFmtId="0" fontId="2" fillId="5" borderId="52" xfId="0" applyFont="1" applyFill="1" applyBorder="1" applyAlignment="1">
      <alignment horizontal="center" vertical="center" wrapText="1"/>
    </xf>
    <xf numFmtId="49" fontId="5" fillId="5" borderId="0" xfId="0" applyNumberFormat="1" applyFont="1" applyFill="1" applyAlignment="1">
      <alignment horizontal="center" vertical="center"/>
    </xf>
    <xf numFmtId="49" fontId="2" fillId="5" borderId="58" xfId="0" applyNumberFormat="1" applyFont="1" applyFill="1" applyBorder="1" applyAlignment="1">
      <alignment horizontal="center" vertical="center"/>
    </xf>
    <xf numFmtId="167" fontId="2" fillId="5" borderId="64" xfId="0" applyNumberFormat="1" applyFont="1" applyFill="1" applyBorder="1" applyAlignment="1">
      <alignment vertical="center" wrapText="1"/>
    </xf>
    <xf numFmtId="49" fontId="5" fillId="5" borderId="64" xfId="0" applyNumberFormat="1" applyFont="1" applyFill="1" applyBorder="1" applyAlignment="1">
      <alignment horizontal="center" vertical="center"/>
    </xf>
    <xf numFmtId="0" fontId="2" fillId="5" borderId="64" xfId="0" applyFont="1" applyFill="1" applyBorder="1" applyAlignment="1">
      <alignment horizontal="right" vertical="center"/>
    </xf>
    <xf numFmtId="0" fontId="2" fillId="5" borderId="48" xfId="0" applyFont="1" applyFill="1" applyBorder="1" applyAlignment="1">
      <alignment horizontal="left" vertical="center" wrapText="1"/>
    </xf>
    <xf numFmtId="0" fontId="2" fillId="5" borderId="59"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65" xfId="0" applyFont="1" applyFill="1" applyBorder="1" applyAlignment="1">
      <alignment horizontal="left" vertical="center" wrapText="1"/>
    </xf>
    <xf numFmtId="0" fontId="2" fillId="5" borderId="56" xfId="0" applyFont="1" applyFill="1" applyBorder="1" applyAlignment="1">
      <alignment horizontal="center" vertical="center" wrapText="1"/>
    </xf>
    <xf numFmtId="0" fontId="2" fillId="5" borderId="57" xfId="0" applyFont="1" applyFill="1" applyBorder="1" applyAlignment="1">
      <alignment horizontal="center" vertical="center" wrapText="1"/>
    </xf>
    <xf numFmtId="0" fontId="2" fillId="5" borderId="54" xfId="0"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12" xfId="0" applyNumberFormat="1" applyFont="1" applyFill="1" applyBorder="1" applyAlignment="1">
      <alignment horizontal="center" vertical="center" wrapText="1"/>
    </xf>
    <xf numFmtId="0" fontId="2" fillId="5" borderId="12" xfId="0" applyFont="1" applyFill="1" applyBorder="1" applyAlignment="1">
      <alignment horizontal="center" vertical="center" wrapText="1"/>
    </xf>
    <xf numFmtId="9" fontId="2" fillId="5" borderId="59" xfId="0" applyNumberFormat="1" applyFont="1" applyFill="1" applyBorder="1" applyAlignment="1">
      <alignment horizontal="center" vertical="center" wrapText="1"/>
    </xf>
    <xf numFmtId="9" fontId="2" fillId="5" borderId="0" xfId="0" applyNumberFormat="1" applyFont="1" applyFill="1" applyAlignment="1">
      <alignment horizontal="center" vertical="center" wrapText="1"/>
    </xf>
    <xf numFmtId="0" fontId="2" fillId="5" borderId="66" xfId="0" applyFont="1" applyFill="1" applyBorder="1" applyAlignment="1">
      <alignment horizontal="right" vertical="center" wrapText="1"/>
    </xf>
    <xf numFmtId="9" fontId="2" fillId="5" borderId="64" xfId="0" applyNumberFormat="1" applyFont="1" applyFill="1" applyBorder="1" applyAlignment="1">
      <alignment horizontal="center" vertical="center" wrapText="1"/>
    </xf>
    <xf numFmtId="0" fontId="2" fillId="5" borderId="52" xfId="0" applyFont="1" applyFill="1" applyBorder="1"/>
    <xf numFmtId="0" fontId="2" fillId="5" borderId="0" xfId="0" applyFont="1" applyFill="1" applyAlignment="1">
      <alignment horizontal="center" vertical="top" wrapText="1"/>
    </xf>
    <xf numFmtId="0" fontId="2" fillId="5" borderId="64" xfId="0" applyFont="1" applyFill="1" applyBorder="1" applyAlignment="1">
      <alignment horizontal="center" vertical="top" wrapText="1"/>
    </xf>
    <xf numFmtId="0" fontId="2" fillId="5" borderId="0" xfId="0" applyFont="1" applyFill="1" applyAlignment="1">
      <alignment horizontal="left" vertical="center" wrapText="1"/>
    </xf>
    <xf numFmtId="0" fontId="2" fillId="5" borderId="58" xfId="0" applyFont="1" applyFill="1" applyBorder="1" applyAlignment="1">
      <alignment horizontal="center"/>
    </xf>
    <xf numFmtId="0" fontId="2" fillId="5" borderId="66" xfId="0" applyFont="1" applyFill="1" applyBorder="1"/>
    <xf numFmtId="0" fontId="2" fillId="0" borderId="53" xfId="0" applyFont="1" applyBorder="1" applyAlignment="1">
      <alignment horizontal="left" vertical="center" wrapText="1"/>
    </xf>
    <xf numFmtId="0" fontId="2" fillId="0" borderId="53" xfId="0" applyFont="1" applyBorder="1" applyAlignment="1">
      <alignment vertical="center" wrapText="1"/>
    </xf>
    <xf numFmtId="0" fontId="2" fillId="0" borderId="53" xfId="0" applyFont="1" applyBorder="1" applyAlignment="1">
      <alignment horizontal="left" vertical="center"/>
    </xf>
    <xf numFmtId="0" fontId="11" fillId="0" borderId="53" xfId="0" applyFont="1" applyBorder="1" applyAlignment="1">
      <alignment horizontal="left" vertical="center"/>
    </xf>
    <xf numFmtId="0" fontId="5" fillId="4" borderId="45" xfId="0" applyFont="1" applyFill="1" applyBorder="1" applyAlignment="1">
      <alignment horizontal="center" vertical="center" wrapText="1"/>
    </xf>
    <xf numFmtId="0" fontId="11" fillId="0" borderId="75" xfId="0" applyFont="1" applyBorder="1" applyAlignment="1">
      <alignment horizontal="left"/>
    </xf>
    <xf numFmtId="0" fontId="2" fillId="3" borderId="0" xfId="0" applyFont="1" applyFill="1"/>
    <xf numFmtId="0" fontId="0" fillId="3" borderId="0" xfId="0" applyFill="1"/>
    <xf numFmtId="0" fontId="8" fillId="3" borderId="17" xfId="0" applyFont="1" applyFill="1" applyBorder="1"/>
    <xf numFmtId="0" fontId="9" fillId="3" borderId="18" xfId="2" applyFont="1" applyFill="1" applyBorder="1" applyAlignment="1" applyProtection="1">
      <alignment horizontal="left" vertical="center" wrapText="1"/>
    </xf>
    <xf numFmtId="0" fontId="8" fillId="3" borderId="18" xfId="2" applyFont="1" applyFill="1" applyBorder="1" applyAlignment="1" applyProtection="1">
      <alignment horizontal="justify" vertical="center" wrapText="1"/>
    </xf>
    <xf numFmtId="0" fontId="12" fillId="3" borderId="18" xfId="2" applyFont="1" applyFill="1" applyBorder="1" applyAlignment="1" applyProtection="1">
      <alignment vertical="center" wrapText="1"/>
    </xf>
    <xf numFmtId="0" fontId="8" fillId="3" borderId="16" xfId="2" applyFont="1" applyFill="1" applyBorder="1" applyAlignment="1" applyProtection="1">
      <alignment horizontal="center" vertical="center" wrapText="1"/>
    </xf>
    <xf numFmtId="0" fontId="8" fillId="3" borderId="17" xfId="2" applyFont="1" applyFill="1" applyBorder="1" applyAlignment="1" applyProtection="1">
      <alignment horizontal="center" vertical="center" wrapText="1"/>
    </xf>
    <xf numFmtId="0" fontId="2" fillId="0" borderId="0" xfId="14" applyFont="1"/>
    <xf numFmtId="0" fontId="17" fillId="0" borderId="0" xfId="14"/>
    <xf numFmtId="0" fontId="5" fillId="5" borderId="0" xfId="14" applyFont="1" applyFill="1" applyAlignment="1">
      <alignment horizontal="center" vertical="center"/>
    </xf>
    <xf numFmtId="0" fontId="2" fillId="5" borderId="0" xfId="14" applyFont="1" applyFill="1" applyAlignment="1">
      <alignment horizontal="center" vertical="center"/>
    </xf>
    <xf numFmtId="0" fontId="4" fillId="6" borderId="79" xfId="14" applyFont="1" applyFill="1" applyBorder="1" applyAlignment="1">
      <alignment horizontal="center" vertical="center"/>
    </xf>
    <xf numFmtId="0" fontId="4" fillId="6" borderId="80" xfId="14" applyFont="1" applyFill="1" applyBorder="1" applyAlignment="1">
      <alignment horizontal="center" vertical="center"/>
    </xf>
    <xf numFmtId="0" fontId="2" fillId="0" borderId="82" xfId="14" applyFont="1" applyBorder="1" applyAlignment="1">
      <alignment vertical="center" wrapText="1"/>
    </xf>
    <xf numFmtId="0" fontId="5" fillId="0" borderId="84" xfId="14" applyFont="1" applyBorder="1" applyAlignment="1">
      <alignment vertical="center" wrapText="1"/>
    </xf>
    <xf numFmtId="0" fontId="2" fillId="5" borderId="84" xfId="14" applyFont="1" applyFill="1" applyBorder="1" applyAlignment="1">
      <alignment vertical="center" wrapText="1"/>
    </xf>
    <xf numFmtId="0" fontId="2" fillId="0" borderId="84" xfId="14" applyFont="1" applyBorder="1" applyAlignment="1">
      <alignment vertical="center" wrapText="1"/>
    </xf>
    <xf numFmtId="0" fontId="5" fillId="5" borderId="84" xfId="14" applyFont="1" applyFill="1" applyBorder="1" applyAlignment="1">
      <alignment vertical="center" wrapText="1"/>
    </xf>
    <xf numFmtId="0" fontId="4" fillId="6" borderId="87" xfId="14" applyFont="1" applyFill="1" applyBorder="1" applyAlignment="1">
      <alignment horizontal="center" vertical="center" wrapText="1"/>
    </xf>
    <xf numFmtId="0" fontId="18" fillId="0" borderId="0" xfId="14" applyFont="1"/>
    <xf numFmtId="0" fontId="8" fillId="3" borderId="16" xfId="4" applyFont="1" applyFill="1" applyBorder="1" applyAlignment="1">
      <alignment horizontal="center" vertical="center" wrapText="1"/>
    </xf>
    <xf numFmtId="9" fontId="8" fillId="3" borderId="18" xfId="12" applyNumberFormat="1" applyFont="1" applyFill="1" applyBorder="1" applyAlignment="1" applyProtection="1">
      <alignment horizontal="center" vertical="center" wrapText="1"/>
    </xf>
    <xf numFmtId="17" fontId="8" fillId="3" borderId="18" xfId="12" applyNumberFormat="1" applyFont="1" applyFill="1" applyBorder="1" applyAlignment="1" applyProtection="1">
      <alignment vertical="center" wrapText="1"/>
    </xf>
    <xf numFmtId="1" fontId="8" fillId="3" borderId="18" xfId="7" applyNumberFormat="1" applyFont="1" applyFill="1" applyBorder="1" applyAlignment="1" applyProtection="1">
      <alignment horizontal="center" vertical="center" wrapText="1"/>
    </xf>
    <xf numFmtId="0" fontId="8" fillId="3" borderId="18" xfId="4" applyFont="1" applyFill="1" applyBorder="1" applyAlignment="1">
      <alignment horizontal="center" vertical="center"/>
    </xf>
    <xf numFmtId="0" fontId="8" fillId="0" borderId="15" xfId="12" applyFont="1" applyFill="1" applyBorder="1" applyAlignment="1" applyProtection="1">
      <alignment horizontal="left" vertical="center" wrapText="1"/>
    </xf>
    <xf numFmtId="0" fontId="8" fillId="3" borderId="19" xfId="12" applyFont="1" applyFill="1" applyBorder="1" applyAlignment="1" applyProtection="1">
      <alignment horizontal="left" vertical="center" wrapText="1"/>
    </xf>
    <xf numFmtId="0" fontId="8" fillId="3" borderId="20" xfId="12" applyFont="1" applyFill="1" applyBorder="1" applyAlignment="1" applyProtection="1">
      <alignment horizontal="left" vertical="center" wrapText="1"/>
    </xf>
    <xf numFmtId="0" fontId="6" fillId="0" borderId="14" xfId="4" applyFont="1" applyBorder="1" applyAlignment="1">
      <alignment horizontal="left" vertical="center" wrapText="1"/>
    </xf>
    <xf numFmtId="0" fontId="8" fillId="0" borderId="19" xfId="4" applyFont="1" applyBorder="1" applyAlignment="1">
      <alignment horizontal="left" vertical="center" wrapText="1"/>
    </xf>
    <xf numFmtId="0" fontId="8" fillId="0" borderId="20" xfId="4" applyFont="1" applyBorder="1" applyAlignment="1">
      <alignment horizontal="left" vertical="center" wrapText="1"/>
    </xf>
    <xf numFmtId="9" fontId="8" fillId="3" borderId="18" xfId="11" applyFont="1" applyFill="1" applyBorder="1" applyAlignment="1" applyProtection="1">
      <alignment vertical="center" wrapText="1"/>
    </xf>
    <xf numFmtId="9" fontId="8" fillId="3" borderId="16" xfId="11" applyFont="1" applyFill="1" applyBorder="1" applyAlignment="1">
      <alignment horizontal="center" vertical="center" wrapText="1"/>
    </xf>
    <xf numFmtId="9" fontId="8" fillId="3" borderId="17" xfId="11" applyFont="1" applyFill="1" applyBorder="1" applyAlignment="1">
      <alignment horizontal="center" vertical="center" wrapText="1"/>
    </xf>
    <xf numFmtId="0" fontId="8" fillId="0" borderId="16" xfId="2" applyFont="1" applyFill="1" applyBorder="1" applyAlignment="1" applyProtection="1">
      <alignment horizontal="center" vertical="center" wrapText="1"/>
    </xf>
    <xf numFmtId="14" fontId="8" fillId="3" borderId="15" xfId="2" applyNumberFormat="1" applyFont="1" applyFill="1" applyBorder="1" applyAlignment="1" applyProtection="1">
      <alignment horizontal="left" vertical="center" wrapText="1"/>
    </xf>
    <xf numFmtId="9" fontId="16" fillId="5" borderId="58" xfId="0" applyNumberFormat="1" applyFont="1" applyFill="1" applyBorder="1" applyAlignment="1">
      <alignment vertical="center" wrapText="1"/>
    </xf>
    <xf numFmtId="3" fontId="23" fillId="3" borderId="18" xfId="0" applyNumberFormat="1" applyFont="1" applyFill="1" applyBorder="1" applyAlignment="1">
      <alignment horizontal="center" vertical="center"/>
    </xf>
    <xf numFmtId="41" fontId="23" fillId="3" borderId="18" xfId="1" applyFont="1" applyFill="1" applyBorder="1" applyAlignment="1">
      <alignment vertical="center"/>
    </xf>
    <xf numFmtId="1" fontId="2" fillId="5" borderId="58" xfId="0" applyNumberFormat="1" applyFont="1" applyFill="1" applyBorder="1" applyAlignment="1">
      <alignment vertical="center" wrapText="1"/>
    </xf>
    <xf numFmtId="0" fontId="8" fillId="3" borderId="18" xfId="2" applyNumberFormat="1" applyFont="1" applyFill="1" applyBorder="1" applyAlignment="1" applyProtection="1">
      <alignment vertical="center" wrapText="1"/>
    </xf>
    <xf numFmtId="0" fontId="8" fillId="3" borderId="18" xfId="7" applyNumberFormat="1" applyFont="1" applyFill="1" applyBorder="1" applyAlignment="1" applyProtection="1">
      <alignment vertical="center" wrapText="1"/>
    </xf>
    <xf numFmtId="49" fontId="8" fillId="3" borderId="15" xfId="2" applyNumberFormat="1" applyFont="1" applyFill="1" applyBorder="1" applyAlignment="1" applyProtection="1">
      <alignment horizontal="left" vertical="center" wrapText="1"/>
    </xf>
    <xf numFmtId="1" fontId="8" fillId="3" borderId="16" xfId="4" applyNumberFormat="1" applyFont="1" applyFill="1" applyBorder="1" applyAlignment="1">
      <alignment horizontal="center" vertical="center" wrapText="1"/>
    </xf>
    <xf numFmtId="0" fontId="6" fillId="3" borderId="25" xfId="4" applyFont="1" applyFill="1" applyBorder="1" applyAlignment="1">
      <alignment horizontal="left" vertical="center" wrapText="1"/>
    </xf>
    <xf numFmtId="0" fontId="12" fillId="3" borderId="18" xfId="2" applyFont="1" applyFill="1" applyBorder="1" applyAlignment="1" applyProtection="1">
      <alignment horizontal="center" vertical="center" wrapText="1"/>
    </xf>
    <xf numFmtId="167" fontId="8" fillId="3" borderId="0" xfId="7" applyNumberFormat="1" applyFont="1" applyFill="1" applyBorder="1" applyAlignment="1" applyProtection="1">
      <alignment vertical="center" wrapText="1"/>
    </xf>
    <xf numFmtId="0" fontId="2" fillId="0" borderId="0" xfId="0" applyFont="1" applyAlignment="1">
      <alignment wrapText="1"/>
    </xf>
    <xf numFmtId="0" fontId="6" fillId="3" borderId="28" xfId="4" applyFont="1" applyFill="1" applyBorder="1" applyAlignment="1">
      <alignment horizontal="left" vertical="center" wrapText="1"/>
    </xf>
    <xf numFmtId="0" fontId="8" fillId="3" borderId="0" xfId="4" applyFont="1" applyFill="1" applyAlignment="1">
      <alignment vertical="center"/>
    </xf>
    <xf numFmtId="0" fontId="10" fillId="3" borderId="24" xfId="4" applyFont="1" applyFill="1" applyBorder="1" applyAlignment="1">
      <alignment horizontal="left" vertical="center" wrapText="1"/>
    </xf>
    <xf numFmtId="0" fontId="8" fillId="3" borderId="18" xfId="12" applyFont="1" applyFill="1" applyBorder="1" applyAlignment="1" applyProtection="1">
      <alignment horizontal="left" vertical="center" wrapText="1"/>
    </xf>
    <xf numFmtId="49" fontId="8" fillId="3" borderId="5" xfId="4" applyNumberFormat="1" applyFont="1" applyFill="1" applyBorder="1" applyAlignment="1">
      <alignment horizontal="center" vertical="center"/>
    </xf>
    <xf numFmtId="49" fontId="8" fillId="3" borderId="22" xfId="4" applyNumberFormat="1" applyFont="1" applyFill="1" applyBorder="1" applyAlignment="1">
      <alignment horizontal="center" vertical="center"/>
    </xf>
    <xf numFmtId="49" fontId="8" fillId="3" borderId="0" xfId="4" applyNumberFormat="1" applyFont="1" applyFill="1" applyAlignment="1">
      <alignment horizontal="center" vertical="center"/>
    </xf>
    <xf numFmtId="49" fontId="8" fillId="3" borderId="29" xfId="4" applyNumberFormat="1" applyFont="1" applyFill="1" applyBorder="1" applyAlignment="1">
      <alignment horizontal="center" vertical="center"/>
    </xf>
    <xf numFmtId="0" fontId="9" fillId="0" borderId="10" xfId="4" applyFont="1" applyBorder="1" applyAlignment="1">
      <alignment horizontal="left" vertical="center" wrapText="1"/>
    </xf>
    <xf numFmtId="0" fontId="9" fillId="0" borderId="10" xfId="4" applyFont="1" applyBorder="1" applyAlignment="1">
      <alignment vertical="center" wrapText="1"/>
    </xf>
    <xf numFmtId="0" fontId="9" fillId="0" borderId="10" xfId="4" applyFont="1" applyBorder="1" applyAlignment="1">
      <alignment horizontal="left" vertical="center"/>
    </xf>
    <xf numFmtId="0" fontId="6" fillId="0" borderId="10" xfId="4" applyFont="1" applyBorder="1" applyAlignment="1">
      <alignment horizontal="left" vertical="center"/>
    </xf>
    <xf numFmtId="0" fontId="2" fillId="0" borderId="57" xfId="0" applyFont="1" applyBorder="1"/>
    <xf numFmtId="0" fontId="15" fillId="0" borderId="64" xfId="0" applyFont="1" applyBorder="1"/>
    <xf numFmtId="0" fontId="2" fillId="0" borderId="58" xfId="0" applyFont="1" applyBorder="1" applyAlignment="1">
      <alignment horizontal="left" vertical="center" wrapText="1"/>
    </xf>
    <xf numFmtId="0" fontId="21" fillId="5" borderId="29" xfId="0" applyFont="1" applyFill="1" applyBorder="1" applyAlignment="1">
      <alignment horizontal="right" vertical="center" wrapText="1"/>
    </xf>
    <xf numFmtId="9" fontId="24" fillId="0" borderId="58" xfId="0" applyNumberFormat="1" applyFont="1" applyBorder="1" applyAlignment="1">
      <alignment vertical="center" wrapText="1"/>
    </xf>
    <xf numFmtId="9" fontId="24" fillId="3" borderId="18" xfId="0" applyNumberFormat="1" applyFont="1" applyFill="1" applyBorder="1" applyAlignment="1">
      <alignment horizontal="right" vertical="center" wrapText="1"/>
    </xf>
    <xf numFmtId="0" fontId="2" fillId="5" borderId="18" xfId="0" applyFont="1" applyFill="1" applyBorder="1" applyAlignment="1">
      <alignment horizontal="center" vertical="center" wrapText="1"/>
    </xf>
    <xf numFmtId="0" fontId="2" fillId="0" borderId="64" xfId="0" applyFont="1" applyBorder="1" applyAlignment="1">
      <alignment horizontal="center" vertical="top" wrapText="1"/>
    </xf>
    <xf numFmtId="0" fontId="2" fillId="0" borderId="0" xfId="0" applyFont="1" applyAlignment="1">
      <alignment horizontal="left" vertical="center" wrapText="1"/>
    </xf>
    <xf numFmtId="0" fontId="2" fillId="0" borderId="58" xfId="0" applyFont="1" applyBorder="1" applyAlignment="1">
      <alignment horizontal="center"/>
    </xf>
    <xf numFmtId="0" fontId="2" fillId="0" borderId="58" xfId="0" applyFont="1" applyBorder="1" applyAlignment="1">
      <alignment horizontal="center" vertical="center" wrapText="1"/>
    </xf>
    <xf numFmtId="9" fontId="12" fillId="3" borderId="18" xfId="2" applyNumberFormat="1" applyFont="1" applyFill="1" applyBorder="1" applyAlignment="1" applyProtection="1">
      <alignment vertical="center" wrapText="1"/>
    </xf>
    <xf numFmtId="1" fontId="8" fillId="3" borderId="16" xfId="9" applyNumberFormat="1" applyFont="1" applyFill="1" applyBorder="1" applyAlignment="1">
      <alignment horizontal="center" vertical="center" wrapText="1"/>
    </xf>
    <xf numFmtId="170" fontId="8" fillId="3" borderId="17" xfId="9" applyNumberFormat="1" applyFont="1" applyFill="1" applyBorder="1" applyAlignment="1">
      <alignment horizontal="center" vertical="center" wrapText="1"/>
    </xf>
    <xf numFmtId="170" fontId="8" fillId="3" borderId="16" xfId="9" applyNumberFormat="1" applyFont="1" applyFill="1" applyBorder="1" applyAlignment="1">
      <alignment horizontal="center" vertical="center" wrapText="1"/>
    </xf>
    <xf numFmtId="170" fontId="8" fillId="3" borderId="20" xfId="9" applyNumberFormat="1" applyFont="1" applyFill="1" applyBorder="1" applyAlignment="1">
      <alignment horizontal="center" vertical="center" wrapText="1"/>
    </xf>
    <xf numFmtId="9" fontId="23" fillId="3" borderId="18" xfId="6" applyNumberFormat="1" applyFont="1" applyFill="1" applyBorder="1" applyAlignment="1">
      <alignment vertical="center" wrapText="1"/>
    </xf>
    <xf numFmtId="0" fontId="8" fillId="3" borderId="5" xfId="0" applyFont="1" applyFill="1" applyBorder="1" applyAlignment="1">
      <alignment horizontal="left"/>
    </xf>
    <xf numFmtId="0" fontId="8" fillId="3" borderId="22" xfId="0" applyFont="1" applyFill="1" applyBorder="1" applyAlignment="1">
      <alignment horizontal="left"/>
    </xf>
    <xf numFmtId="0" fontId="8" fillId="3" borderId="26" xfId="0" applyFont="1" applyFill="1" applyBorder="1" applyAlignment="1">
      <alignment horizontal="left"/>
    </xf>
    <xf numFmtId="0" fontId="8" fillId="3" borderId="0" xfId="0" applyFont="1" applyFill="1" applyAlignment="1">
      <alignment horizontal="left"/>
    </xf>
    <xf numFmtId="0" fontId="8" fillId="3" borderId="21" xfId="0" applyFont="1" applyFill="1" applyBorder="1" applyAlignment="1">
      <alignment horizontal="left"/>
    </xf>
    <xf numFmtId="0" fontId="8" fillId="3" borderId="30" xfId="0" applyFont="1" applyFill="1" applyBorder="1" applyAlignment="1">
      <alignment horizontal="left"/>
    </xf>
    <xf numFmtId="0" fontId="8" fillId="3" borderId="5" xfId="4" applyFont="1" applyFill="1" applyBorder="1" applyAlignment="1">
      <alignment horizontal="left" vertical="center"/>
    </xf>
    <xf numFmtId="0" fontId="8" fillId="3" borderId="9" xfId="4" applyFont="1" applyFill="1" applyBorder="1" applyAlignment="1">
      <alignment horizontal="left" vertical="center"/>
    </xf>
    <xf numFmtId="0" fontId="8" fillId="3" borderId="29" xfId="4" applyFont="1" applyFill="1" applyBorder="1" applyAlignment="1">
      <alignment horizontal="left" vertical="center" wrapText="1"/>
    </xf>
    <xf numFmtId="0" fontId="8" fillId="3" borderId="9" xfId="12" applyFont="1" applyFill="1" applyBorder="1" applyAlignment="1" applyProtection="1">
      <alignment horizontal="left" vertical="center" wrapText="1"/>
    </xf>
    <xf numFmtId="0" fontId="8" fillId="3" borderId="31" xfId="12" applyFont="1" applyFill="1" applyBorder="1" applyAlignment="1" applyProtection="1">
      <alignment horizontal="left" vertical="center" wrapText="1"/>
    </xf>
    <xf numFmtId="0" fontId="8" fillId="3" borderId="21" xfId="12" applyFont="1" applyFill="1" applyBorder="1" applyAlignment="1" applyProtection="1">
      <alignment horizontal="left" vertical="center" wrapText="1"/>
    </xf>
    <xf numFmtId="0" fontId="8" fillId="3" borderId="28" xfId="12" applyFont="1" applyFill="1" applyBorder="1" applyAlignment="1" applyProtection="1">
      <alignment horizontal="left" vertical="center" wrapText="1"/>
    </xf>
    <xf numFmtId="0" fontId="8" fillId="3" borderId="29" xfId="12" applyFont="1" applyFill="1" applyBorder="1" applyAlignment="1" applyProtection="1">
      <alignment horizontal="left" vertical="center" wrapText="1"/>
    </xf>
    <xf numFmtId="0" fontId="8" fillId="3" borderId="30" xfId="12" applyFont="1" applyFill="1" applyBorder="1" applyAlignment="1" applyProtection="1">
      <alignment horizontal="left" vertical="center" wrapText="1"/>
    </xf>
    <xf numFmtId="0" fontId="8" fillId="3" borderId="5" xfId="12" applyFont="1" applyFill="1" applyBorder="1" applyAlignment="1" applyProtection="1">
      <alignment horizontal="left" vertical="center" wrapText="1"/>
    </xf>
    <xf numFmtId="0" fontId="8" fillId="3" borderId="22" xfId="12" applyFont="1" applyFill="1" applyBorder="1" applyAlignment="1" applyProtection="1">
      <alignment horizontal="left" vertical="center" wrapText="1"/>
    </xf>
    <xf numFmtId="0" fontId="8" fillId="3" borderId="18" xfId="0" applyFont="1" applyFill="1" applyBorder="1" applyAlignment="1">
      <alignment horizontal="left"/>
    </xf>
    <xf numFmtId="0" fontId="8" fillId="3" borderId="26" xfId="12" applyFont="1" applyFill="1" applyBorder="1" applyAlignment="1" applyProtection="1">
      <alignment horizontal="left" vertical="center" wrapText="1"/>
    </xf>
    <xf numFmtId="0" fontId="8" fillId="3" borderId="32" xfId="12" applyFont="1" applyFill="1" applyBorder="1" applyAlignment="1" applyProtection="1">
      <alignment horizontal="left" vertical="center" wrapText="1"/>
    </xf>
    <xf numFmtId="0" fontId="23" fillId="0" borderId="18" xfId="6" applyFont="1" applyBorder="1" applyAlignment="1">
      <alignment vertical="center" wrapText="1"/>
    </xf>
    <xf numFmtId="0" fontId="8" fillId="3" borderId="0" xfId="12" applyFont="1" applyFill="1" applyBorder="1" applyAlignment="1" applyProtection="1">
      <alignment horizontal="left" vertical="center"/>
    </xf>
    <xf numFmtId="49" fontId="9" fillId="3" borderId="5" xfId="4" applyNumberFormat="1" applyFont="1" applyFill="1" applyBorder="1" applyAlignment="1">
      <alignment horizontal="left" vertical="center"/>
    </xf>
    <xf numFmtId="49" fontId="9" fillId="3" borderId="22" xfId="4" applyNumberFormat="1" applyFont="1" applyFill="1" applyBorder="1" applyAlignment="1">
      <alignment horizontal="left" vertical="center"/>
    </xf>
    <xf numFmtId="49" fontId="8" fillId="3" borderId="18" xfId="4" applyNumberFormat="1" applyFont="1" applyFill="1" applyBorder="1" applyAlignment="1">
      <alignment horizontal="left" vertical="center"/>
    </xf>
    <xf numFmtId="49" fontId="8" fillId="3" borderId="0" xfId="4" applyNumberFormat="1" applyFont="1" applyFill="1" applyAlignment="1">
      <alignment horizontal="left" vertical="center"/>
    </xf>
    <xf numFmtId="49" fontId="9" fillId="3" borderId="0" xfId="4" applyNumberFormat="1" applyFont="1" applyFill="1" applyAlignment="1">
      <alignment horizontal="left" vertical="center"/>
    </xf>
    <xf numFmtId="167" fontId="8" fillId="3" borderId="29" xfId="7" applyNumberFormat="1" applyFont="1" applyFill="1" applyBorder="1" applyAlignment="1" applyProtection="1">
      <alignment horizontal="left" vertical="center" wrapText="1"/>
    </xf>
    <xf numFmtId="49" fontId="9" fillId="3" borderId="29" xfId="4" applyNumberFormat="1" applyFont="1" applyFill="1" applyBorder="1" applyAlignment="1">
      <alignment horizontal="left" vertical="center"/>
    </xf>
    <xf numFmtId="0" fontId="8" fillId="3" borderId="29" xfId="12" applyFont="1" applyFill="1" applyBorder="1" applyAlignment="1" applyProtection="1">
      <alignment horizontal="left" vertical="center"/>
    </xf>
    <xf numFmtId="0" fontId="8" fillId="3" borderId="0" xfId="3" applyFont="1" applyFill="1" applyAlignment="1">
      <alignment horizontal="left"/>
    </xf>
    <xf numFmtId="9" fontId="8" fillId="3" borderId="16" xfId="4" applyNumberFormat="1" applyFont="1" applyFill="1" applyBorder="1" applyAlignment="1">
      <alignment horizontal="left" vertical="center" wrapText="1"/>
    </xf>
    <xf numFmtId="0" fontId="8" fillId="3" borderId="17" xfId="4" applyFont="1" applyFill="1" applyBorder="1" applyAlignment="1">
      <alignment horizontal="left" vertical="center" wrapText="1"/>
    </xf>
    <xf numFmtId="9" fontId="8" fillId="3" borderId="19" xfId="4" applyNumberFormat="1" applyFont="1" applyFill="1" applyBorder="1" applyAlignment="1">
      <alignment horizontal="left" vertical="center" wrapText="1"/>
    </xf>
    <xf numFmtId="9" fontId="8" fillId="3" borderId="22" xfId="4" applyNumberFormat="1" applyFont="1" applyFill="1" applyBorder="1" applyAlignment="1">
      <alignment horizontal="left" vertical="center" wrapText="1"/>
    </xf>
    <xf numFmtId="9" fontId="8" fillId="3" borderId="0" xfId="4" applyNumberFormat="1" applyFont="1" applyFill="1" applyAlignment="1">
      <alignment horizontal="left" vertical="center" wrapText="1"/>
    </xf>
    <xf numFmtId="0" fontId="8" fillId="3" borderId="28" xfId="4" applyFont="1" applyFill="1" applyBorder="1" applyAlignment="1">
      <alignment horizontal="left" vertical="center" wrapText="1"/>
    </xf>
    <xf numFmtId="9" fontId="8" fillId="3" borderId="29" xfId="4" applyNumberFormat="1" applyFont="1" applyFill="1" applyBorder="1" applyAlignment="1">
      <alignment horizontal="left" vertical="center" wrapText="1"/>
    </xf>
    <xf numFmtId="0" fontId="8" fillId="3" borderId="30" xfId="4" applyFont="1" applyFill="1" applyBorder="1" applyAlignment="1">
      <alignment horizontal="left" vertical="center" wrapText="1"/>
    </xf>
    <xf numFmtId="0" fontId="8" fillId="3" borderId="9" xfId="0" applyFont="1" applyFill="1" applyBorder="1" applyAlignment="1">
      <alignment horizontal="left"/>
    </xf>
    <xf numFmtId="0" fontId="8" fillId="3" borderId="0" xfId="4" applyFont="1" applyFill="1" applyAlignment="1">
      <alignment horizontal="left" vertical="top" wrapText="1"/>
    </xf>
    <xf numFmtId="0" fontId="8" fillId="3" borderId="29" xfId="4" applyFont="1" applyFill="1" applyBorder="1" applyAlignment="1">
      <alignment horizontal="left" vertical="top" wrapText="1"/>
    </xf>
    <xf numFmtId="0" fontId="8" fillId="3" borderId="15" xfId="12" applyFont="1" applyFill="1" applyBorder="1" applyAlignment="1" applyProtection="1">
      <alignment horizontal="left" vertical="center" wrapText="1"/>
    </xf>
    <xf numFmtId="49" fontId="4" fillId="2" borderId="3" xfId="4" applyNumberFormat="1" applyFont="1" applyFill="1" applyBorder="1" applyAlignment="1">
      <alignment horizontal="left" vertical="center"/>
    </xf>
    <xf numFmtId="49" fontId="4" fillId="2" borderId="4" xfId="4" applyNumberFormat="1" applyFont="1" applyFill="1" applyBorder="1" applyAlignment="1">
      <alignment horizontal="left" vertical="center"/>
    </xf>
    <xf numFmtId="0" fontId="10" fillId="0" borderId="25" xfId="4" applyFont="1" applyBorder="1" applyAlignment="1">
      <alignment horizontal="left" vertical="center"/>
    </xf>
    <xf numFmtId="0" fontId="2" fillId="0" borderId="0" xfId="0" applyFont="1" applyAlignment="1">
      <alignment horizontal="left"/>
    </xf>
    <xf numFmtId="3" fontId="12" fillId="3" borderId="18" xfId="12" applyNumberFormat="1" applyFont="1" applyFill="1" applyBorder="1" applyAlignment="1" applyProtection="1">
      <alignment horizontal="left" vertical="center" wrapText="1"/>
    </xf>
    <xf numFmtId="0" fontId="8" fillId="3" borderId="16" xfId="12" applyFont="1" applyFill="1" applyBorder="1" applyAlignment="1" applyProtection="1">
      <alignment horizontal="left" vertical="center" wrapText="1"/>
    </xf>
    <xf numFmtId="0" fontId="8" fillId="3" borderId="17" xfId="12" applyFont="1" applyFill="1" applyBorder="1" applyAlignment="1" applyProtection="1">
      <alignment horizontal="left" vertical="center" wrapText="1"/>
    </xf>
    <xf numFmtId="3" fontId="8" fillId="3" borderId="16" xfId="12" applyNumberFormat="1" applyFont="1" applyFill="1" applyBorder="1" applyAlignment="1" applyProtection="1">
      <alignment vertical="center" wrapText="1"/>
    </xf>
    <xf numFmtId="3" fontId="8" fillId="3" borderId="17" xfId="12" applyNumberFormat="1" applyFont="1" applyFill="1" applyBorder="1" applyAlignment="1" applyProtection="1">
      <alignment vertical="center" wrapText="1"/>
    </xf>
    <xf numFmtId="9" fontId="8" fillId="3" borderId="0" xfId="4" applyNumberFormat="1" applyFont="1" applyFill="1" applyAlignment="1">
      <alignment vertical="center" wrapText="1"/>
    </xf>
    <xf numFmtId="0" fontId="8" fillId="0" borderId="22" xfId="4" applyFont="1" applyBorder="1" applyAlignment="1">
      <alignment horizontal="left" vertical="center"/>
    </xf>
    <xf numFmtId="0" fontId="8" fillId="0" borderId="23" xfId="4" applyFont="1" applyBorder="1" applyAlignment="1">
      <alignment horizontal="left" vertical="center"/>
    </xf>
    <xf numFmtId="0" fontId="6" fillId="0" borderId="24" xfId="4" applyFont="1" applyBorder="1" applyAlignment="1">
      <alignment horizontal="left" vertical="center" wrapText="1"/>
    </xf>
    <xf numFmtId="9" fontId="8" fillId="3" borderId="16" xfId="11" applyFont="1" applyFill="1" applyBorder="1" applyAlignment="1">
      <alignment vertical="center" wrapText="1"/>
    </xf>
    <xf numFmtId="0" fontId="8" fillId="3" borderId="15" xfId="4" applyFont="1" applyFill="1" applyBorder="1" applyAlignment="1">
      <alignment horizontal="center" vertical="center" wrapText="1"/>
    </xf>
    <xf numFmtId="0" fontId="8" fillId="0" borderId="18" xfId="2" applyFont="1" applyFill="1" applyBorder="1" applyAlignment="1" applyProtection="1">
      <alignment horizontal="center" vertical="center" wrapText="1"/>
    </xf>
    <xf numFmtId="9" fontId="8" fillId="3" borderId="18" xfId="2" applyNumberFormat="1" applyFont="1" applyFill="1" applyBorder="1" applyAlignment="1" applyProtection="1">
      <alignment vertical="center" wrapText="1"/>
    </xf>
    <xf numFmtId="0" fontId="2" fillId="5" borderId="58" xfId="0" applyFont="1" applyFill="1" applyBorder="1" applyAlignment="1">
      <alignment horizontal="center" vertical="center"/>
    </xf>
    <xf numFmtId="0" fontId="19" fillId="3" borderId="0" xfId="0" applyFont="1" applyFill="1"/>
    <xf numFmtId="0" fontId="19" fillId="3" borderId="0" xfId="0" applyFont="1" applyFill="1" applyAlignment="1">
      <alignment wrapText="1"/>
    </xf>
    <xf numFmtId="0" fontId="2" fillId="3" borderId="19" xfId="4" applyFont="1" applyFill="1" applyBorder="1" applyAlignment="1">
      <alignment horizontal="left" vertical="center" wrapText="1"/>
    </xf>
    <xf numFmtId="0" fontId="2" fillId="3" borderId="20" xfId="4" applyFont="1" applyFill="1" applyBorder="1" applyAlignment="1">
      <alignment horizontal="left" vertical="center" wrapText="1"/>
    </xf>
    <xf numFmtId="9" fontId="8" fillId="0" borderId="16" xfId="4" applyNumberFormat="1" applyFont="1" applyBorder="1" applyAlignment="1">
      <alignment horizontal="center" vertical="center" wrapText="1"/>
    </xf>
    <xf numFmtId="9" fontId="12" fillId="3" borderId="18" xfId="2" quotePrefix="1" applyNumberFormat="1" applyFont="1" applyFill="1" applyBorder="1" applyAlignment="1" applyProtection="1">
      <alignment vertical="center" wrapText="1"/>
    </xf>
    <xf numFmtId="1" fontId="22" fillId="3" borderId="18" xfId="6" applyNumberFormat="1" applyFont="1" applyFill="1" applyBorder="1" applyAlignment="1">
      <alignment vertical="center" wrapText="1"/>
    </xf>
    <xf numFmtId="1" fontId="22" fillId="3" borderId="18" xfId="0" applyNumberFormat="1" applyFont="1" applyFill="1" applyBorder="1" applyAlignment="1">
      <alignment vertical="center" wrapText="1"/>
    </xf>
    <xf numFmtId="1" fontId="16" fillId="5" borderId="58" xfId="0" applyNumberFormat="1" applyFont="1" applyFill="1" applyBorder="1" applyAlignment="1">
      <alignment vertical="center" wrapText="1"/>
    </xf>
    <xf numFmtId="1" fontId="23" fillId="0" borderId="18" xfId="6" applyNumberFormat="1" applyFont="1" applyBorder="1" applyAlignment="1">
      <alignment horizontal="center" vertical="center" wrapText="1"/>
    </xf>
    <xf numFmtId="1" fontId="21" fillId="0" borderId="18" xfId="0" applyNumberFormat="1" applyFont="1" applyBorder="1" applyAlignment="1">
      <alignment horizontal="right" vertical="center" wrapText="1"/>
    </xf>
    <xf numFmtId="1" fontId="8" fillId="3" borderId="15" xfId="2" applyNumberFormat="1" applyFont="1" applyFill="1" applyBorder="1" applyAlignment="1" applyProtection="1">
      <alignment horizontal="left" vertical="center" wrapText="1"/>
    </xf>
    <xf numFmtId="9" fontId="12" fillId="3" borderId="18" xfId="12" applyNumberFormat="1" applyFont="1" applyFill="1" applyBorder="1" applyAlignment="1" applyProtection="1">
      <alignment vertical="center" wrapText="1"/>
    </xf>
    <xf numFmtId="1" fontId="21" fillId="0" borderId="58" xfId="0" applyNumberFormat="1" applyFont="1" applyBorder="1" applyAlignment="1">
      <alignment horizontal="right" vertical="center" wrapText="1"/>
    </xf>
    <xf numFmtId="0" fontId="2" fillId="3" borderId="5" xfId="4" applyFont="1" applyFill="1" applyBorder="1" applyAlignment="1">
      <alignment horizontal="left" vertical="center" wrapText="1"/>
    </xf>
    <xf numFmtId="0" fontId="2" fillId="3" borderId="22" xfId="4" applyFont="1" applyFill="1" applyBorder="1" applyAlignment="1">
      <alignment horizontal="left" vertical="center" wrapText="1"/>
    </xf>
    <xf numFmtId="0" fontId="2" fillId="3" borderId="26" xfId="4" applyFont="1" applyFill="1" applyBorder="1" applyAlignment="1">
      <alignment horizontal="left" vertical="center" wrapText="1"/>
    </xf>
    <xf numFmtId="0" fontId="2" fillId="3" borderId="9" xfId="4" applyFont="1" applyFill="1" applyBorder="1" applyAlignment="1">
      <alignment horizontal="left" vertical="center" wrapText="1"/>
    </xf>
    <xf numFmtId="0" fontId="2" fillId="3" borderId="21" xfId="4" applyFont="1" applyFill="1" applyBorder="1" applyAlignment="1">
      <alignment horizontal="left" vertical="center" wrapText="1"/>
    </xf>
    <xf numFmtId="9" fontId="2" fillId="3" borderId="16" xfId="4" applyNumberFormat="1" applyFont="1" applyFill="1" applyBorder="1" applyAlignment="1">
      <alignment horizontal="left" vertical="center" wrapText="1"/>
    </xf>
    <xf numFmtId="0" fontId="2" fillId="3" borderId="17" xfId="4" applyFont="1" applyFill="1" applyBorder="1" applyAlignment="1">
      <alignment horizontal="left" vertical="center" wrapText="1"/>
    </xf>
    <xf numFmtId="9" fontId="2" fillId="3" borderId="19" xfId="4" applyNumberFormat="1" applyFont="1" applyFill="1" applyBorder="1" applyAlignment="1">
      <alignment horizontal="left" vertical="center" wrapText="1"/>
    </xf>
    <xf numFmtId="9" fontId="2" fillId="3" borderId="22" xfId="4" applyNumberFormat="1" applyFont="1" applyFill="1" applyBorder="1" applyAlignment="1">
      <alignment horizontal="left" vertical="center" wrapText="1"/>
    </xf>
    <xf numFmtId="0" fontId="2" fillId="3" borderId="28" xfId="4" applyFont="1" applyFill="1" applyBorder="1" applyAlignment="1">
      <alignment horizontal="left" vertical="center" wrapText="1"/>
    </xf>
    <xf numFmtId="9" fontId="2" fillId="3" borderId="29" xfId="4" applyNumberFormat="1" applyFont="1" applyFill="1" applyBorder="1" applyAlignment="1">
      <alignment horizontal="left" vertical="center" wrapText="1"/>
    </xf>
    <xf numFmtId="0" fontId="2" fillId="3" borderId="29" xfId="4" applyFont="1" applyFill="1" applyBorder="1" applyAlignment="1">
      <alignment horizontal="left" vertical="center" wrapText="1"/>
    </xf>
    <xf numFmtId="0" fontId="2" fillId="3" borderId="30" xfId="4" applyFont="1" applyFill="1" applyBorder="1" applyAlignment="1">
      <alignment horizontal="left" vertical="center" wrapText="1"/>
    </xf>
    <xf numFmtId="0" fontId="2" fillId="3" borderId="0" xfId="4" applyFont="1" applyFill="1" applyAlignment="1">
      <alignment horizontal="left" vertical="center" wrapText="1"/>
    </xf>
    <xf numFmtId="0" fontId="2" fillId="3" borderId="0" xfId="3" applyFont="1" applyFill="1" applyAlignment="1">
      <alignment horizontal="left"/>
    </xf>
    <xf numFmtId="9" fontId="2" fillId="3" borderId="0" xfId="4" applyNumberFormat="1" applyFont="1" applyFill="1" applyAlignment="1">
      <alignment horizontal="left" vertical="center" wrapText="1"/>
    </xf>
    <xf numFmtId="1" fontId="8" fillId="3" borderId="18" xfId="2" applyNumberFormat="1" applyFont="1" applyFill="1" applyBorder="1" applyAlignment="1" applyProtection="1">
      <alignment vertical="center" wrapText="1"/>
    </xf>
    <xf numFmtId="1" fontId="8" fillId="3" borderId="18" xfId="2" applyNumberFormat="1" applyFont="1" applyFill="1" applyBorder="1" applyAlignment="1" applyProtection="1">
      <alignment horizontal="center" vertical="center" wrapText="1"/>
    </xf>
    <xf numFmtId="1" fontId="8" fillId="3" borderId="5" xfId="4" applyNumberFormat="1" applyFont="1" applyFill="1" applyBorder="1" applyAlignment="1">
      <alignment horizontal="left" vertical="center" wrapText="1"/>
    </xf>
    <xf numFmtId="1" fontId="8" fillId="3" borderId="22" xfId="4" applyNumberFormat="1" applyFont="1" applyFill="1" applyBorder="1" applyAlignment="1">
      <alignment horizontal="left" vertical="center" wrapText="1"/>
    </xf>
    <xf numFmtId="1" fontId="8" fillId="3" borderId="26" xfId="4" applyNumberFormat="1" applyFont="1" applyFill="1" applyBorder="1" applyAlignment="1">
      <alignment horizontal="left" vertical="center" wrapText="1"/>
    </xf>
    <xf numFmtId="1" fontId="8" fillId="3" borderId="9" xfId="4" applyNumberFormat="1" applyFont="1" applyFill="1" applyBorder="1" applyAlignment="1">
      <alignment horizontal="right" vertical="center" wrapText="1"/>
    </xf>
    <xf numFmtId="1" fontId="8" fillId="3" borderId="0" xfId="4" applyNumberFormat="1" applyFont="1" applyFill="1" applyAlignment="1">
      <alignment horizontal="center" vertical="center" wrapText="1"/>
    </xf>
    <xf numFmtId="1" fontId="8" fillId="3" borderId="0" xfId="3" applyNumberFormat="1" applyFont="1" applyFill="1" applyAlignment="1">
      <alignment horizontal="center"/>
    </xf>
    <xf numFmtId="1" fontId="8" fillId="3" borderId="21" xfId="4" applyNumberFormat="1" applyFont="1" applyFill="1" applyBorder="1" applyAlignment="1">
      <alignment horizontal="left" vertical="center" wrapText="1"/>
    </xf>
    <xf numFmtId="1" fontId="8" fillId="3" borderId="16" xfId="11" applyNumberFormat="1" applyFont="1" applyFill="1" applyBorder="1" applyAlignment="1">
      <alignment horizontal="center" vertical="center" wrapText="1"/>
    </xf>
    <xf numFmtId="1" fontId="8" fillId="3" borderId="17" xfId="11" applyNumberFormat="1" applyFont="1" applyFill="1" applyBorder="1" applyAlignment="1">
      <alignment horizontal="center" vertical="center" wrapText="1"/>
    </xf>
    <xf numFmtId="1" fontId="8" fillId="3" borderId="17" xfId="1" applyNumberFormat="1" applyFont="1" applyFill="1" applyBorder="1" applyAlignment="1">
      <alignment horizontal="center" vertical="center" wrapText="1"/>
    </xf>
    <xf numFmtId="1" fontId="8" fillId="3" borderId="20" xfId="1" applyNumberFormat="1" applyFont="1" applyFill="1" applyBorder="1" applyAlignment="1">
      <alignment horizontal="center" vertical="center" wrapText="1"/>
    </xf>
    <xf numFmtId="1" fontId="8" fillId="3" borderId="0" xfId="1" applyNumberFormat="1" applyFont="1" applyFill="1" applyAlignment="1">
      <alignment horizontal="center" vertical="center" wrapText="1"/>
    </xf>
    <xf numFmtId="1" fontId="8" fillId="3" borderId="0" xfId="1" applyNumberFormat="1" applyFont="1" applyFill="1" applyAlignment="1">
      <alignment horizontal="center"/>
    </xf>
    <xf numFmtId="1" fontId="8" fillId="3" borderId="21" xfId="1" applyNumberFormat="1" applyFont="1" applyFill="1" applyBorder="1" applyAlignment="1">
      <alignment vertical="center" wrapText="1"/>
    </xf>
    <xf numFmtId="1" fontId="8" fillId="3" borderId="16" xfId="1" applyNumberFormat="1" applyFont="1" applyFill="1" applyBorder="1" applyAlignment="1">
      <alignment horizontal="center" vertical="center" wrapText="1"/>
    </xf>
    <xf numFmtId="1" fontId="8" fillId="3" borderId="19" xfId="1" applyNumberFormat="1" applyFont="1" applyFill="1" applyBorder="1" applyAlignment="1">
      <alignment horizontal="center" vertical="center" wrapText="1"/>
    </xf>
    <xf numFmtId="1" fontId="8" fillId="3" borderId="22" xfId="1" applyNumberFormat="1" applyFont="1" applyFill="1" applyBorder="1" applyAlignment="1">
      <alignment horizontal="center" vertical="center" wrapText="1"/>
    </xf>
    <xf numFmtId="1" fontId="8" fillId="3" borderId="26" xfId="1" applyNumberFormat="1" applyFont="1" applyFill="1" applyBorder="1" applyAlignment="1">
      <alignment horizontal="center" vertical="center" wrapText="1"/>
    </xf>
    <xf numFmtId="1" fontId="8" fillId="3" borderId="16" xfId="11" applyNumberFormat="1" applyFont="1" applyFill="1" applyBorder="1" applyAlignment="1">
      <alignment vertical="center" wrapText="1"/>
    </xf>
    <xf numFmtId="1" fontId="8" fillId="3" borderId="17" xfId="1" applyNumberFormat="1" applyFont="1" applyFill="1" applyBorder="1" applyAlignment="1">
      <alignment vertical="center" wrapText="1"/>
    </xf>
    <xf numFmtId="1" fontId="8" fillId="3" borderId="21" xfId="1" applyNumberFormat="1" applyFont="1" applyFill="1" applyBorder="1" applyAlignment="1">
      <alignment horizontal="center" vertical="center" wrapText="1"/>
    </xf>
    <xf numFmtId="1" fontId="8" fillId="3" borderId="28" xfId="4" applyNumberFormat="1" applyFont="1" applyFill="1" applyBorder="1" applyAlignment="1">
      <alignment horizontal="right" vertical="center" wrapText="1"/>
    </xf>
    <xf numFmtId="1" fontId="8" fillId="3" borderId="19" xfId="4" applyNumberFormat="1" applyFont="1" applyFill="1" applyBorder="1" applyAlignment="1">
      <alignment horizontal="center" vertical="center" wrapText="1"/>
    </xf>
    <xf numFmtId="1" fontId="8" fillId="3" borderId="29" xfId="4" applyNumberFormat="1" applyFont="1" applyFill="1" applyBorder="1" applyAlignment="1">
      <alignment horizontal="center" vertical="center" wrapText="1"/>
    </xf>
    <xf numFmtId="1" fontId="8" fillId="3" borderId="30" xfId="4" applyNumberFormat="1" applyFont="1" applyFill="1" applyBorder="1" applyAlignment="1">
      <alignment horizontal="center" vertical="center" wrapText="1"/>
    </xf>
    <xf numFmtId="0" fontId="14" fillId="8" borderId="53" xfId="0" applyFont="1" applyFill="1" applyBorder="1" applyAlignment="1">
      <alignment horizontal="left" vertical="center" wrapText="1"/>
    </xf>
    <xf numFmtId="0" fontId="8" fillId="0" borderId="20" xfId="4" applyFont="1" applyBorder="1" applyAlignment="1">
      <alignment horizontal="center" vertical="center" wrapText="1"/>
    </xf>
    <xf numFmtId="1" fontId="8" fillId="3" borderId="17" xfId="4" applyNumberFormat="1" applyFont="1" applyFill="1" applyBorder="1" applyAlignment="1">
      <alignment horizontal="center" vertical="center" wrapText="1"/>
    </xf>
    <xf numFmtId="0" fontId="21" fillId="0" borderId="0" xfId="16" applyFont="1" applyAlignment="1">
      <alignment vertical="center"/>
    </xf>
    <xf numFmtId="0" fontId="23" fillId="0" borderId="0" xfId="16" applyFont="1" applyAlignment="1">
      <alignment horizontal="right" vertical="center"/>
    </xf>
    <xf numFmtId="0" fontId="21" fillId="0" borderId="0" xfId="16" applyFont="1" applyAlignment="1">
      <alignment horizontal="right" vertical="center"/>
    </xf>
    <xf numFmtId="0" fontId="21" fillId="0" borderId="0" xfId="16" applyFont="1" applyAlignment="1">
      <alignment horizontal="center" vertical="center"/>
    </xf>
    <xf numFmtId="0" fontId="21" fillId="0" borderId="0" xfId="16" applyFont="1" applyAlignment="1">
      <alignment horizontal="left" vertical="center"/>
    </xf>
    <xf numFmtId="2" fontId="21" fillId="0" borderId="0" xfId="16" applyNumberFormat="1" applyFont="1" applyAlignment="1">
      <alignment horizontal="center" vertical="center"/>
    </xf>
    <xf numFmtId="0" fontId="23" fillId="0" borderId="105" xfId="16" applyFont="1" applyBorder="1" applyAlignment="1">
      <alignment horizontal="right" vertical="center"/>
    </xf>
    <xf numFmtId="0" fontId="23" fillId="0" borderId="104" xfId="16" applyFont="1" applyBorder="1" applyAlignment="1">
      <alignment horizontal="right" vertical="center"/>
    </xf>
    <xf numFmtId="0" fontId="26" fillId="0" borderId="104" xfId="16" applyFont="1" applyBorder="1" applyAlignment="1">
      <alignment horizontal="right" vertical="center" wrapText="1"/>
    </xf>
    <xf numFmtId="0" fontId="23" fillId="0" borderId="104" xfId="16" applyFont="1" applyBorder="1" applyAlignment="1">
      <alignment horizontal="right" vertical="center" wrapText="1"/>
    </xf>
    <xf numFmtId="171" fontId="23" fillId="0" borderId="104" xfId="16" applyNumberFormat="1" applyFont="1" applyBorder="1" applyAlignment="1">
      <alignment horizontal="right" vertical="center" wrapText="1"/>
    </xf>
    <xf numFmtId="165" fontId="23" fillId="0" borderId="104" xfId="17" applyFont="1" applyFill="1" applyBorder="1" applyAlignment="1">
      <alignment horizontal="right" vertical="center"/>
    </xf>
    <xf numFmtId="0" fontId="23" fillId="0" borderId="104" xfId="16" applyFont="1" applyBorder="1" applyAlignment="1">
      <alignment horizontal="center" vertical="center"/>
    </xf>
    <xf numFmtId="172" fontId="23" fillId="0" borderId="104" xfId="16" applyNumberFormat="1" applyFont="1" applyBorder="1" applyAlignment="1">
      <alignment horizontal="right" vertical="center" wrapText="1"/>
    </xf>
    <xf numFmtId="0" fontId="23" fillId="0" borderId="104" xfId="16" applyFont="1" applyBorder="1" applyAlignment="1">
      <alignment horizontal="left" vertical="center"/>
    </xf>
    <xf numFmtId="0" fontId="23" fillId="0" borderId="104" xfId="6" applyFont="1" applyBorder="1" applyAlignment="1">
      <alignment horizontal="left" vertical="center" wrapText="1"/>
    </xf>
    <xf numFmtId="0" fontId="23" fillId="0" borderId="104" xfId="16" applyFont="1" applyBorder="1" applyAlignment="1">
      <alignment horizontal="left" vertical="center" wrapText="1"/>
    </xf>
    <xf numFmtId="10" fontId="23" fillId="0" borderId="104" xfId="18" applyNumberFormat="1" applyFont="1" applyFill="1" applyBorder="1" applyAlignment="1">
      <alignment horizontal="center" vertical="center" wrapText="1"/>
    </xf>
    <xf numFmtId="9" fontId="23" fillId="0" borderId="104" xfId="16" applyNumberFormat="1" applyFont="1" applyBorder="1" applyAlignment="1">
      <alignment vertical="center"/>
    </xf>
    <xf numFmtId="9" fontId="23" fillId="0" borderId="104" xfId="16" applyNumberFormat="1" applyFont="1" applyBorder="1" applyAlignment="1">
      <alignment horizontal="center" vertical="center"/>
    </xf>
    <xf numFmtId="172" fontId="23" fillId="0" borderId="104" xfId="16" applyNumberFormat="1" applyFont="1" applyBorder="1" applyAlignment="1">
      <alignment vertical="center"/>
    </xf>
    <xf numFmtId="0" fontId="23" fillId="0" borderId="104" xfId="16" applyFont="1" applyBorder="1" applyAlignment="1">
      <alignment vertical="center"/>
    </xf>
    <xf numFmtId="0" fontId="23" fillId="0" borderId="104" xfId="16" applyFont="1" applyBorder="1" applyAlignment="1">
      <alignment vertical="center" wrapText="1"/>
    </xf>
    <xf numFmtId="0" fontId="23" fillId="0" borderId="103" xfId="16" applyFont="1" applyBorder="1" applyAlignment="1">
      <alignment vertical="center" wrapText="1"/>
    </xf>
    <xf numFmtId="0" fontId="23" fillId="0" borderId="102" xfId="16" applyFont="1" applyBorder="1" applyAlignment="1">
      <alignment horizontal="right" vertical="center"/>
    </xf>
    <xf numFmtId="0" fontId="23" fillId="0" borderId="18" xfId="16" applyFont="1" applyBorder="1" applyAlignment="1">
      <alignment horizontal="right" vertical="center"/>
    </xf>
    <xf numFmtId="0" fontId="23" fillId="0" borderId="18" xfId="16" applyFont="1" applyBorder="1" applyAlignment="1">
      <alignment horizontal="right" vertical="center" wrapText="1"/>
    </xf>
    <xf numFmtId="171" fontId="23" fillId="0" borderId="18" xfId="16" applyNumberFormat="1" applyFont="1" applyBorder="1" applyAlignment="1">
      <alignment horizontal="right" vertical="center" wrapText="1"/>
    </xf>
    <xf numFmtId="164" fontId="23" fillId="0" borderId="18" xfId="16" applyNumberFormat="1" applyFont="1" applyBorder="1" applyAlignment="1">
      <alignment horizontal="right" vertical="center" wrapText="1"/>
    </xf>
    <xf numFmtId="165" fontId="23" fillId="0" borderId="18" xfId="17" applyFont="1" applyFill="1" applyBorder="1" applyAlignment="1">
      <alignment horizontal="right" vertical="center" wrapText="1"/>
    </xf>
    <xf numFmtId="9" fontId="23" fillId="0" borderId="18" xfId="16" applyNumberFormat="1" applyFont="1" applyBorder="1" applyAlignment="1">
      <alignment horizontal="center" vertical="center"/>
    </xf>
    <xf numFmtId="0" fontId="23" fillId="0" borderId="18" xfId="16" applyFont="1" applyBorder="1" applyAlignment="1">
      <alignment horizontal="center" vertical="center"/>
    </xf>
    <xf numFmtId="172" fontId="23" fillId="0" borderId="18" xfId="16" applyNumberFormat="1" applyFont="1" applyBorder="1" applyAlignment="1">
      <alignment horizontal="right" vertical="center"/>
    </xf>
    <xf numFmtId="9" fontId="23" fillId="0" borderId="18" xfId="16" applyNumberFormat="1" applyFont="1" applyBorder="1" applyAlignment="1">
      <alignment horizontal="right" vertical="center"/>
    </xf>
    <xf numFmtId="0" fontId="23" fillId="0" borderId="18" xfId="16" applyFont="1" applyBorder="1" applyAlignment="1">
      <alignment horizontal="left" vertical="center"/>
    </xf>
    <xf numFmtId="0" fontId="23" fillId="0" borderId="18" xfId="16" applyFont="1" applyBorder="1" applyAlignment="1">
      <alignment horizontal="left" vertical="center" wrapText="1"/>
    </xf>
    <xf numFmtId="10" fontId="23" fillId="0" borderId="18" xfId="18" applyNumberFormat="1" applyFont="1" applyFill="1" applyBorder="1" applyAlignment="1">
      <alignment horizontal="center" vertical="center" wrapText="1"/>
    </xf>
    <xf numFmtId="9" fontId="23" fillId="0" borderId="18" xfId="16" applyNumberFormat="1" applyFont="1" applyBorder="1" applyAlignment="1">
      <alignment vertical="center"/>
    </xf>
    <xf numFmtId="172" fontId="23" fillId="0" borderId="18" xfId="16" applyNumberFormat="1" applyFont="1" applyBorder="1" applyAlignment="1">
      <alignment vertical="center"/>
    </xf>
    <xf numFmtId="0" fontId="23" fillId="0" borderId="18" xfId="16" applyFont="1" applyBorder="1" applyAlignment="1">
      <alignment vertical="center"/>
    </xf>
    <xf numFmtId="0" fontId="23" fillId="0" borderId="18" xfId="16" applyFont="1" applyBorder="1" applyAlignment="1">
      <alignment vertical="center" wrapText="1"/>
    </xf>
    <xf numFmtId="9" fontId="23" fillId="0" borderId="18" xfId="16" applyNumberFormat="1" applyFont="1" applyBorder="1" applyAlignment="1">
      <alignment horizontal="center" vertical="center" wrapText="1"/>
    </xf>
    <xf numFmtId="0" fontId="23" fillId="0" borderId="101" xfId="16" applyFont="1" applyBorder="1" applyAlignment="1">
      <alignment vertical="center" wrapText="1"/>
    </xf>
    <xf numFmtId="0" fontId="23" fillId="0" borderId="18" xfId="6" applyFont="1" applyBorder="1" applyAlignment="1">
      <alignment horizontal="left" vertical="center" wrapText="1"/>
    </xf>
    <xf numFmtId="6" fontId="23" fillId="0" borderId="18" xfId="16" applyNumberFormat="1" applyFont="1" applyBorder="1" applyAlignment="1">
      <alignment horizontal="right" vertical="center" wrapText="1"/>
    </xf>
    <xf numFmtId="0" fontId="26" fillId="0" borderId="18" xfId="16" applyFont="1" applyBorder="1" applyAlignment="1">
      <alignment horizontal="right" vertical="center" wrapText="1"/>
    </xf>
    <xf numFmtId="165" fontId="23" fillId="0" borderId="18" xfId="17" applyFont="1" applyFill="1" applyBorder="1" applyAlignment="1">
      <alignment horizontal="right" vertical="center"/>
    </xf>
    <xf numFmtId="172" fontId="23" fillId="0" borderId="18" xfId="16" applyNumberFormat="1" applyFont="1" applyBorder="1" applyAlignment="1">
      <alignment horizontal="right" vertical="center" wrapText="1"/>
    </xf>
    <xf numFmtId="10" fontId="23" fillId="0" borderId="18" xfId="16" applyNumberFormat="1" applyFont="1" applyBorder="1" applyAlignment="1">
      <alignment horizontal="center" vertical="center"/>
    </xf>
    <xf numFmtId="169" fontId="23" fillId="0" borderId="18" xfId="16" applyNumberFormat="1" applyFont="1" applyBorder="1" applyAlignment="1">
      <alignment horizontal="center" vertical="center"/>
    </xf>
    <xf numFmtId="0" fontId="23" fillId="0" borderId="18" xfId="16" applyFont="1" applyBorder="1" applyAlignment="1">
      <alignment horizontal="center" vertical="center" wrapText="1"/>
    </xf>
    <xf numFmtId="0" fontId="23" fillId="0" borderId="18" xfId="6" applyFont="1" applyBorder="1" applyAlignment="1">
      <alignment horizontal="center" vertical="center" wrapText="1"/>
    </xf>
    <xf numFmtId="173" fontId="23" fillId="0" borderId="18" xfId="16" applyNumberFormat="1" applyFont="1" applyBorder="1" applyAlignment="1">
      <alignment horizontal="right" vertical="center"/>
    </xf>
    <xf numFmtId="171" fontId="23" fillId="0" borderId="18" xfId="16" applyNumberFormat="1" applyFont="1" applyBorder="1" applyAlignment="1">
      <alignment horizontal="right" vertical="center"/>
    </xf>
    <xf numFmtId="3" fontId="23" fillId="0" borderId="18" xfId="16" applyNumberFormat="1" applyFont="1" applyBorder="1" applyAlignment="1">
      <alignment horizontal="right" vertical="center"/>
    </xf>
    <xf numFmtId="9" fontId="23" fillId="0" borderId="18" xfId="18" applyFont="1" applyFill="1" applyBorder="1" applyAlignment="1">
      <alignment horizontal="center" vertical="center" wrapText="1"/>
    </xf>
    <xf numFmtId="9" fontId="23" fillId="0" borderId="18" xfId="18" applyFont="1" applyFill="1" applyBorder="1" applyAlignment="1">
      <alignment horizontal="right" vertical="center" wrapText="1"/>
    </xf>
    <xf numFmtId="3" fontId="23" fillId="0" borderId="18" xfId="16" applyNumberFormat="1" applyFont="1" applyBorder="1" applyAlignment="1">
      <alignment vertical="center" wrapText="1"/>
    </xf>
    <xf numFmtId="172" fontId="23" fillId="0" borderId="18" xfId="16" applyNumberFormat="1" applyFont="1" applyBorder="1" applyAlignment="1">
      <alignment horizontal="center" vertical="center"/>
    </xf>
    <xf numFmtId="172" fontId="23" fillId="0" borderId="18" xfId="16" applyNumberFormat="1" applyFont="1" applyBorder="1" applyAlignment="1">
      <alignment vertical="center" wrapText="1"/>
    </xf>
    <xf numFmtId="3" fontId="23" fillId="0" borderId="18" xfId="16" applyNumberFormat="1" applyFont="1" applyBorder="1" applyAlignment="1">
      <alignment horizontal="center" vertical="center" wrapText="1"/>
    </xf>
    <xf numFmtId="0" fontId="26" fillId="0" borderId="18" xfId="19" applyFont="1" applyFill="1" applyBorder="1" applyAlignment="1">
      <alignment horizontal="right" vertical="center" wrapText="1"/>
    </xf>
    <xf numFmtId="0" fontId="23" fillId="0" borderId="18" xfId="6" applyFont="1" applyBorder="1" applyAlignment="1">
      <alignment horizontal="right" vertical="center" wrapText="1"/>
    </xf>
    <xf numFmtId="173" fontId="23" fillId="0" borderId="18" xfId="20" applyNumberFormat="1" applyFont="1" applyFill="1" applyBorder="1" applyAlignment="1">
      <alignment horizontal="right" vertical="center" wrapText="1"/>
    </xf>
    <xf numFmtId="173" fontId="23" fillId="0" borderId="18" xfId="6" applyNumberFormat="1" applyFont="1" applyBorder="1" applyAlignment="1">
      <alignment horizontal="right" vertical="center" wrapText="1"/>
    </xf>
    <xf numFmtId="3" fontId="23" fillId="0" borderId="18" xfId="6" applyNumberFormat="1" applyFont="1" applyBorder="1" applyAlignment="1">
      <alignment horizontal="center" vertical="center" wrapText="1"/>
    </xf>
    <xf numFmtId="0" fontId="23" fillId="0" borderId="18" xfId="6" applyFont="1" applyBorder="1" applyAlignment="1">
      <alignment horizontal="center" vertical="center"/>
    </xf>
    <xf numFmtId="173" fontId="23" fillId="0" borderId="18" xfId="16" applyNumberFormat="1" applyFont="1" applyBorder="1" applyAlignment="1">
      <alignment horizontal="right" vertical="center" wrapText="1"/>
    </xf>
    <xf numFmtId="170" fontId="23" fillId="0" borderId="18" xfId="21" applyNumberFormat="1" applyFont="1" applyFill="1" applyBorder="1" applyAlignment="1">
      <alignment horizontal="center" vertical="center" wrapText="1"/>
    </xf>
    <xf numFmtId="0" fontId="23" fillId="0" borderId="102" xfId="16" applyFont="1" applyBorder="1" applyAlignment="1">
      <alignment horizontal="right" vertical="center" wrapText="1"/>
    </xf>
    <xf numFmtId="0" fontId="26" fillId="0" borderId="18" xfId="19" applyFont="1" applyFill="1" applyBorder="1" applyAlignment="1">
      <alignment horizontal="right" vertical="center"/>
    </xf>
    <xf numFmtId="0" fontId="23" fillId="0" borderId="18" xfId="6" applyFont="1" applyBorder="1" applyAlignment="1">
      <alignment horizontal="right" vertical="center"/>
    </xf>
    <xf numFmtId="174" fontId="23" fillId="0" borderId="18" xfId="6" applyNumberFormat="1" applyFont="1" applyBorder="1" applyAlignment="1">
      <alignment horizontal="right" vertical="center"/>
    </xf>
    <xf numFmtId="0" fontId="23" fillId="0" borderId="18" xfId="6" applyFont="1" applyBorder="1" applyAlignment="1">
      <alignment vertical="center"/>
    </xf>
    <xf numFmtId="171" fontId="23" fillId="0" borderId="18" xfId="6" applyNumberFormat="1" applyFont="1" applyBorder="1" applyAlignment="1">
      <alignment horizontal="right" vertical="center"/>
    </xf>
    <xf numFmtId="0" fontId="23" fillId="0" borderId="18" xfId="6" applyFont="1" applyBorder="1" applyAlignment="1">
      <alignment horizontal="left" vertical="center"/>
    </xf>
    <xf numFmtId="165" fontId="23" fillId="0" borderId="18" xfId="17" applyFont="1" applyFill="1" applyBorder="1" applyAlignment="1">
      <alignment horizontal="left" vertical="center"/>
    </xf>
    <xf numFmtId="9" fontId="23" fillId="0" borderId="18" xfId="6" applyNumberFormat="1" applyFont="1" applyBorder="1" applyAlignment="1">
      <alignment horizontal="center" vertical="center" wrapText="1"/>
    </xf>
    <xf numFmtId="9" fontId="23" fillId="0" borderId="18" xfId="18" applyFont="1" applyFill="1" applyBorder="1" applyAlignment="1">
      <alignment horizontal="center" vertical="center"/>
    </xf>
    <xf numFmtId="14" fontId="23" fillId="0" borderId="18" xfId="6" applyNumberFormat="1" applyFont="1" applyBorder="1" applyAlignment="1">
      <alignment horizontal="right" vertical="center" wrapText="1"/>
    </xf>
    <xf numFmtId="9" fontId="23" fillId="0" borderId="18" xfId="16" applyNumberFormat="1" applyFont="1" applyBorder="1" applyAlignment="1">
      <alignment vertical="center" wrapText="1"/>
    </xf>
    <xf numFmtId="0" fontId="26" fillId="0" borderId="18" xfId="22" applyFont="1" applyFill="1" applyBorder="1" applyAlignment="1">
      <alignment horizontal="right" vertical="center" wrapText="1"/>
    </xf>
    <xf numFmtId="0" fontId="23" fillId="0" borderId="18" xfId="23" applyFont="1" applyBorder="1" applyAlignment="1">
      <alignment horizontal="right" vertical="center" wrapText="1"/>
    </xf>
    <xf numFmtId="174" fontId="23" fillId="0" borderId="18" xfId="6" applyNumberFormat="1" applyFont="1" applyBorder="1" applyAlignment="1">
      <alignment horizontal="right" vertical="center" wrapText="1"/>
    </xf>
    <xf numFmtId="171" fontId="23" fillId="0" borderId="18" xfId="6" applyNumberFormat="1" applyFont="1" applyBorder="1" applyAlignment="1">
      <alignment horizontal="right" vertical="center" wrapText="1"/>
    </xf>
    <xf numFmtId="1" fontId="23" fillId="0" borderId="18" xfId="21" applyNumberFormat="1" applyFont="1" applyFill="1" applyBorder="1" applyAlignment="1">
      <alignment horizontal="center" vertical="center" wrapText="1"/>
    </xf>
    <xf numFmtId="175" fontId="23" fillId="0" borderId="18" xfId="16" applyNumberFormat="1" applyFont="1" applyBorder="1" applyAlignment="1">
      <alignment horizontal="center" vertical="center" wrapText="1"/>
    </xf>
    <xf numFmtId="171" fontId="23" fillId="0" borderId="18" xfId="16" applyNumberFormat="1" applyFont="1" applyBorder="1" applyAlignment="1">
      <alignment vertical="center" wrapText="1"/>
    </xf>
    <xf numFmtId="176" fontId="23" fillId="0" borderId="18" xfId="16" applyNumberFormat="1" applyFont="1" applyBorder="1" applyAlignment="1">
      <alignment horizontal="right" vertical="center" wrapText="1"/>
    </xf>
    <xf numFmtId="9" fontId="23" fillId="0" borderId="18" xfId="16" applyNumberFormat="1" applyFont="1" applyBorder="1" applyAlignment="1">
      <alignment horizontal="left" vertical="center" wrapText="1"/>
    </xf>
    <xf numFmtId="9" fontId="23" fillId="0" borderId="18" xfId="16" applyNumberFormat="1" applyFont="1" applyBorder="1" applyAlignment="1">
      <alignment horizontal="right" vertical="center" wrapText="1"/>
    </xf>
    <xf numFmtId="0" fontId="23" fillId="0" borderId="18" xfId="16" applyFont="1" applyBorder="1" applyAlignment="1">
      <alignment wrapText="1"/>
    </xf>
    <xf numFmtId="0" fontId="23" fillId="0" borderId="18" xfId="16" applyFont="1" applyBorder="1" applyAlignment="1">
      <alignment horizontal="left" vertical="top" wrapText="1"/>
    </xf>
    <xf numFmtId="0" fontId="23" fillId="0" borderId="101" xfId="16" applyFont="1" applyBorder="1" applyAlignment="1">
      <alignment horizontal="left" vertical="center" wrapText="1"/>
    </xf>
    <xf numFmtId="0" fontId="26" fillId="0" borderId="102" xfId="16" applyFont="1" applyBorder="1" applyAlignment="1">
      <alignment horizontal="right" vertical="center" wrapText="1"/>
    </xf>
    <xf numFmtId="0" fontId="21" fillId="0" borderId="18" xfId="16" applyFont="1" applyBorder="1" applyAlignment="1">
      <alignment vertical="center"/>
    </xf>
    <xf numFmtId="0" fontId="21" fillId="0" borderId="17" xfId="16" applyFont="1" applyBorder="1" applyAlignment="1">
      <alignment vertical="center"/>
    </xf>
    <xf numFmtId="164" fontId="23" fillId="0" borderId="18" xfId="16" applyNumberFormat="1" applyFont="1" applyBorder="1" applyAlignment="1">
      <alignment horizontal="right" vertical="center"/>
    </xf>
    <xf numFmtId="14" fontId="23" fillId="0" borderId="18" xfId="16" applyNumberFormat="1" applyFont="1" applyBorder="1" applyAlignment="1">
      <alignment horizontal="right" vertical="center"/>
    </xf>
    <xf numFmtId="1" fontId="23" fillId="0" borderId="18" xfId="16" applyNumberFormat="1" applyFont="1" applyBorder="1" applyAlignment="1">
      <alignment horizontal="right" vertical="center" wrapText="1"/>
    </xf>
    <xf numFmtId="10" fontId="23" fillId="0" borderId="18" xfId="16" applyNumberFormat="1" applyFont="1" applyBorder="1" applyAlignment="1">
      <alignment horizontal="center" vertical="center" wrapText="1"/>
    </xf>
    <xf numFmtId="169" fontId="23" fillId="0" borderId="18" xfId="16" applyNumberFormat="1" applyFont="1" applyBorder="1" applyAlignment="1">
      <alignment horizontal="right" vertical="center" wrapText="1"/>
    </xf>
    <xf numFmtId="10" fontId="23" fillId="0" borderId="18" xfId="16" applyNumberFormat="1" applyFont="1" applyBorder="1" applyAlignment="1">
      <alignment horizontal="right" vertical="center" wrapText="1"/>
    </xf>
    <xf numFmtId="169" fontId="23" fillId="0" borderId="18" xfId="18" applyNumberFormat="1" applyFont="1" applyFill="1" applyBorder="1" applyAlignment="1">
      <alignment horizontal="right" vertical="center" wrapText="1"/>
    </xf>
    <xf numFmtId="0" fontId="26" fillId="0" borderId="102" xfId="19" applyFont="1" applyFill="1" applyBorder="1" applyAlignment="1">
      <alignment horizontal="right" vertical="center" wrapText="1"/>
    </xf>
    <xf numFmtId="174" fontId="23" fillId="0" borderId="18" xfId="17" applyNumberFormat="1" applyFont="1" applyFill="1" applyBorder="1" applyAlignment="1">
      <alignment horizontal="right" vertical="center" wrapText="1"/>
    </xf>
    <xf numFmtId="14" fontId="23" fillId="0" borderId="18" xfId="6" applyNumberFormat="1" applyFont="1" applyBorder="1" applyAlignment="1">
      <alignment vertical="center" wrapText="1"/>
    </xf>
    <xf numFmtId="0" fontId="26" fillId="0" borderId="18" xfId="19" applyFont="1" applyFill="1" applyBorder="1" applyAlignment="1" applyProtection="1">
      <alignment horizontal="right" vertical="center" wrapText="1"/>
    </xf>
    <xf numFmtId="9" fontId="23" fillId="0" borderId="18" xfId="18" applyFont="1" applyFill="1" applyBorder="1" applyAlignment="1">
      <alignment vertical="center" wrapText="1"/>
    </xf>
    <xf numFmtId="0" fontId="23" fillId="0" borderId="18" xfId="14" applyFont="1" applyBorder="1" applyAlignment="1">
      <alignment vertical="center" wrapText="1"/>
    </xf>
    <xf numFmtId="9" fontId="23" fillId="0" borderId="18" xfId="14" applyNumberFormat="1" applyFont="1" applyBorder="1" applyAlignment="1">
      <alignment vertical="center" wrapText="1"/>
    </xf>
    <xf numFmtId="177" fontId="23" fillId="0" borderId="18" xfId="16" applyNumberFormat="1" applyFont="1" applyBorder="1" applyAlignment="1">
      <alignment horizontal="right" vertical="center" wrapText="1"/>
    </xf>
    <xf numFmtId="177" fontId="23" fillId="0" borderId="18" xfId="6" applyNumberFormat="1" applyFont="1" applyBorder="1" applyAlignment="1">
      <alignment horizontal="right" vertical="center" wrapText="1"/>
    </xf>
    <xf numFmtId="10" fontId="23" fillId="0" borderId="18" xfId="16" applyNumberFormat="1" applyFont="1" applyBorder="1" applyAlignment="1">
      <alignment vertical="center" wrapText="1"/>
    </xf>
    <xf numFmtId="169" fontId="23" fillId="0" borderId="18" xfId="16" applyNumberFormat="1" applyFont="1" applyBorder="1" applyAlignment="1">
      <alignment vertical="center" wrapText="1"/>
    </xf>
    <xf numFmtId="0" fontId="23" fillId="0" borderId="18" xfId="20" applyNumberFormat="1" applyFont="1" applyFill="1" applyBorder="1" applyAlignment="1">
      <alignment horizontal="left" vertical="center"/>
    </xf>
    <xf numFmtId="1" fontId="23" fillId="0" borderId="18" xfId="20" applyNumberFormat="1" applyFont="1" applyFill="1" applyBorder="1" applyAlignment="1">
      <alignment horizontal="center" vertical="center"/>
    </xf>
    <xf numFmtId="41" fontId="23" fillId="0" borderId="18" xfId="20" applyFont="1" applyFill="1" applyBorder="1" applyAlignment="1">
      <alignment horizontal="center" vertical="center"/>
    </xf>
    <xf numFmtId="3" fontId="23" fillId="0" borderId="18" xfId="16" applyNumberFormat="1" applyFont="1" applyBorder="1" applyAlignment="1">
      <alignment horizontal="center" vertical="center"/>
    </xf>
    <xf numFmtId="176" fontId="23" fillId="0" borderId="18" xfId="6" applyNumberFormat="1" applyFont="1" applyBorder="1" applyAlignment="1">
      <alignment horizontal="right" vertical="center" wrapText="1"/>
    </xf>
    <xf numFmtId="171" fontId="23" fillId="0" borderId="18" xfId="6" applyNumberFormat="1" applyFont="1" applyBorder="1" applyAlignment="1">
      <alignment vertical="center" wrapText="1"/>
    </xf>
    <xf numFmtId="9" fontId="23" fillId="0" borderId="18" xfId="6" applyNumberFormat="1" applyFont="1" applyBorder="1" applyAlignment="1">
      <alignment horizontal="right" vertical="center" wrapText="1"/>
    </xf>
    <xf numFmtId="173" fontId="23" fillId="0" borderId="18" xfId="17" applyNumberFormat="1" applyFont="1" applyFill="1" applyBorder="1" applyAlignment="1">
      <alignment horizontal="right" vertical="center" wrapText="1"/>
    </xf>
    <xf numFmtId="0" fontId="23" fillId="0" borderId="107" xfId="16" applyFont="1" applyBorder="1" applyAlignment="1">
      <alignment horizontal="right" vertical="center"/>
    </xf>
    <xf numFmtId="0" fontId="23" fillId="0" borderId="108" xfId="16" applyFont="1" applyBorder="1" applyAlignment="1">
      <alignment horizontal="right" vertical="center"/>
    </xf>
    <xf numFmtId="0" fontId="23" fillId="0" borderId="108" xfId="16" applyFont="1" applyBorder="1" applyAlignment="1">
      <alignment horizontal="right" vertical="center" wrapText="1"/>
    </xf>
    <xf numFmtId="171" fontId="23" fillId="0" borderId="108" xfId="16" applyNumberFormat="1" applyFont="1" applyBorder="1" applyAlignment="1">
      <alignment horizontal="right" vertical="center" wrapText="1"/>
    </xf>
    <xf numFmtId="176" fontId="23" fillId="0" borderId="108" xfId="16" applyNumberFormat="1" applyFont="1" applyBorder="1" applyAlignment="1">
      <alignment horizontal="right" vertical="center" wrapText="1"/>
    </xf>
    <xf numFmtId="0" fontId="23" fillId="0" borderId="108" xfId="16" applyFont="1" applyBorder="1" applyAlignment="1">
      <alignment horizontal="center" vertical="center" wrapText="1"/>
    </xf>
    <xf numFmtId="3" fontId="23" fillId="0" borderId="108" xfId="16" applyNumberFormat="1" applyFont="1" applyBorder="1" applyAlignment="1">
      <alignment horizontal="center" vertical="center" wrapText="1"/>
    </xf>
    <xf numFmtId="172" fontId="23" fillId="0" borderId="108" xfId="16" applyNumberFormat="1" applyFont="1" applyBorder="1" applyAlignment="1">
      <alignment horizontal="right" vertical="center" wrapText="1"/>
    </xf>
    <xf numFmtId="0" fontId="23" fillId="0" borderId="108" xfId="16" applyFont="1" applyBorder="1" applyAlignment="1">
      <alignment horizontal="left" vertical="center" wrapText="1"/>
    </xf>
    <xf numFmtId="0" fontId="23" fillId="0" borderId="108" xfId="16" applyFont="1" applyBorder="1" applyAlignment="1">
      <alignment horizontal="center" vertical="center"/>
    </xf>
    <xf numFmtId="10" fontId="23" fillId="0" borderId="108" xfId="18" applyNumberFormat="1" applyFont="1" applyFill="1" applyBorder="1" applyAlignment="1">
      <alignment horizontal="center" vertical="center" wrapText="1"/>
    </xf>
    <xf numFmtId="169" fontId="23" fillId="0" borderId="108" xfId="16" applyNumberFormat="1" applyFont="1" applyBorder="1" applyAlignment="1">
      <alignment vertical="center" wrapText="1"/>
    </xf>
    <xf numFmtId="172" fontId="23" fillId="0" borderId="108" xfId="16" applyNumberFormat="1" applyFont="1" applyBorder="1" applyAlignment="1">
      <alignment vertical="center"/>
    </xf>
    <xf numFmtId="0" fontId="23" fillId="0" borderId="108" xfId="16" applyFont="1" applyBorder="1" applyAlignment="1">
      <alignment vertical="center" wrapText="1"/>
    </xf>
    <xf numFmtId="10" fontId="23" fillId="0" borderId="108" xfId="16" applyNumberFormat="1" applyFont="1" applyBorder="1" applyAlignment="1">
      <alignment vertical="center" wrapText="1"/>
    </xf>
    <xf numFmtId="0" fontId="23" fillId="0" borderId="109" xfId="16" applyFont="1" applyBorder="1" applyAlignment="1">
      <alignment vertical="center" wrapText="1"/>
    </xf>
    <xf numFmtId="0" fontId="30" fillId="0" borderId="61" xfId="16" applyFont="1" applyBorder="1" applyAlignment="1">
      <alignment horizontal="center" vertical="center" wrapText="1"/>
    </xf>
    <xf numFmtId="0" fontId="30" fillId="0" borderId="60" xfId="16" applyFont="1" applyBorder="1" applyAlignment="1">
      <alignment horizontal="center" vertical="center" wrapText="1"/>
    </xf>
    <xf numFmtId="0" fontId="31" fillId="0" borderId="71" xfId="16" applyFont="1" applyBorder="1" applyAlignment="1">
      <alignment horizontal="center" vertical="center"/>
    </xf>
    <xf numFmtId="0" fontId="31" fillId="0" borderId="61" xfId="16" applyFont="1" applyBorder="1" applyAlignment="1">
      <alignment horizontal="center" vertical="center"/>
    </xf>
    <xf numFmtId="0" fontId="30" fillId="0" borderId="71" xfId="16" applyFont="1" applyBorder="1" applyAlignment="1">
      <alignment horizontal="center" vertical="center"/>
    </xf>
    <xf numFmtId="0" fontId="30" fillId="0" borderId="61" xfId="16" applyFont="1" applyBorder="1" applyAlignment="1">
      <alignment horizontal="center" vertical="center"/>
    </xf>
    <xf numFmtId="0" fontId="30" fillId="0" borderId="0" xfId="16" applyFont="1" applyAlignment="1">
      <alignment horizontal="center" vertical="center" wrapText="1"/>
    </xf>
    <xf numFmtId="0" fontId="30" fillId="0" borderId="116" xfId="16" applyFont="1" applyBorder="1" applyAlignment="1">
      <alignment horizontal="center" vertical="center" wrapText="1"/>
    </xf>
    <xf numFmtId="0" fontId="21" fillId="0" borderId="12" xfId="16" applyFont="1" applyBorder="1" applyAlignment="1">
      <alignment horizontal="center" vertical="center"/>
    </xf>
    <xf numFmtId="0" fontId="21" fillId="0" borderId="12" xfId="16" applyFont="1" applyBorder="1" applyAlignment="1">
      <alignment horizontal="right" vertical="center"/>
    </xf>
    <xf numFmtId="0" fontId="21" fillId="0" borderId="56" xfId="16" applyFont="1" applyBorder="1" applyAlignment="1">
      <alignment horizontal="right" vertical="center"/>
    </xf>
    <xf numFmtId="0" fontId="21" fillId="0" borderId="57" xfId="16" applyFont="1" applyBorder="1" applyAlignment="1">
      <alignment horizontal="right" vertical="center"/>
    </xf>
    <xf numFmtId="0" fontId="30" fillId="0" borderId="12" xfId="16" applyFont="1" applyBorder="1" applyAlignment="1">
      <alignment horizontal="center" vertical="center"/>
    </xf>
    <xf numFmtId="0" fontId="21" fillId="0" borderId="56" xfId="16" applyFont="1" applyBorder="1" applyAlignment="1">
      <alignment horizontal="center" vertical="center"/>
    </xf>
    <xf numFmtId="0" fontId="30" fillId="0" borderId="68" xfId="16" applyFont="1" applyBorder="1" applyAlignment="1">
      <alignment horizontal="right" vertical="center"/>
    </xf>
    <xf numFmtId="0" fontId="21" fillId="0" borderId="73" xfId="16" applyFont="1" applyBorder="1" applyAlignment="1">
      <alignment horizontal="right" vertical="center"/>
    </xf>
    <xf numFmtId="0" fontId="23" fillId="0" borderId="64" xfId="16" applyFont="1" applyBorder="1" applyAlignment="1">
      <alignment horizontal="right" vertical="center"/>
    </xf>
    <xf numFmtId="0" fontId="21" fillId="0" borderId="64" xfId="16" applyFont="1" applyBorder="1" applyAlignment="1">
      <alignment horizontal="left" vertical="center"/>
    </xf>
    <xf numFmtId="0" fontId="21" fillId="0" borderId="64" xfId="16" applyFont="1" applyBorder="1" applyAlignment="1">
      <alignment horizontal="center" vertical="center"/>
    </xf>
    <xf numFmtId="0" fontId="21" fillId="0" borderId="72" xfId="16" applyFont="1" applyBorder="1" applyAlignment="1">
      <alignment horizontal="left" vertical="center"/>
    </xf>
    <xf numFmtId="0" fontId="30" fillId="0" borderId="68" xfId="16" applyFont="1" applyBorder="1" applyAlignment="1">
      <alignment horizontal="left" vertical="center"/>
    </xf>
    <xf numFmtId="0" fontId="30" fillId="0" borderId="73" xfId="16" applyFont="1" applyBorder="1" applyAlignment="1">
      <alignment horizontal="left" vertical="center"/>
    </xf>
    <xf numFmtId="0" fontId="30" fillId="0" borderId="64" xfId="16" applyFont="1" applyBorder="1" applyAlignment="1">
      <alignment horizontal="center" vertical="center"/>
    </xf>
    <xf numFmtId="0" fontId="21" fillId="0" borderId="64" xfId="16" applyFont="1" applyBorder="1" applyAlignment="1">
      <alignment vertical="center"/>
    </xf>
    <xf numFmtId="0" fontId="21" fillId="0" borderId="72" xfId="16" applyFont="1" applyBorder="1" applyAlignment="1">
      <alignment vertical="center"/>
    </xf>
    <xf numFmtId="0" fontId="30" fillId="0" borderId="68" xfId="16" applyFont="1" applyBorder="1" applyAlignment="1">
      <alignment vertical="center"/>
    </xf>
    <xf numFmtId="0" fontId="30" fillId="0" borderId="73" xfId="16" applyFont="1" applyBorder="1" applyAlignment="1">
      <alignment vertical="center"/>
    </xf>
    <xf numFmtId="0" fontId="21" fillId="0" borderId="57" xfId="16" applyFont="1" applyBorder="1" applyAlignment="1">
      <alignment vertical="center"/>
    </xf>
    <xf numFmtId="0" fontId="21" fillId="0" borderId="12" xfId="16" applyFont="1" applyBorder="1" applyAlignment="1">
      <alignment vertical="center"/>
    </xf>
    <xf numFmtId="0" fontId="21" fillId="0" borderId="56" xfId="16" applyFont="1" applyBorder="1" applyAlignment="1">
      <alignment vertical="center"/>
    </xf>
    <xf numFmtId="0" fontId="30" fillId="0" borderId="64" xfId="16" applyFont="1" applyBorder="1" applyAlignment="1">
      <alignment vertical="center"/>
    </xf>
    <xf numFmtId="0" fontId="30" fillId="0" borderId="11" xfId="16" applyFont="1" applyBorder="1" applyAlignment="1">
      <alignment vertical="center"/>
    </xf>
    <xf numFmtId="0" fontId="23" fillId="0" borderId="57" xfId="16" applyFont="1" applyBorder="1" applyAlignment="1">
      <alignment horizontal="right" vertical="center"/>
    </xf>
    <xf numFmtId="0" fontId="23" fillId="0" borderId="12" xfId="16" applyFont="1" applyBorder="1" applyAlignment="1">
      <alignment horizontal="right" vertical="center"/>
    </xf>
    <xf numFmtId="0" fontId="21" fillId="0" borderId="59" xfId="16" applyFont="1" applyBorder="1" applyAlignment="1">
      <alignment horizontal="right" vertical="center"/>
    </xf>
    <xf numFmtId="0" fontId="21" fillId="0" borderId="59" xfId="16" applyFont="1" applyBorder="1" applyAlignment="1">
      <alignment horizontal="center" vertical="center"/>
    </xf>
    <xf numFmtId="0" fontId="21" fillId="0" borderId="12" xfId="16" applyFont="1" applyBorder="1" applyAlignment="1">
      <alignment horizontal="left" vertical="center"/>
    </xf>
    <xf numFmtId="0" fontId="30" fillId="0" borderId="59" xfId="16" applyFont="1" applyBorder="1" applyAlignment="1">
      <alignment vertical="center"/>
    </xf>
    <xf numFmtId="0" fontId="21" fillId="0" borderId="61" xfId="16" applyFont="1" applyBorder="1" applyAlignment="1">
      <alignment vertical="center"/>
    </xf>
    <xf numFmtId="0" fontId="30" fillId="0" borderId="119" xfId="16" applyFont="1" applyBorder="1" applyAlignment="1">
      <alignment vertical="center"/>
    </xf>
    <xf numFmtId="0" fontId="21" fillId="0" borderId="58" xfId="16" applyFont="1" applyBorder="1" applyAlignment="1">
      <alignment vertical="center"/>
    </xf>
    <xf numFmtId="0" fontId="8" fillId="0" borderId="19" xfId="2" applyFont="1" applyFill="1" applyBorder="1" applyAlignment="1" applyProtection="1">
      <alignment horizontal="center" vertical="center" wrapText="1"/>
    </xf>
    <xf numFmtId="169" fontId="8" fillId="3" borderId="17" xfId="4" applyNumberFormat="1" applyFont="1" applyFill="1" applyBorder="1" applyAlignment="1">
      <alignment horizontal="center" vertical="center" wrapText="1"/>
    </xf>
    <xf numFmtId="169" fontId="8" fillId="3" borderId="16" xfId="4" applyNumberFormat="1" applyFont="1" applyFill="1" applyBorder="1" applyAlignment="1">
      <alignment horizontal="center" vertical="center" wrapText="1"/>
    </xf>
    <xf numFmtId="169" fontId="12" fillId="3" borderId="18" xfId="2" applyNumberFormat="1" applyFont="1" applyFill="1" applyBorder="1" applyAlignment="1" applyProtection="1">
      <alignment vertical="center" wrapText="1"/>
    </xf>
    <xf numFmtId="0" fontId="8" fillId="3" borderId="20" xfId="0" applyFont="1" applyFill="1" applyBorder="1"/>
    <xf numFmtId="0" fontId="8" fillId="3" borderId="19" xfId="0" applyFont="1" applyFill="1" applyBorder="1"/>
    <xf numFmtId="10" fontId="8" fillId="3" borderId="17" xfId="4" applyNumberFormat="1" applyFont="1" applyFill="1" applyBorder="1" applyAlignment="1">
      <alignment horizontal="center" vertical="center" wrapText="1"/>
    </xf>
    <xf numFmtId="10" fontId="8" fillId="3" borderId="16" xfId="4" applyNumberFormat="1" applyFont="1" applyFill="1" applyBorder="1" applyAlignment="1">
      <alignment horizontal="center" vertical="center" wrapText="1"/>
    </xf>
    <xf numFmtId="10" fontId="12" fillId="3" borderId="18" xfId="2" applyNumberFormat="1" applyFont="1" applyFill="1" applyBorder="1" applyAlignment="1" applyProtection="1">
      <alignment vertical="center" wrapText="1"/>
    </xf>
    <xf numFmtId="0" fontId="12" fillId="3" borderId="18" xfId="2" applyNumberFormat="1" applyFont="1" applyFill="1" applyBorder="1" applyAlignment="1" applyProtection="1">
      <alignment vertical="center" wrapText="1"/>
    </xf>
    <xf numFmtId="0" fontId="8" fillId="0" borderId="0" xfId="2" applyFont="1" applyFill="1" applyBorder="1" applyAlignment="1" applyProtection="1">
      <alignment horizontal="right" vertical="center"/>
    </xf>
    <xf numFmtId="0" fontId="8" fillId="0" borderId="0" xfId="2" applyFont="1" applyFill="1" applyBorder="1" applyAlignment="1" applyProtection="1">
      <alignment horizontal="center" vertical="center" wrapText="1"/>
    </xf>
    <xf numFmtId="0" fontId="8" fillId="0" borderId="18" xfId="2" applyFont="1" applyFill="1" applyBorder="1" applyAlignment="1" applyProtection="1">
      <alignment vertical="center" wrapText="1"/>
    </xf>
    <xf numFmtId="10" fontId="12" fillId="0" borderId="18" xfId="2" applyNumberFormat="1" applyFont="1" applyFill="1" applyBorder="1" applyAlignment="1" applyProtection="1">
      <alignment vertical="center" wrapText="1"/>
    </xf>
    <xf numFmtId="2" fontId="8" fillId="0" borderId="16" xfId="4" applyNumberFormat="1" applyFont="1" applyBorder="1" applyAlignment="1">
      <alignment horizontal="center" vertical="center" wrapText="1"/>
    </xf>
    <xf numFmtId="2" fontId="8" fillId="0" borderId="17" xfId="4" applyNumberFormat="1" applyFont="1" applyBorder="1" applyAlignment="1">
      <alignment horizontal="center" vertical="center" wrapText="1"/>
    </xf>
    <xf numFmtId="9" fontId="8" fillId="3" borderId="20" xfId="11" applyFont="1" applyFill="1" applyBorder="1" applyAlignment="1">
      <alignment horizontal="center" vertical="center" wrapText="1"/>
    </xf>
    <xf numFmtId="9" fontId="8" fillId="3" borderId="21" xfId="11" applyFont="1" applyFill="1" applyBorder="1" applyAlignment="1">
      <alignment horizontal="left" vertical="center" wrapText="1"/>
    </xf>
    <xf numFmtId="9" fontId="8" fillId="3" borderId="0" xfId="11" applyFont="1" applyFill="1" applyBorder="1" applyAlignment="1">
      <alignment horizontal="center" vertical="center" wrapText="1"/>
    </xf>
    <xf numFmtId="9" fontId="8" fillId="3" borderId="0" xfId="11" applyFont="1" applyFill="1" applyBorder="1" applyAlignment="1">
      <alignment horizontal="center"/>
    </xf>
    <xf numFmtId="2" fontId="8" fillId="3" borderId="17" xfId="4" applyNumberFormat="1" applyFont="1" applyFill="1" applyBorder="1" applyAlignment="1">
      <alignment horizontal="center" vertical="center" wrapText="1"/>
    </xf>
    <xf numFmtId="1" fontId="8" fillId="3" borderId="18" xfId="4" applyNumberFormat="1" applyFont="1" applyFill="1" applyBorder="1" applyAlignment="1">
      <alignment horizontal="center" vertical="center" wrapText="1"/>
    </xf>
    <xf numFmtId="2" fontId="8" fillId="3" borderId="18" xfId="4" applyNumberFormat="1" applyFont="1" applyFill="1" applyBorder="1" applyAlignment="1">
      <alignment horizontal="center" vertical="center" wrapText="1"/>
    </xf>
    <xf numFmtId="3" fontId="33" fillId="7" borderId="18" xfId="0" applyNumberFormat="1" applyFont="1" applyFill="1" applyBorder="1" applyAlignment="1">
      <alignment vertical="center" wrapText="1"/>
    </xf>
    <xf numFmtId="1" fontId="2" fillId="0" borderId="18" xfId="0" applyNumberFormat="1" applyFont="1" applyBorder="1" applyAlignment="1">
      <alignment vertical="center" wrapText="1"/>
    </xf>
    <xf numFmtId="10" fontId="33" fillId="0" borderId="18" xfId="0" applyNumberFormat="1" applyFont="1" applyBorder="1" applyAlignment="1">
      <alignment vertical="center" wrapText="1" readingOrder="1"/>
    </xf>
    <xf numFmtId="0" fontId="6" fillId="3" borderId="9" xfId="4" applyFont="1" applyFill="1" applyBorder="1" applyAlignment="1">
      <alignment horizontal="left" vertical="center" wrapText="1"/>
    </xf>
    <xf numFmtId="10" fontId="12" fillId="3" borderId="18" xfId="11" applyNumberFormat="1" applyFont="1" applyFill="1" applyBorder="1" applyAlignment="1" applyProtection="1">
      <alignment vertical="center" wrapText="1"/>
    </xf>
    <xf numFmtId="9" fontId="8" fillId="3" borderId="18" xfId="11" applyFont="1" applyFill="1" applyBorder="1" applyAlignment="1">
      <alignment horizontal="center" vertical="center" wrapText="1"/>
    </xf>
    <xf numFmtId="9" fontId="33" fillId="7" borderId="18" xfId="11" applyFont="1" applyFill="1" applyBorder="1" applyAlignment="1">
      <alignment vertical="center" wrapText="1"/>
    </xf>
    <xf numFmtId="9" fontId="2" fillId="0" borderId="18" xfId="11" applyFont="1" applyBorder="1" applyAlignment="1">
      <alignment vertical="center" wrapText="1"/>
    </xf>
    <xf numFmtId="0" fontId="23" fillId="0" borderId="0" xfId="16" applyFont="1" applyAlignment="1">
      <alignment horizontal="left" vertical="center" wrapText="1"/>
    </xf>
    <xf numFmtId="10" fontId="23" fillId="0" borderId="0" xfId="18" applyNumberFormat="1" applyFont="1" applyFill="1" applyBorder="1" applyAlignment="1">
      <alignment horizontal="center" vertical="center" wrapText="1"/>
    </xf>
    <xf numFmtId="0" fontId="34" fillId="0" borderId="0" xfId="0" applyFont="1"/>
    <xf numFmtId="9" fontId="23" fillId="0" borderId="18" xfId="16" applyNumberFormat="1" applyFont="1" applyBorder="1" applyAlignment="1">
      <alignment horizontal="center" vertical="center" wrapText="1"/>
    </xf>
    <xf numFmtId="9" fontId="23" fillId="0" borderId="104" xfId="16" applyNumberFormat="1" applyFont="1" applyBorder="1" applyAlignment="1">
      <alignment horizontal="center" vertical="center" wrapText="1"/>
    </xf>
    <xf numFmtId="10" fontId="23" fillId="0" borderId="18" xfId="18" applyNumberFormat="1" applyFont="1" applyFill="1" applyBorder="1" applyAlignment="1">
      <alignment horizontal="center" vertical="center"/>
    </xf>
    <xf numFmtId="10" fontId="23" fillId="0" borderId="104" xfId="18" applyNumberFormat="1" applyFont="1" applyFill="1" applyBorder="1" applyAlignment="1">
      <alignment horizontal="center" vertical="center"/>
    </xf>
    <xf numFmtId="0" fontId="30" fillId="0" borderId="72" xfId="16" applyFont="1" applyBorder="1" applyAlignment="1">
      <alignment horizontal="center" vertical="center"/>
    </xf>
    <xf numFmtId="0" fontId="23" fillId="0" borderId="64" xfId="16" applyFont="1" applyBorder="1" applyAlignment="1">
      <alignment horizontal="center" vertical="center"/>
    </xf>
    <xf numFmtId="0" fontId="23" fillId="0" borderId="73" xfId="16" applyFont="1" applyBorder="1" applyAlignment="1">
      <alignment horizontal="center" vertical="center"/>
    </xf>
    <xf numFmtId="10" fontId="23" fillId="0" borderId="108" xfId="16" applyNumberFormat="1" applyFont="1" applyBorder="1" applyAlignment="1">
      <alignment horizontal="center" vertical="center"/>
    </xf>
    <xf numFmtId="10" fontId="23" fillId="0" borderId="18" xfId="16" applyNumberFormat="1" applyFont="1" applyBorder="1" applyAlignment="1">
      <alignment horizontal="center" vertical="center"/>
    </xf>
    <xf numFmtId="10" fontId="23" fillId="0" borderId="108" xfId="18" applyNumberFormat="1" applyFont="1" applyFill="1" applyBorder="1" applyAlignment="1">
      <alignment horizontal="center" vertical="center"/>
    </xf>
    <xf numFmtId="10" fontId="23" fillId="0" borderId="18" xfId="18" applyNumberFormat="1" applyFont="1" applyFill="1" applyBorder="1" applyAlignment="1">
      <alignment vertical="center"/>
    </xf>
    <xf numFmtId="0" fontId="30" fillId="0" borderId="56" xfId="16" applyFont="1" applyBorder="1" applyAlignment="1">
      <alignment horizontal="center" vertical="center"/>
    </xf>
    <xf numFmtId="0" fontId="23" fillId="0" borderId="12" xfId="16" applyFont="1" applyBorder="1" applyAlignment="1">
      <alignment vertical="center"/>
    </xf>
    <xf numFmtId="0" fontId="30" fillId="0" borderId="56" xfId="16" applyFont="1" applyBorder="1" applyAlignment="1">
      <alignment horizontal="left" vertical="center"/>
    </xf>
    <xf numFmtId="0" fontId="30" fillId="0" borderId="66" xfId="16" applyFont="1" applyBorder="1" applyAlignment="1">
      <alignment horizontal="left" vertical="center"/>
    </xf>
    <xf numFmtId="0" fontId="23" fillId="0" borderId="64" xfId="16" applyFont="1" applyBorder="1" applyAlignment="1">
      <alignment vertical="center"/>
    </xf>
    <xf numFmtId="0" fontId="23" fillId="0" borderId="73" xfId="16" applyFont="1" applyBorder="1" applyAlignment="1">
      <alignment vertical="center"/>
    </xf>
    <xf numFmtId="0" fontId="30" fillId="0" borderId="56" xfId="16" applyFont="1" applyBorder="1" applyAlignment="1">
      <alignment horizontal="right" vertical="center"/>
    </xf>
    <xf numFmtId="0" fontId="21" fillId="0" borderId="56" xfId="16" applyFont="1" applyBorder="1" applyAlignment="1">
      <alignment horizontal="right" vertical="center"/>
    </xf>
    <xf numFmtId="0" fontId="23" fillId="0" borderId="57" xfId="16" applyFont="1" applyBorder="1" applyAlignment="1">
      <alignment vertical="center"/>
    </xf>
    <xf numFmtId="0" fontId="30" fillId="0" borderId="50" xfId="16" applyFont="1" applyBorder="1" applyAlignment="1">
      <alignment horizontal="center" vertical="center" wrapText="1"/>
    </xf>
    <xf numFmtId="0" fontId="23" fillId="0" borderId="50" xfId="16" applyFont="1" applyBorder="1" applyAlignment="1">
      <alignment horizontal="center" vertical="center"/>
    </xf>
    <xf numFmtId="0" fontId="30" fillId="0" borderId="114" xfId="16" applyFont="1" applyBorder="1" applyAlignment="1">
      <alignment horizontal="center" vertical="center" wrapText="1"/>
    </xf>
    <xf numFmtId="0" fontId="30" fillId="0" borderId="69" xfId="16" applyFont="1" applyBorder="1" applyAlignment="1">
      <alignment horizontal="center" vertical="center" wrapText="1"/>
    </xf>
    <xf numFmtId="0" fontId="23" fillId="0" borderId="12" xfId="16" applyFont="1" applyBorder="1" applyAlignment="1">
      <alignment horizontal="center" vertical="center"/>
    </xf>
    <xf numFmtId="0" fontId="23" fillId="0" borderId="57" xfId="16" applyFont="1" applyBorder="1" applyAlignment="1">
      <alignment horizontal="center" vertical="center"/>
    </xf>
    <xf numFmtId="0" fontId="30" fillId="0" borderId="113" xfId="16" applyFont="1" applyBorder="1" applyAlignment="1">
      <alignment horizontal="center" vertical="center" wrapText="1"/>
    </xf>
    <xf numFmtId="0" fontId="30" fillId="0" borderId="111" xfId="16" applyFont="1" applyBorder="1" applyAlignment="1">
      <alignment horizontal="center" vertical="center" wrapText="1"/>
    </xf>
    <xf numFmtId="0" fontId="31" fillId="0" borderId="46" xfId="16" applyFont="1" applyBorder="1" applyAlignment="1">
      <alignment horizontal="center" vertical="center"/>
    </xf>
    <xf numFmtId="0" fontId="23" fillId="0" borderId="46" xfId="16" applyFont="1" applyBorder="1" applyAlignment="1">
      <alignment horizontal="center" vertical="center"/>
    </xf>
    <xf numFmtId="0" fontId="23" fillId="0" borderId="47" xfId="16" applyFont="1" applyBorder="1" applyAlignment="1">
      <alignment horizontal="center" vertical="center"/>
    </xf>
    <xf numFmtId="0" fontId="31" fillId="0" borderId="45" xfId="16" applyFont="1" applyBorder="1" applyAlignment="1">
      <alignment horizontal="center" vertical="center"/>
    </xf>
    <xf numFmtId="0" fontId="30" fillId="0" borderId="44" xfId="16" applyFont="1" applyBorder="1" applyAlignment="1">
      <alignment horizontal="center" vertical="center"/>
    </xf>
    <xf numFmtId="0" fontId="30" fillId="0" borderId="63" xfId="16" applyFont="1" applyBorder="1" applyAlignment="1">
      <alignment horizontal="center" vertical="center"/>
    </xf>
    <xf numFmtId="0" fontId="30" fillId="0" borderId="44" xfId="16" applyFont="1" applyBorder="1" applyAlignment="1">
      <alignment horizontal="center" vertical="center" wrapText="1"/>
    </xf>
    <xf numFmtId="0" fontId="30" fillId="0" borderId="63" xfId="16" applyFont="1" applyBorder="1" applyAlignment="1">
      <alignment horizontal="center" vertical="center" wrapText="1"/>
    </xf>
    <xf numFmtId="0" fontId="30" fillId="0" borderId="115" xfId="16" applyFont="1" applyBorder="1" applyAlignment="1">
      <alignment horizontal="center" vertical="center" wrapText="1"/>
    </xf>
    <xf numFmtId="0" fontId="30" fillId="0" borderId="110" xfId="16" applyFont="1" applyBorder="1" applyAlignment="1">
      <alignment horizontal="center" vertical="center" wrapText="1"/>
    </xf>
    <xf numFmtId="0" fontId="21" fillId="0" borderId="12" xfId="16" applyFont="1" applyBorder="1" applyAlignment="1">
      <alignment horizontal="center" vertical="center"/>
    </xf>
    <xf numFmtId="0" fontId="30" fillId="0" borderId="71" xfId="16" applyFont="1" applyBorder="1" applyAlignment="1">
      <alignment horizontal="left" vertical="center" wrapText="1"/>
    </xf>
    <xf numFmtId="0" fontId="23" fillId="0" borderId="59" xfId="16" applyFont="1" applyBorder="1" applyAlignment="1">
      <alignment vertical="center" wrapText="1"/>
    </xf>
    <xf numFmtId="0" fontId="23" fillId="0" borderId="60" xfId="16" applyFont="1" applyBorder="1" applyAlignment="1">
      <alignment vertical="center" wrapText="1"/>
    </xf>
    <xf numFmtId="0" fontId="30" fillId="0" borderId="45" xfId="16" applyFont="1" applyBorder="1" applyAlignment="1">
      <alignment horizontal="center" vertical="center"/>
    </xf>
    <xf numFmtId="0" fontId="30" fillId="0" borderId="118" xfId="16" applyFont="1" applyBorder="1" applyAlignment="1">
      <alignment horizontal="center" vertical="center"/>
    </xf>
    <xf numFmtId="0" fontId="30" fillId="0" borderId="117" xfId="16" applyFont="1" applyBorder="1" applyAlignment="1">
      <alignment horizontal="center" vertical="center"/>
    </xf>
    <xf numFmtId="0" fontId="30" fillId="0" borderId="73" xfId="16" applyFont="1" applyBorder="1" applyAlignment="1">
      <alignment horizontal="center" vertical="center"/>
    </xf>
    <xf numFmtId="0" fontId="31" fillId="0" borderId="72" xfId="16" applyFont="1" applyBorder="1" applyAlignment="1">
      <alignment horizontal="center" vertical="center"/>
    </xf>
    <xf numFmtId="0" fontId="30" fillId="0" borderId="112" xfId="16" applyFont="1" applyBorder="1" applyAlignment="1">
      <alignment horizontal="center" vertical="center"/>
    </xf>
    <xf numFmtId="0" fontId="30" fillId="0" borderId="110" xfId="16" applyFont="1" applyBorder="1" applyAlignment="1">
      <alignment horizontal="center" vertical="center"/>
    </xf>
    <xf numFmtId="0" fontId="30" fillId="0" borderId="112" xfId="16" applyFont="1" applyBorder="1" applyAlignment="1">
      <alignment horizontal="center" vertical="center" wrapText="1"/>
    </xf>
    <xf numFmtId="0" fontId="5" fillId="5" borderId="0" xfId="14" applyFont="1" applyFill="1" applyAlignment="1">
      <alignment horizontal="center" vertical="center"/>
    </xf>
    <xf numFmtId="0" fontId="15" fillId="0" borderId="0" xfId="14" applyFont="1" applyAlignment="1"/>
    <xf numFmtId="0" fontId="4" fillId="6" borderId="81" xfId="14" applyFont="1" applyFill="1" applyBorder="1" applyAlignment="1">
      <alignment horizontal="center" vertical="center" wrapText="1"/>
    </xf>
    <xf numFmtId="0" fontId="15" fillId="0" borderId="83" xfId="14" applyFont="1" applyBorder="1" applyAlignment="1"/>
    <xf numFmtId="0" fontId="15" fillId="0" borderId="85" xfId="14" applyFont="1" applyBorder="1" applyAlignment="1"/>
    <xf numFmtId="0" fontId="4" fillId="6" borderId="86" xfId="14" applyFont="1" applyFill="1" applyBorder="1" applyAlignment="1">
      <alignment horizontal="center" vertical="center" wrapText="1"/>
    </xf>
    <xf numFmtId="0" fontId="9" fillId="2" borderId="5" xfId="4" applyFont="1" applyFill="1" applyBorder="1" applyAlignment="1">
      <alignment horizontal="center" vertical="center" wrapText="1"/>
    </xf>
    <xf numFmtId="0" fontId="9" fillId="2" borderId="9" xfId="4" applyFont="1" applyFill="1" applyBorder="1" applyAlignment="1">
      <alignment horizontal="center" vertical="center" wrapText="1"/>
    </xf>
    <xf numFmtId="0" fontId="8" fillId="0" borderId="15" xfId="4" applyFont="1" applyBorder="1" applyAlignment="1">
      <alignment horizontal="center" vertical="center" wrapText="1"/>
    </xf>
    <xf numFmtId="0" fontId="8" fillId="0" borderId="19" xfId="4" applyFont="1" applyBorder="1" applyAlignment="1">
      <alignment horizontal="center" vertical="center" wrapText="1"/>
    </xf>
    <xf numFmtId="0" fontId="8" fillId="0" borderId="20" xfId="4" applyFont="1" applyBorder="1" applyAlignment="1">
      <alignment horizontal="center" vertical="center" wrapText="1"/>
    </xf>
    <xf numFmtId="0" fontId="8" fillId="3" borderId="15" xfId="4" applyFont="1" applyFill="1" applyBorder="1" applyAlignment="1">
      <alignment horizontal="center" vertical="center" wrapText="1"/>
    </xf>
    <xf numFmtId="0" fontId="8" fillId="3" borderId="19" xfId="4" applyFont="1" applyFill="1" applyBorder="1" applyAlignment="1">
      <alignment horizontal="center" vertical="center" wrapText="1"/>
    </xf>
    <xf numFmtId="0" fontId="8" fillId="3" borderId="20" xfId="4" applyFont="1" applyFill="1" applyBorder="1" applyAlignment="1">
      <alignment horizontal="center" vertical="center" wrapText="1"/>
    </xf>
    <xf numFmtId="0" fontId="8" fillId="3" borderId="39" xfId="2" applyFont="1" applyFill="1" applyBorder="1" applyAlignment="1" applyProtection="1">
      <alignment horizontal="left" vertical="center" wrapText="1"/>
    </xf>
    <xf numFmtId="0" fontId="8" fillId="0" borderId="40" xfId="8" applyFont="1" applyBorder="1" applyAlignment="1"/>
    <xf numFmtId="0" fontId="8" fillId="0" borderId="41" xfId="8" applyFont="1" applyBorder="1" applyAlignment="1"/>
    <xf numFmtId="0" fontId="9" fillId="2" borderId="36" xfId="4" applyFont="1" applyFill="1" applyBorder="1" applyAlignment="1">
      <alignment horizontal="center" vertical="center" wrapText="1"/>
    </xf>
    <xf numFmtId="0" fontId="7" fillId="3" borderId="15" xfId="2" applyFill="1" applyBorder="1" applyAlignment="1" applyProtection="1">
      <alignment horizontal="center" vertical="center" wrapText="1"/>
    </xf>
    <xf numFmtId="0" fontId="5" fillId="2" borderId="5" xfId="3" applyFont="1" applyFill="1" applyBorder="1" applyAlignment="1">
      <alignment horizontal="center" vertical="center"/>
    </xf>
    <xf numFmtId="0" fontId="5" fillId="2" borderId="9" xfId="3" applyFont="1" applyFill="1" applyBorder="1" applyAlignment="1">
      <alignment horizontal="center" vertical="center"/>
    </xf>
    <xf numFmtId="0" fontId="5" fillId="2" borderId="28" xfId="3" applyFont="1" applyFill="1" applyBorder="1" applyAlignment="1">
      <alignment horizontal="center" vertical="center"/>
    </xf>
    <xf numFmtId="0" fontId="6" fillId="0" borderId="25" xfId="4" applyFont="1" applyBorder="1" applyAlignment="1">
      <alignment horizontal="left" vertical="top" wrapText="1"/>
    </xf>
    <xf numFmtId="0" fontId="6" fillId="0" borderId="27" xfId="4" applyFont="1" applyBorder="1" applyAlignment="1">
      <alignment horizontal="left" vertical="top" wrapText="1"/>
    </xf>
    <xf numFmtId="0" fontId="6" fillId="0" borderId="14" xfId="4" applyFont="1" applyBorder="1" applyAlignment="1">
      <alignment horizontal="left" vertical="top" wrapText="1"/>
    </xf>
    <xf numFmtId="169" fontId="8" fillId="3" borderId="16" xfId="4" applyNumberFormat="1" applyFont="1" applyFill="1" applyBorder="1" applyAlignment="1">
      <alignment horizontal="center" vertical="center" wrapText="1"/>
    </xf>
    <xf numFmtId="169" fontId="8" fillId="3" borderId="17" xfId="4" applyNumberFormat="1" applyFont="1" applyFill="1" applyBorder="1" applyAlignment="1">
      <alignment horizontal="center" vertical="center" wrapText="1"/>
    </xf>
    <xf numFmtId="0" fontId="8" fillId="3" borderId="15" xfId="2" applyFont="1" applyFill="1" applyBorder="1" applyAlignment="1" applyProtection="1">
      <alignment horizontal="center" vertical="center" wrapText="1"/>
    </xf>
    <xf numFmtId="0" fontId="8" fillId="3" borderId="19" xfId="2" applyFont="1" applyFill="1" applyBorder="1" applyAlignment="1" applyProtection="1">
      <alignment horizontal="center" vertical="center" wrapText="1"/>
    </xf>
    <xf numFmtId="0" fontId="8" fillId="0" borderId="15" xfId="2" applyFont="1" applyFill="1" applyBorder="1" applyAlignment="1" applyProtection="1">
      <alignment horizontal="center" vertical="center" wrapText="1"/>
    </xf>
    <xf numFmtId="0" fontId="8" fillId="0" borderId="19" xfId="2" applyFont="1" applyFill="1" applyBorder="1" applyAlignment="1" applyProtection="1">
      <alignment horizontal="center" vertical="center" wrapText="1"/>
    </xf>
    <xf numFmtId="0" fontId="8" fillId="0" borderId="20" xfId="2" applyFont="1" applyFill="1" applyBorder="1" applyAlignment="1" applyProtection="1">
      <alignment horizontal="center" vertical="center" wrapText="1"/>
    </xf>
    <xf numFmtId="0" fontId="8" fillId="3" borderId="20" xfId="2" applyFont="1" applyFill="1" applyBorder="1" applyAlignment="1" applyProtection="1">
      <alignment horizontal="center" vertical="center" wrapText="1"/>
    </xf>
    <xf numFmtId="0" fontId="8" fillId="3" borderId="33" xfId="2" applyFont="1" applyFill="1" applyBorder="1" applyAlignment="1" applyProtection="1">
      <alignment horizontal="center" vertical="top" wrapText="1"/>
    </xf>
    <xf numFmtId="0" fontId="8" fillId="3" borderId="18" xfId="4" applyFont="1" applyFill="1" applyBorder="1" applyAlignment="1">
      <alignment horizontal="center" vertical="center" wrapText="1"/>
    </xf>
    <xf numFmtId="0" fontId="8" fillId="3" borderId="34"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0" xfId="0" applyFont="1" applyFill="1" applyBorder="1" applyAlignment="1">
      <alignment horizontal="center" vertical="center"/>
    </xf>
    <xf numFmtId="9" fontId="8" fillId="3" borderId="29" xfId="4" applyNumberFormat="1" applyFont="1" applyFill="1" applyBorder="1" applyAlignment="1">
      <alignment horizontal="center" vertical="center" wrapText="1"/>
    </xf>
    <xf numFmtId="0" fontId="5" fillId="2" borderId="5" xfId="3" applyFont="1" applyFill="1" applyBorder="1" applyAlignment="1">
      <alignment horizontal="center" vertical="center" wrapText="1"/>
    </xf>
    <xf numFmtId="0" fontId="5" fillId="2" borderId="9" xfId="3" applyFont="1" applyFill="1" applyBorder="1" applyAlignment="1">
      <alignment horizontal="center" vertical="center" wrapText="1"/>
    </xf>
    <xf numFmtId="0" fontId="5" fillId="2" borderId="28" xfId="3" applyFont="1" applyFill="1" applyBorder="1" applyAlignment="1">
      <alignment horizontal="center" vertical="center" wrapText="1"/>
    </xf>
    <xf numFmtId="0" fontId="8" fillId="3" borderId="28" xfId="0" applyFont="1" applyFill="1" applyBorder="1" applyAlignment="1">
      <alignment horizontal="center"/>
    </xf>
    <xf numFmtId="0" fontId="8" fillId="3" borderId="29" xfId="0" applyFont="1" applyFill="1" applyBorder="1" applyAlignment="1">
      <alignment horizontal="center"/>
    </xf>
    <xf numFmtId="0" fontId="8" fillId="3" borderId="15" xfId="4" applyFont="1" applyFill="1" applyBorder="1" applyAlignment="1">
      <alignment horizontal="left" vertical="center"/>
    </xf>
    <xf numFmtId="0" fontId="8" fillId="3" borderId="19" xfId="4" applyFont="1" applyFill="1" applyBorder="1" applyAlignment="1">
      <alignment horizontal="left" vertical="center"/>
    </xf>
    <xf numFmtId="0" fontId="8" fillId="3" borderId="16" xfId="4" applyFont="1" applyFill="1" applyBorder="1" applyAlignment="1">
      <alignment horizontal="left" vertical="center"/>
    </xf>
    <xf numFmtId="0" fontId="8" fillId="3" borderId="20" xfId="4" applyFont="1" applyFill="1" applyBorder="1" applyAlignment="1">
      <alignment horizontal="left" vertical="center"/>
    </xf>
    <xf numFmtId="0" fontId="8" fillId="3" borderId="15" xfId="4" applyFont="1" applyFill="1" applyBorder="1" applyAlignment="1">
      <alignment horizontal="left" vertical="center" wrapText="1"/>
    </xf>
    <xf numFmtId="0" fontId="8" fillId="3" borderId="22" xfId="4" applyFont="1" applyFill="1" applyBorder="1" applyAlignment="1">
      <alignment horizontal="left" vertical="center" wrapText="1"/>
    </xf>
    <xf numFmtId="0" fontId="8" fillId="3" borderId="19" xfId="4" applyFont="1" applyFill="1" applyBorder="1" applyAlignment="1">
      <alignment horizontal="left" vertical="center" wrapText="1"/>
    </xf>
    <xf numFmtId="0" fontId="8" fillId="3" borderId="20" xfId="4" applyFont="1" applyFill="1" applyBorder="1" applyAlignment="1">
      <alignment horizontal="left" vertical="center" wrapText="1"/>
    </xf>
    <xf numFmtId="0" fontId="8" fillId="3" borderId="9" xfId="4" applyFont="1" applyFill="1" applyBorder="1" applyAlignment="1">
      <alignment horizontal="center" vertical="center" wrapText="1"/>
    </xf>
    <xf numFmtId="0" fontId="8" fillId="3" borderId="0" xfId="4" applyFont="1" applyFill="1" applyAlignment="1">
      <alignment horizontal="center" vertical="center" wrapText="1"/>
    </xf>
    <xf numFmtId="0" fontId="8" fillId="3" borderId="21" xfId="4" applyFont="1" applyFill="1" applyBorder="1" applyAlignment="1">
      <alignment horizontal="center" vertical="center" wrapText="1"/>
    </xf>
    <xf numFmtId="0" fontId="6" fillId="3" borderId="16" xfId="6" applyFont="1" applyFill="1" applyBorder="1" applyAlignment="1">
      <alignment horizontal="left" vertical="center" wrapText="1"/>
    </xf>
    <xf numFmtId="0" fontId="6" fillId="3" borderId="17" xfId="6" applyFont="1" applyFill="1" applyBorder="1" applyAlignment="1">
      <alignment horizontal="left" vertical="center" wrapText="1"/>
    </xf>
    <xf numFmtId="10" fontId="8" fillId="3" borderId="16"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49" fontId="4" fillId="2" borderId="2" xfId="4" applyNumberFormat="1" applyFont="1" applyFill="1" applyBorder="1" applyAlignment="1">
      <alignment horizontal="left" vertical="center" wrapText="1"/>
    </xf>
    <xf numFmtId="49" fontId="4" fillId="2" borderId="3" xfId="4" applyNumberFormat="1" applyFont="1" applyFill="1" applyBorder="1" applyAlignment="1">
      <alignment horizontal="left" vertical="center" wrapText="1"/>
    </xf>
    <xf numFmtId="49" fontId="4" fillId="2" borderId="4" xfId="4" applyNumberFormat="1" applyFont="1" applyFill="1" applyBorder="1" applyAlignment="1">
      <alignment horizontal="left" vertical="center" wrapText="1"/>
    </xf>
    <xf numFmtId="9" fontId="8" fillId="3" borderId="16" xfId="4" applyNumberFormat="1" applyFont="1" applyFill="1" applyBorder="1" applyAlignment="1">
      <alignment horizontal="center" vertical="center" wrapText="1"/>
    </xf>
    <xf numFmtId="9" fontId="8" fillId="3" borderId="17" xfId="4" applyNumberFormat="1" applyFont="1" applyFill="1" applyBorder="1" applyAlignment="1">
      <alignment horizontal="center" vertical="center" wrapText="1"/>
    </xf>
    <xf numFmtId="0" fontId="8" fillId="3" borderId="34" xfId="0" applyFont="1" applyFill="1" applyBorder="1" applyAlignment="1">
      <alignment horizontal="left" vertical="center"/>
    </xf>
    <xf numFmtId="0" fontId="8" fillId="3" borderId="26" xfId="0" applyFont="1" applyFill="1" applyBorder="1" applyAlignment="1">
      <alignment horizontal="left" vertical="center"/>
    </xf>
    <xf numFmtId="0" fontId="8" fillId="3" borderId="35" xfId="0" applyFont="1" applyFill="1" applyBorder="1" applyAlignment="1">
      <alignment horizontal="left" vertical="center"/>
    </xf>
    <xf numFmtId="0" fontId="8" fillId="3" borderId="30" xfId="0" applyFont="1" applyFill="1" applyBorder="1" applyAlignment="1">
      <alignment horizontal="left" vertical="center"/>
    </xf>
    <xf numFmtId="0" fontId="8" fillId="3" borderId="16" xfId="4" applyFont="1" applyFill="1" applyBorder="1" applyAlignment="1">
      <alignment horizontal="center" vertical="center" wrapText="1"/>
    </xf>
    <xf numFmtId="0" fontId="8" fillId="3" borderId="17" xfId="4" applyFont="1" applyFill="1" applyBorder="1" applyAlignment="1">
      <alignment horizontal="center" vertical="center" wrapText="1"/>
    </xf>
    <xf numFmtId="10" fontId="8" fillId="0" borderId="16" xfId="4" applyNumberFormat="1" applyFont="1" applyBorder="1" applyAlignment="1">
      <alignment horizontal="center" vertical="center" wrapText="1"/>
    </xf>
    <xf numFmtId="10" fontId="8" fillId="0" borderId="17" xfId="4" applyNumberFormat="1" applyFont="1" applyBorder="1" applyAlignment="1">
      <alignment horizontal="center" vertical="center" wrapText="1"/>
    </xf>
    <xf numFmtId="0" fontId="8" fillId="3" borderId="34" xfId="0" applyFont="1" applyFill="1" applyBorder="1" applyAlignment="1">
      <alignment horizontal="left" vertical="top"/>
    </xf>
    <xf numFmtId="0" fontId="8" fillId="3" borderId="26" xfId="0" applyFont="1" applyFill="1" applyBorder="1" applyAlignment="1">
      <alignment horizontal="left" vertical="top"/>
    </xf>
    <xf numFmtId="0" fontId="8" fillId="3" borderId="35" xfId="0" applyFont="1" applyFill="1" applyBorder="1" applyAlignment="1">
      <alignment horizontal="left" vertical="top"/>
    </xf>
    <xf numFmtId="0" fontId="8" fillId="3" borderId="30" xfId="0" applyFont="1" applyFill="1" applyBorder="1" applyAlignment="1">
      <alignment horizontal="left" vertical="top"/>
    </xf>
    <xf numFmtId="0" fontId="8" fillId="0" borderId="16" xfId="2" applyFont="1" applyFill="1" applyBorder="1" applyAlignment="1" applyProtection="1">
      <alignment horizontal="center" vertical="center" wrapText="1"/>
    </xf>
    <xf numFmtId="0" fontId="8" fillId="0" borderId="17" xfId="2" applyFont="1" applyFill="1" applyBorder="1" applyAlignment="1" applyProtection="1">
      <alignment horizontal="center" vertical="center" wrapText="1"/>
    </xf>
    <xf numFmtId="0" fontId="8" fillId="0" borderId="15" xfId="2" applyFont="1" applyFill="1" applyBorder="1" applyAlignment="1" applyProtection="1">
      <alignment horizontal="left" vertical="center" wrapText="1"/>
    </xf>
    <xf numFmtId="0" fontId="8" fillId="0" borderId="19" xfId="2" applyFont="1" applyFill="1" applyBorder="1" applyAlignment="1" applyProtection="1">
      <alignment horizontal="left" vertical="center" wrapText="1"/>
    </xf>
    <xf numFmtId="0" fontId="8" fillId="0" borderId="20" xfId="2" applyFont="1" applyFill="1" applyBorder="1" applyAlignment="1" applyProtection="1">
      <alignment horizontal="left" vertical="center" wrapText="1"/>
    </xf>
    <xf numFmtId="0" fontId="8" fillId="3" borderId="29" xfId="3" applyFont="1" applyFill="1" applyBorder="1" applyAlignment="1">
      <alignment horizontal="center"/>
    </xf>
    <xf numFmtId="0" fontId="8" fillId="0" borderId="15" xfId="4" applyFont="1" applyBorder="1" applyAlignment="1">
      <alignment horizontal="left" vertical="center" wrapText="1"/>
    </xf>
    <xf numFmtId="0" fontId="8" fillId="0" borderId="22" xfId="4" applyFont="1" applyBorder="1" applyAlignment="1">
      <alignment horizontal="left" vertical="center" wrapText="1"/>
    </xf>
    <xf numFmtId="0" fontId="8" fillId="0" borderId="19" xfId="4" applyFont="1" applyBorder="1" applyAlignment="1">
      <alignment horizontal="left" vertical="center" wrapText="1"/>
    </xf>
    <xf numFmtId="0" fontId="8" fillId="0" borderId="20" xfId="4" applyFont="1" applyBorder="1" applyAlignment="1">
      <alignment horizontal="left" vertical="center" wrapText="1"/>
    </xf>
    <xf numFmtId="0" fontId="8" fillId="3" borderId="15" xfId="2" applyFont="1" applyFill="1" applyBorder="1" applyAlignment="1" applyProtection="1">
      <alignment horizontal="left" vertical="center" wrapText="1"/>
    </xf>
    <xf numFmtId="0" fontId="8" fillId="3" borderId="19" xfId="2" applyFont="1" applyFill="1" applyBorder="1" applyAlignment="1" applyProtection="1">
      <alignment horizontal="left" vertical="center" wrapText="1"/>
    </xf>
    <xf numFmtId="0" fontId="8" fillId="3" borderId="20" xfId="2" applyFont="1" applyFill="1" applyBorder="1" applyAlignment="1" applyProtection="1">
      <alignment horizontal="left" vertical="center" wrapText="1"/>
    </xf>
    <xf numFmtId="0" fontId="32" fillId="0" borderId="15" xfId="2" applyFont="1" applyFill="1" applyBorder="1" applyAlignment="1" applyProtection="1">
      <alignment horizontal="center" vertical="center" wrapText="1"/>
    </xf>
    <xf numFmtId="0" fontId="8" fillId="3" borderId="29" xfId="3" applyFont="1" applyFill="1" applyBorder="1" applyAlignment="1">
      <alignment horizontal="left"/>
    </xf>
    <xf numFmtId="0" fontId="8" fillId="3" borderId="16" xfId="2" applyFont="1" applyFill="1" applyBorder="1" applyAlignment="1" applyProtection="1">
      <alignment horizontal="center" vertical="center" wrapText="1"/>
    </xf>
    <xf numFmtId="0" fontId="8" fillId="3" borderId="17" xfId="2" applyFont="1" applyFill="1" applyBorder="1" applyAlignment="1" applyProtection="1">
      <alignment horizontal="center" vertical="center" wrapText="1"/>
    </xf>
    <xf numFmtId="14" fontId="8" fillId="3" borderId="15" xfId="2" applyNumberFormat="1" applyFont="1" applyFill="1" applyBorder="1" applyAlignment="1" applyProtection="1">
      <alignment horizontal="center" vertical="center" wrapText="1"/>
    </xf>
    <xf numFmtId="49" fontId="4" fillId="2" borderId="37" xfId="4" applyNumberFormat="1" applyFont="1" applyFill="1" applyBorder="1" applyAlignment="1">
      <alignment horizontal="left" vertical="center" wrapText="1"/>
    </xf>
    <xf numFmtId="49" fontId="4" fillId="2" borderId="42" xfId="4" applyNumberFormat="1" applyFont="1" applyFill="1" applyBorder="1" applyAlignment="1">
      <alignment horizontal="left" vertical="center" wrapText="1"/>
    </xf>
    <xf numFmtId="49" fontId="4" fillId="2" borderId="43" xfId="4" applyNumberFormat="1" applyFont="1" applyFill="1" applyBorder="1" applyAlignment="1">
      <alignment horizontal="left" vertical="center" wrapText="1"/>
    </xf>
    <xf numFmtId="0" fontId="8" fillId="3" borderId="6" xfId="2" applyFont="1" applyFill="1" applyBorder="1" applyAlignment="1" applyProtection="1">
      <alignment horizontal="left" vertical="center" wrapText="1"/>
    </xf>
    <xf numFmtId="0" fontId="8" fillId="3" borderId="7" xfId="2" applyFont="1" applyFill="1" applyBorder="1" applyAlignment="1" applyProtection="1">
      <alignment horizontal="left" vertical="center" wrapText="1"/>
    </xf>
    <xf numFmtId="0" fontId="8" fillId="3" borderId="8" xfId="2" applyFont="1" applyFill="1" applyBorder="1" applyAlignment="1" applyProtection="1">
      <alignment horizontal="left" vertical="center" wrapText="1"/>
    </xf>
    <xf numFmtId="0" fontId="8" fillId="0" borderId="11" xfId="5" applyFont="1" applyBorder="1" applyAlignment="1">
      <alignment horizontal="left" vertical="center" wrapText="1"/>
    </xf>
    <xf numFmtId="0" fontId="8" fillId="0" borderId="12" xfId="5" applyFont="1" applyBorder="1" applyAlignment="1">
      <alignment horizontal="left" vertical="center" wrapText="1"/>
    </xf>
    <xf numFmtId="0" fontId="8" fillId="0" borderId="13" xfId="5" applyFont="1" applyBorder="1" applyAlignment="1">
      <alignment horizontal="left" vertical="center" wrapText="1"/>
    </xf>
    <xf numFmtId="0" fontId="8" fillId="0" borderId="16" xfId="6" applyFont="1" applyBorder="1" applyAlignment="1">
      <alignment horizontal="left" vertical="center" wrapText="1"/>
    </xf>
    <xf numFmtId="0" fontId="8" fillId="0" borderId="17" xfId="6" applyFont="1" applyBorder="1" applyAlignment="1">
      <alignment horizontal="left" vertical="center" wrapText="1"/>
    </xf>
    <xf numFmtId="0" fontId="8" fillId="3" borderId="9" xfId="4" applyFont="1" applyFill="1" applyBorder="1" applyAlignment="1">
      <alignment horizontal="left" vertical="center" wrapText="1"/>
    </xf>
    <xf numFmtId="0" fontId="8" fillId="3" borderId="0" xfId="4" applyFont="1" applyFill="1" applyAlignment="1">
      <alignment horizontal="left" vertical="center" wrapText="1"/>
    </xf>
    <xf numFmtId="0" fontId="8" fillId="3" borderId="21" xfId="4" applyFont="1" applyFill="1" applyBorder="1" applyAlignment="1">
      <alignment horizontal="left" vertical="center" wrapText="1"/>
    </xf>
    <xf numFmtId="0" fontId="6" fillId="3" borderId="25" xfId="4" applyFont="1" applyFill="1" applyBorder="1" applyAlignment="1">
      <alignment horizontal="left" vertical="top" wrapText="1"/>
    </xf>
    <xf numFmtId="0" fontId="6" fillId="3" borderId="27" xfId="4" applyFont="1" applyFill="1" applyBorder="1" applyAlignment="1">
      <alignment horizontal="left" vertical="top" wrapText="1"/>
    </xf>
    <xf numFmtId="0" fontId="6" fillId="3" borderId="14" xfId="4" applyFont="1" applyFill="1" applyBorder="1" applyAlignment="1">
      <alignment horizontal="left" vertical="top" wrapText="1"/>
    </xf>
    <xf numFmtId="0" fontId="8" fillId="3" borderId="28" xfId="0" applyFont="1" applyFill="1" applyBorder="1" applyAlignment="1">
      <alignment horizontal="left"/>
    </xf>
    <xf numFmtId="0" fontId="8" fillId="3" borderId="29" xfId="0" applyFont="1" applyFill="1" applyBorder="1" applyAlignment="1">
      <alignment horizontal="left"/>
    </xf>
    <xf numFmtId="0" fontId="8" fillId="3" borderId="30" xfId="3" applyFont="1" applyFill="1" applyBorder="1" applyAlignment="1">
      <alignment horizontal="left"/>
    </xf>
    <xf numFmtId="0" fontId="8" fillId="3" borderId="16" xfId="2" applyFont="1" applyFill="1" applyBorder="1" applyAlignment="1" applyProtection="1">
      <alignment horizontal="left" vertical="center" wrapText="1"/>
    </xf>
    <xf numFmtId="0" fontId="8" fillId="3" borderId="17" xfId="2" applyFont="1" applyFill="1" applyBorder="1" applyAlignment="1" applyProtection="1">
      <alignment horizontal="left" vertical="center" wrapText="1"/>
    </xf>
    <xf numFmtId="41" fontId="8" fillId="3" borderId="0" xfId="1" applyFont="1" applyFill="1" applyAlignment="1">
      <alignment horizontal="center" vertical="center" wrapText="1"/>
    </xf>
    <xf numFmtId="0" fontId="8" fillId="3" borderId="15" xfId="4" applyFont="1" applyFill="1" applyBorder="1" applyAlignment="1">
      <alignment vertical="center" wrapText="1"/>
    </xf>
    <xf numFmtId="0" fontId="8" fillId="3" borderId="19" xfId="4" applyFont="1" applyFill="1" applyBorder="1" applyAlignment="1">
      <alignment vertical="center" wrapText="1"/>
    </xf>
    <xf numFmtId="0" fontId="8" fillId="3" borderId="20" xfId="4" applyFont="1" applyFill="1" applyBorder="1" applyAlignment="1">
      <alignment vertical="center" wrapText="1"/>
    </xf>
    <xf numFmtId="0" fontId="8" fillId="3" borderId="39" xfId="12" applyFont="1" applyFill="1" applyBorder="1" applyAlignment="1" applyProtection="1">
      <alignment horizontal="left" vertical="center" wrapText="1"/>
    </xf>
    <xf numFmtId="0" fontId="8" fillId="3" borderId="15" xfId="13" applyFont="1" applyFill="1" applyBorder="1" applyAlignment="1" applyProtection="1">
      <alignment horizontal="left" vertical="center" wrapText="1"/>
    </xf>
    <xf numFmtId="0" fontId="8" fillId="3" borderId="19" xfId="13" applyFont="1" applyFill="1" applyBorder="1" applyAlignment="1" applyProtection="1">
      <alignment horizontal="left" vertical="center" wrapText="1"/>
    </xf>
    <xf numFmtId="0" fontId="8" fillId="3" borderId="20" xfId="13" applyFont="1" applyFill="1" applyBorder="1" applyAlignment="1" applyProtection="1">
      <alignment horizontal="left" vertical="center" wrapText="1"/>
    </xf>
    <xf numFmtId="0" fontId="13" fillId="3" borderId="15" xfId="13" applyFont="1" applyFill="1" applyBorder="1" applyAlignment="1" applyProtection="1">
      <alignment horizontal="left" vertical="center" wrapText="1"/>
    </xf>
    <xf numFmtId="0" fontId="8" fillId="3" borderId="15" xfId="12" applyFont="1" applyFill="1" applyBorder="1" applyAlignment="1" applyProtection="1">
      <alignment horizontal="left" vertical="center" wrapText="1"/>
    </xf>
    <xf numFmtId="0" fontId="8" fillId="3" borderId="19" xfId="12" applyFont="1" applyFill="1" applyBorder="1" applyAlignment="1" applyProtection="1">
      <alignment horizontal="left" vertical="center" wrapText="1"/>
    </xf>
    <xf numFmtId="0" fontId="8" fillId="3" borderId="20" xfId="12" applyFont="1" applyFill="1" applyBorder="1" applyAlignment="1" applyProtection="1">
      <alignment horizontal="left" vertical="center" wrapText="1"/>
    </xf>
    <xf numFmtId="9" fontId="8" fillId="3" borderId="0" xfId="4" applyNumberFormat="1" applyFont="1" applyFill="1" applyAlignment="1">
      <alignment horizontal="center" vertical="center" wrapText="1"/>
    </xf>
    <xf numFmtId="0" fontId="8" fillId="3" borderId="33" xfId="12" applyFont="1" applyFill="1" applyBorder="1" applyAlignment="1" applyProtection="1">
      <alignment horizontal="center" vertical="top" wrapText="1"/>
    </xf>
    <xf numFmtId="0" fontId="2" fillId="3" borderId="15" xfId="13" applyFont="1" applyFill="1" applyBorder="1" applyAlignment="1" applyProtection="1">
      <alignment horizontal="left" vertical="top" wrapText="1"/>
    </xf>
    <xf numFmtId="0" fontId="2" fillId="3" borderId="19" xfId="13" applyFont="1" applyFill="1" applyBorder="1" applyAlignment="1" applyProtection="1">
      <alignment horizontal="left" vertical="top" wrapText="1"/>
    </xf>
    <xf numFmtId="0" fontId="2" fillId="3" borderId="20" xfId="13" applyFont="1" applyFill="1" applyBorder="1" applyAlignment="1" applyProtection="1">
      <alignment horizontal="left" vertical="top" wrapText="1"/>
    </xf>
    <xf numFmtId="0" fontId="8" fillId="3" borderId="15" xfId="12" applyFont="1" applyFill="1" applyBorder="1" applyAlignment="1" applyProtection="1">
      <alignment horizontal="center" vertical="center" wrapText="1"/>
    </xf>
    <xf numFmtId="0" fontId="8" fillId="3" borderId="19" xfId="12" applyFont="1" applyFill="1" applyBorder="1" applyAlignment="1" applyProtection="1">
      <alignment horizontal="center" vertical="center" wrapText="1"/>
    </xf>
    <xf numFmtId="0" fontId="8" fillId="3" borderId="16" xfId="12" applyFont="1" applyFill="1" applyBorder="1" applyAlignment="1" applyProtection="1">
      <alignment horizontal="left" vertical="top" wrapText="1"/>
    </xf>
    <xf numFmtId="0" fontId="8" fillId="3" borderId="19" xfId="12" applyFont="1" applyFill="1" applyBorder="1" applyAlignment="1" applyProtection="1">
      <alignment horizontal="left" vertical="top" wrapText="1"/>
    </xf>
    <xf numFmtId="0" fontId="8" fillId="3" borderId="20" xfId="12" applyFont="1" applyFill="1" applyBorder="1" applyAlignment="1" applyProtection="1">
      <alignment horizontal="left" vertical="top" wrapText="1"/>
    </xf>
    <xf numFmtId="0" fontId="8" fillId="3" borderId="20" xfId="12" applyFont="1" applyFill="1" applyBorder="1" applyAlignment="1" applyProtection="1">
      <alignment horizontal="center" vertical="center" wrapText="1"/>
    </xf>
    <xf numFmtId="0" fontId="8" fillId="3" borderId="6" xfId="12" applyFont="1" applyFill="1" applyBorder="1" applyAlignment="1" applyProtection="1">
      <alignment horizontal="left" vertical="center" wrapText="1"/>
    </xf>
    <xf numFmtId="0" fontId="8" fillId="3" borderId="7" xfId="12" applyFont="1" applyFill="1" applyBorder="1" applyAlignment="1" applyProtection="1">
      <alignment horizontal="left" vertical="center" wrapText="1"/>
    </xf>
    <xf numFmtId="0" fontId="8" fillId="3" borderId="8" xfId="12" applyFont="1" applyFill="1" applyBorder="1" applyAlignment="1" applyProtection="1">
      <alignment horizontal="left" vertical="center" wrapText="1"/>
    </xf>
    <xf numFmtId="0" fontId="5" fillId="4" borderId="48" xfId="0" applyFont="1" applyFill="1" applyBorder="1" applyAlignment="1">
      <alignment horizontal="center" vertical="center" wrapText="1"/>
    </xf>
    <xf numFmtId="0" fontId="15" fillId="0" borderId="52" xfId="0" applyFont="1" applyBorder="1" applyAlignment="1"/>
    <xf numFmtId="0" fontId="2" fillId="5" borderId="11"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54" xfId="0" applyFont="1" applyFill="1" applyBorder="1" applyAlignment="1">
      <alignment horizontal="left" vertical="center" wrapText="1"/>
    </xf>
    <xf numFmtId="0" fontId="15" fillId="3" borderId="12" xfId="0" applyFont="1" applyFill="1" applyBorder="1" applyAlignment="1">
      <alignment horizontal="left"/>
    </xf>
    <xf numFmtId="0" fontId="15" fillId="3" borderId="54" xfId="0" applyFont="1" applyFill="1" applyBorder="1" applyAlignment="1">
      <alignment horizontal="left"/>
    </xf>
    <xf numFmtId="0" fontId="2" fillId="5" borderId="76" xfId="0" applyFont="1" applyFill="1" applyBorder="1" applyAlignment="1">
      <alignment horizontal="left" vertical="center" wrapText="1"/>
    </xf>
    <xf numFmtId="0" fontId="15" fillId="3" borderId="77" xfId="0" applyFont="1" applyFill="1" applyBorder="1" applyAlignment="1"/>
    <xf numFmtId="0" fontId="15" fillId="3" borderId="78" xfId="0" applyFont="1" applyFill="1" applyBorder="1" applyAlignment="1"/>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54" xfId="0" applyFont="1" applyBorder="1" applyAlignment="1">
      <alignment horizontal="left" vertical="center" wrapText="1"/>
    </xf>
    <xf numFmtId="0" fontId="15" fillId="0" borderId="74" xfId="0" applyFont="1" applyBorder="1" applyAlignment="1"/>
    <xf numFmtId="0" fontId="5" fillId="4" borderId="48" xfId="0" applyFont="1" applyFill="1" applyBorder="1" applyAlignment="1">
      <alignment horizontal="center" vertical="center"/>
    </xf>
    <xf numFmtId="0" fontId="14" fillId="0" borderId="62" xfId="0" applyFont="1" applyBorder="1" applyAlignment="1">
      <alignment horizontal="left" vertical="top" wrapText="1"/>
    </xf>
    <xf numFmtId="0" fontId="15" fillId="0" borderId="63" xfId="0" applyFont="1" applyBorder="1" applyAlignment="1"/>
    <xf numFmtId="0" fontId="15" fillId="0" borderId="55" xfId="0" applyFont="1" applyBorder="1" applyAlignment="1"/>
    <xf numFmtId="0" fontId="2" fillId="5" borderId="64" xfId="0" applyFont="1" applyFill="1" applyBorder="1" applyAlignment="1">
      <alignment horizontal="left"/>
    </xf>
    <xf numFmtId="0" fontId="14" fillId="3" borderId="62" xfId="0" applyFont="1" applyFill="1" applyBorder="1" applyAlignment="1">
      <alignment horizontal="left" vertical="top" wrapText="1"/>
    </xf>
    <xf numFmtId="0" fontId="15" fillId="3" borderId="63" xfId="0" applyFont="1" applyFill="1" applyBorder="1" applyAlignment="1"/>
    <xf numFmtId="0" fontId="15" fillId="3" borderId="55" xfId="0" applyFont="1" applyFill="1" applyBorder="1" applyAlignment="1"/>
    <xf numFmtId="0" fontId="2" fillId="5" borderId="56" xfId="0" applyFont="1" applyFill="1" applyBorder="1" applyAlignment="1">
      <alignment horizontal="left" vertical="center" wrapText="1"/>
    </xf>
    <xf numFmtId="0" fontId="2" fillId="5" borderId="57" xfId="0" applyFont="1" applyFill="1" applyBorder="1" applyAlignment="1">
      <alignment horizontal="left" vertical="center" wrapText="1"/>
    </xf>
    <xf numFmtId="0" fontId="2" fillId="5" borderId="56" xfId="0" applyFont="1" applyFill="1" applyBorder="1" applyAlignment="1">
      <alignment horizontal="center" vertical="center" wrapText="1"/>
    </xf>
    <xf numFmtId="0" fontId="15" fillId="3" borderId="57" xfId="0" applyFont="1" applyFill="1" applyBorder="1" applyAlignment="1"/>
    <xf numFmtId="9" fontId="2" fillId="5" borderId="0" xfId="0" applyNumberFormat="1" applyFont="1" applyFill="1" applyAlignment="1">
      <alignment horizontal="center" vertical="center" wrapText="1"/>
    </xf>
    <xf numFmtId="0" fontId="15" fillId="3" borderId="0" xfId="0" applyFont="1" applyFill="1" applyAlignment="1"/>
    <xf numFmtId="0" fontId="2" fillId="5" borderId="70" xfId="0" applyFont="1" applyFill="1" applyBorder="1" applyAlignment="1">
      <alignment horizontal="center" vertical="top" wrapText="1"/>
    </xf>
    <xf numFmtId="0" fontId="15" fillId="3" borderId="70" xfId="0" applyFont="1" applyFill="1" applyBorder="1" applyAlignment="1"/>
    <xf numFmtId="0" fontId="2" fillId="5" borderId="71" xfId="0" applyFont="1" applyFill="1" applyBorder="1" applyAlignment="1">
      <alignment horizontal="center" vertical="center" wrapText="1"/>
    </xf>
    <xf numFmtId="0" fontId="15" fillId="3" borderId="59" xfId="0" applyFont="1" applyFill="1" applyBorder="1" applyAlignment="1"/>
    <xf numFmtId="0" fontId="15" fillId="3" borderId="60" xfId="0" applyFont="1" applyFill="1" applyBorder="1" applyAlignment="1"/>
    <xf numFmtId="0" fontId="15" fillId="3" borderId="72" xfId="0" applyFont="1" applyFill="1" applyBorder="1" applyAlignment="1"/>
    <xf numFmtId="0" fontId="15" fillId="3" borderId="64" xfId="0" applyFont="1" applyFill="1" applyBorder="1" applyAlignment="1"/>
    <xf numFmtId="0" fontId="15" fillId="3" borderId="73" xfId="0" applyFont="1" applyFill="1" applyBorder="1" applyAlignment="1"/>
    <xf numFmtId="0" fontId="2" fillId="5" borderId="71" xfId="0" applyFont="1" applyFill="1" applyBorder="1" applyAlignment="1">
      <alignment horizontal="left" vertical="top"/>
    </xf>
    <xf numFmtId="0" fontId="15" fillId="3" borderId="13" xfId="0" applyFont="1" applyFill="1" applyBorder="1" applyAlignment="1"/>
    <xf numFmtId="0" fontId="15" fillId="3" borderId="67" xfId="0" applyFont="1" applyFill="1" applyBorder="1" applyAlignment="1"/>
    <xf numFmtId="0" fontId="14" fillId="5" borderId="62" xfId="0" applyFont="1" applyFill="1" applyBorder="1" applyAlignment="1">
      <alignment horizontal="left" vertical="top" wrapText="1"/>
    </xf>
    <xf numFmtId="0" fontId="2" fillId="5" borderId="11" xfId="0" applyFont="1" applyFill="1" applyBorder="1" applyAlignment="1">
      <alignment horizontal="center" vertical="center" wrapText="1"/>
    </xf>
    <xf numFmtId="0" fontId="15" fillId="3" borderId="12" xfId="0" applyFont="1" applyFill="1" applyBorder="1" applyAlignment="1"/>
    <xf numFmtId="0" fontId="15" fillId="3" borderId="54" xfId="0" applyFont="1" applyFill="1" applyBorder="1" applyAlignment="1"/>
    <xf numFmtId="49" fontId="4" fillId="4" borderId="45" xfId="0" applyNumberFormat="1" applyFont="1" applyFill="1" applyBorder="1" applyAlignment="1">
      <alignment horizontal="left" vertical="center" wrapText="1"/>
    </xf>
    <xf numFmtId="49" fontId="4" fillId="4" borderId="46" xfId="0" applyNumberFormat="1" applyFont="1" applyFill="1" applyBorder="1" applyAlignment="1">
      <alignment horizontal="left" vertical="center" wrapText="1"/>
    </xf>
    <xf numFmtId="49" fontId="4" fillId="4" borderId="47" xfId="0" applyNumberFormat="1" applyFont="1" applyFill="1" applyBorder="1" applyAlignment="1">
      <alignment horizontal="left" vertical="center" wrapText="1"/>
    </xf>
    <xf numFmtId="0" fontId="2" fillId="5" borderId="49" xfId="0" applyFont="1" applyFill="1" applyBorder="1" applyAlignment="1">
      <alignment horizontal="left" vertical="center" wrapText="1"/>
    </xf>
    <xf numFmtId="0" fontId="15" fillId="3" borderId="50" xfId="0" applyFont="1" applyFill="1" applyBorder="1" applyAlignment="1"/>
    <xf numFmtId="0" fontId="15" fillId="3" borderId="51" xfId="0" applyFont="1" applyFill="1" applyBorder="1" applyAlignment="1"/>
    <xf numFmtId="0" fontId="14" fillId="5" borderId="56" xfId="0" applyFont="1" applyFill="1" applyBorder="1" applyAlignment="1">
      <alignment horizontal="left" vertical="center" wrapText="1"/>
    </xf>
    <xf numFmtId="0" fontId="2" fillId="5" borderId="11" xfId="0" applyFont="1" applyFill="1" applyBorder="1" applyAlignment="1">
      <alignment horizontal="left" vertical="center"/>
    </xf>
    <xf numFmtId="0" fontId="2" fillId="5" borderId="56" xfId="0" applyFont="1" applyFill="1" applyBorder="1" applyAlignment="1">
      <alignment horizontal="left" vertical="center"/>
    </xf>
    <xf numFmtId="0" fontId="2" fillId="5" borderId="64" xfId="0" applyFont="1" applyFill="1" applyBorder="1" applyAlignment="1">
      <alignment horizontal="center"/>
    </xf>
    <xf numFmtId="0" fontId="2" fillId="5" borderId="66" xfId="0" applyFont="1" applyFill="1" applyBorder="1" applyAlignment="1">
      <alignment horizontal="center"/>
    </xf>
    <xf numFmtId="0" fontId="8" fillId="0" borderId="40" xfId="5" applyFont="1" applyBorder="1" applyAlignment="1"/>
    <xf numFmtId="0" fontId="8" fillId="0" borderId="41" xfId="5" applyFont="1" applyBorder="1" applyAlignment="1"/>
    <xf numFmtId="0" fontId="8" fillId="3" borderId="6" xfId="2" applyFont="1" applyFill="1" applyBorder="1" applyAlignment="1" applyProtection="1">
      <alignment horizontal="left" vertical="center"/>
    </xf>
    <xf numFmtId="0" fontId="8" fillId="3" borderId="7" xfId="2" applyFont="1" applyFill="1" applyBorder="1" applyAlignment="1" applyProtection="1">
      <alignment horizontal="left" vertical="center"/>
    </xf>
    <xf numFmtId="0" fontId="8" fillId="3" borderId="8" xfId="2" applyFont="1" applyFill="1" applyBorder="1" applyAlignment="1" applyProtection="1">
      <alignment horizontal="left" vertical="center"/>
    </xf>
    <xf numFmtId="0" fontId="2" fillId="3" borderId="15" xfId="12" applyFont="1" applyFill="1" applyBorder="1" applyAlignment="1" applyProtection="1">
      <alignment horizontal="left" vertical="center" wrapText="1"/>
    </xf>
    <xf numFmtId="0" fontId="2" fillId="3" borderId="19" xfId="12" applyFont="1" applyFill="1" applyBorder="1" applyAlignment="1" applyProtection="1">
      <alignment horizontal="left" vertical="center" wrapText="1"/>
    </xf>
    <xf numFmtId="0" fontId="2" fillId="3" borderId="20" xfId="12" applyFont="1" applyFill="1" applyBorder="1" applyAlignment="1" applyProtection="1">
      <alignment horizontal="left" vertical="center" wrapText="1"/>
    </xf>
    <xf numFmtId="0" fontId="2" fillId="3" borderId="15" xfId="4" applyFont="1" applyFill="1" applyBorder="1" applyAlignment="1">
      <alignment horizontal="left" vertical="center" wrapText="1"/>
    </xf>
    <xf numFmtId="0" fontId="2" fillId="3" borderId="19" xfId="4" applyFont="1" applyFill="1" applyBorder="1" applyAlignment="1">
      <alignment horizontal="left" vertical="center" wrapText="1"/>
    </xf>
    <xf numFmtId="0" fontId="2" fillId="3" borderId="20" xfId="4" applyFont="1" applyFill="1" applyBorder="1" applyAlignment="1">
      <alignment horizontal="left" vertical="center" wrapText="1"/>
    </xf>
    <xf numFmtId="0" fontId="8" fillId="7" borderId="11" xfId="6" applyFont="1" applyFill="1" applyBorder="1" applyAlignment="1">
      <alignment horizontal="center" vertical="center" wrapText="1"/>
    </xf>
    <xf numFmtId="0" fontId="20" fillId="0" borderId="12" xfId="6" applyFont="1" applyBorder="1" applyAlignment="1">
      <alignment horizontal="center" vertical="center"/>
    </xf>
    <xf numFmtId="0" fontId="20" fillId="0" borderId="54" xfId="6" applyFont="1" applyBorder="1" applyAlignment="1">
      <alignment horizontal="center" vertical="center"/>
    </xf>
    <xf numFmtId="0" fontId="7" fillId="3" borderId="15" xfId="12" applyFill="1" applyBorder="1" applyAlignment="1" applyProtection="1">
      <alignment horizontal="center" vertical="center" wrapText="1"/>
    </xf>
    <xf numFmtId="0" fontId="8" fillId="3" borderId="88" xfId="4" applyFont="1" applyFill="1" applyBorder="1" applyAlignment="1">
      <alignment horizontal="center" vertical="center" wrapText="1"/>
    </xf>
    <xf numFmtId="0" fontId="8" fillId="3" borderId="89" xfId="4" applyFont="1" applyFill="1" applyBorder="1" applyAlignment="1">
      <alignment horizontal="center" vertical="center" wrapText="1"/>
    </xf>
    <xf numFmtId="0" fontId="8" fillId="3" borderId="90" xfId="4" applyFont="1" applyFill="1" applyBorder="1" applyAlignment="1">
      <alignment horizontal="center" vertical="center" wrapText="1"/>
    </xf>
    <xf numFmtId="0" fontId="8" fillId="0" borderId="15" xfId="12" applyFont="1" applyFill="1" applyBorder="1" applyAlignment="1" applyProtection="1">
      <alignment horizontal="left" vertical="center" wrapText="1"/>
    </xf>
    <xf numFmtId="0" fontId="8" fillId="0" borderId="19" xfId="12" applyFont="1" applyFill="1" applyBorder="1" applyAlignment="1" applyProtection="1">
      <alignment horizontal="left" vertical="center" wrapText="1"/>
    </xf>
    <xf numFmtId="0" fontId="8" fillId="0" borderId="20" xfId="12" applyFont="1" applyFill="1" applyBorder="1" applyAlignment="1" applyProtection="1">
      <alignment horizontal="left" vertical="center" wrapText="1"/>
    </xf>
    <xf numFmtId="0" fontId="8" fillId="3" borderId="16" xfId="12" applyFont="1" applyFill="1" applyBorder="1" applyAlignment="1" applyProtection="1">
      <alignment horizontal="center" vertical="center" wrapText="1"/>
    </xf>
    <xf numFmtId="0" fontId="8" fillId="3" borderId="17" xfId="12" applyFont="1" applyFill="1" applyBorder="1" applyAlignment="1" applyProtection="1">
      <alignment horizontal="center" vertical="center" wrapText="1"/>
    </xf>
    <xf numFmtId="0" fontId="8" fillId="3" borderId="16" xfId="12" applyFont="1" applyFill="1" applyBorder="1" applyAlignment="1" applyProtection="1">
      <alignment horizontal="left" vertical="center" wrapText="1"/>
    </xf>
    <xf numFmtId="0" fontId="8" fillId="0" borderId="9" xfId="4" applyFont="1" applyBorder="1" applyAlignment="1">
      <alignment horizontal="left" vertical="center" wrapText="1"/>
    </xf>
    <xf numFmtId="0" fontId="8" fillId="0" borderId="0" xfId="4" applyFont="1" applyAlignment="1">
      <alignment horizontal="left" vertical="center" wrapText="1"/>
    </xf>
    <xf numFmtId="0" fontId="8" fillId="0" borderId="21" xfId="4" applyFont="1" applyBorder="1" applyAlignment="1">
      <alignment horizontal="left" vertical="center" wrapText="1"/>
    </xf>
    <xf numFmtId="0" fontId="8" fillId="0" borderId="18" xfId="4" applyFont="1" applyBorder="1" applyAlignment="1">
      <alignment horizontal="center" vertical="center" wrapText="1"/>
    </xf>
    <xf numFmtId="49" fontId="4" fillId="2" borderId="37" xfId="4" applyNumberFormat="1" applyFont="1" applyFill="1" applyBorder="1" applyAlignment="1">
      <alignment horizontal="left" vertical="center"/>
    </xf>
    <xf numFmtId="49" fontId="4" fillId="2" borderId="42" xfId="4" applyNumberFormat="1" applyFont="1" applyFill="1" applyBorder="1" applyAlignment="1">
      <alignment horizontal="left" vertical="center"/>
    </xf>
    <xf numFmtId="49" fontId="4" fillId="2" borderId="43" xfId="4" applyNumberFormat="1" applyFont="1" applyFill="1" applyBorder="1" applyAlignment="1">
      <alignment horizontal="left" vertical="center"/>
    </xf>
    <xf numFmtId="0" fontId="21" fillId="0" borderId="91"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7" xfId="0" applyFont="1" applyBorder="1" applyAlignment="1">
      <alignment horizontal="center" vertical="center" wrapText="1"/>
    </xf>
    <xf numFmtId="0" fontId="2" fillId="5" borderId="12" xfId="0" applyFont="1" applyFill="1" applyBorder="1" applyAlignment="1">
      <alignment horizontal="center" vertical="center" wrapText="1"/>
    </xf>
    <xf numFmtId="0" fontId="2" fillId="5" borderId="54" xfId="0" applyFont="1" applyFill="1" applyBorder="1" applyAlignment="1">
      <alignment horizontal="center" vertical="center" wrapText="1"/>
    </xf>
    <xf numFmtId="1" fontId="2" fillId="5" borderId="11" xfId="0" applyNumberFormat="1" applyFont="1" applyFill="1" applyBorder="1" applyAlignment="1">
      <alignment horizontal="left" vertical="center" wrapText="1"/>
    </xf>
    <xf numFmtId="1" fontId="2" fillId="5" borderId="12" xfId="0" applyNumberFormat="1" applyFont="1" applyFill="1" applyBorder="1" applyAlignment="1">
      <alignment horizontal="left" vertical="center" wrapText="1"/>
    </xf>
    <xf numFmtId="1" fontId="2" fillId="5" borderId="54" xfId="0" applyNumberFormat="1" applyFont="1" applyFill="1" applyBorder="1" applyAlignment="1">
      <alignment horizontal="left" vertical="center" wrapText="1"/>
    </xf>
    <xf numFmtId="0" fontId="8" fillId="5" borderId="11" xfId="0" applyFont="1" applyFill="1" applyBorder="1" applyAlignment="1">
      <alignment horizontal="left" vertical="center" wrapText="1"/>
    </xf>
    <xf numFmtId="0" fontId="8" fillId="5" borderId="12" xfId="0" applyFont="1" applyFill="1" applyBorder="1" applyAlignment="1">
      <alignment horizontal="left" vertical="center" wrapText="1"/>
    </xf>
    <xf numFmtId="0" fontId="8" fillId="5" borderId="54" xfId="0" applyFont="1" applyFill="1" applyBorder="1" applyAlignment="1">
      <alignment horizontal="left" vertical="center" wrapText="1"/>
    </xf>
    <xf numFmtId="0" fontId="2" fillId="5" borderId="52" xfId="0" applyFont="1" applyFill="1" applyBorder="1" applyAlignment="1">
      <alignment horizontal="left" vertical="center" wrapText="1"/>
    </xf>
    <xf numFmtId="0" fontId="15" fillId="3" borderId="0" xfId="0" applyFont="1" applyFill="1" applyAlignment="1">
      <alignment horizontal="left"/>
    </xf>
    <xf numFmtId="0" fontId="15" fillId="3" borderId="65" xfId="0" applyFont="1" applyFill="1" applyBorder="1" applyAlignment="1">
      <alignment horizontal="left"/>
    </xf>
    <xf numFmtId="0" fontId="7" fillId="5" borderId="11" xfId="2" applyFill="1" applyBorder="1" applyAlignment="1" applyProtection="1">
      <alignment horizontal="center" vertical="center" wrapText="1"/>
    </xf>
    <xf numFmtId="168" fontId="8" fillId="3" borderId="16" xfId="10" applyNumberFormat="1" applyFont="1" applyFill="1" applyBorder="1" applyAlignment="1">
      <alignment horizontal="center" vertical="center" wrapText="1"/>
    </xf>
    <xf numFmtId="168" fontId="8" fillId="3" borderId="17" xfId="10" applyNumberFormat="1" applyFont="1" applyFill="1" applyBorder="1" applyAlignment="1">
      <alignment horizontal="center" vertical="center" wrapText="1"/>
    </xf>
    <xf numFmtId="0" fontId="8" fillId="0" borderId="16" xfId="2" applyFont="1" applyFill="1" applyBorder="1" applyAlignment="1" applyProtection="1">
      <alignment horizontal="left" vertical="center" wrapText="1"/>
    </xf>
    <xf numFmtId="0" fontId="8" fillId="0" borderId="17" xfId="2" applyFont="1" applyFill="1" applyBorder="1" applyAlignment="1" applyProtection="1">
      <alignment horizontal="left" vertical="center" wrapText="1"/>
    </xf>
    <xf numFmtId="0" fontId="2" fillId="0" borderId="48"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29" xfId="0" applyFont="1" applyBorder="1" applyAlignment="1">
      <alignment horizontal="center" vertical="center" wrapText="1"/>
    </xf>
    <xf numFmtId="0" fontId="8" fillId="3" borderId="34" xfId="0" applyFont="1" applyFill="1" applyBorder="1" applyAlignment="1">
      <alignment horizontal="justify" vertical="top" wrapText="1"/>
    </xf>
    <xf numFmtId="0" fontId="8" fillId="3" borderId="26" xfId="0" applyFont="1" applyFill="1" applyBorder="1" applyAlignment="1">
      <alignment horizontal="justify" vertical="top" wrapText="1"/>
    </xf>
    <xf numFmtId="0" fontId="8" fillId="3" borderId="35" xfId="0" applyFont="1" applyFill="1" applyBorder="1" applyAlignment="1">
      <alignment horizontal="justify" vertical="top" wrapText="1"/>
    </xf>
    <xf numFmtId="0" fontId="8" fillId="3" borderId="30" xfId="0" applyFont="1" applyFill="1" applyBorder="1" applyAlignment="1">
      <alignment horizontal="justify" vertical="top" wrapText="1"/>
    </xf>
    <xf numFmtId="0" fontId="8" fillId="3" borderId="16" xfId="4" applyFont="1" applyFill="1" applyBorder="1" applyAlignment="1">
      <alignment horizontal="justify" vertical="center" wrapText="1"/>
    </xf>
    <xf numFmtId="0" fontId="8" fillId="3" borderId="19" xfId="4" applyFont="1" applyFill="1" applyBorder="1" applyAlignment="1">
      <alignment horizontal="justify" vertical="center" wrapText="1"/>
    </xf>
    <xf numFmtId="0" fontId="8" fillId="3" borderId="20" xfId="4" applyFont="1" applyFill="1" applyBorder="1" applyAlignment="1">
      <alignment horizontal="justify" vertical="center" wrapText="1"/>
    </xf>
    <xf numFmtId="0" fontId="8" fillId="3" borderId="16" xfId="6" applyFont="1" applyFill="1" applyBorder="1" applyAlignment="1">
      <alignment horizontal="left" vertical="center" wrapText="1"/>
    </xf>
    <xf numFmtId="0" fontId="8" fillId="3" borderId="17" xfId="6" applyFont="1" applyFill="1" applyBorder="1" applyAlignment="1">
      <alignment horizontal="left" vertical="center" wrapText="1"/>
    </xf>
    <xf numFmtId="0" fontId="8" fillId="3" borderId="15" xfId="12" applyFont="1" applyFill="1" applyBorder="1" applyAlignment="1" applyProtection="1">
      <alignment horizontal="left" vertical="center"/>
    </xf>
    <xf numFmtId="0" fontId="8" fillId="3" borderId="19" xfId="12" applyFont="1" applyFill="1" applyBorder="1" applyAlignment="1" applyProtection="1">
      <alignment horizontal="left" vertical="center"/>
    </xf>
    <xf numFmtId="0" fontId="8" fillId="3" borderId="20" xfId="12" applyFont="1" applyFill="1" applyBorder="1" applyAlignment="1" applyProtection="1">
      <alignment horizontal="left" vertical="center"/>
    </xf>
    <xf numFmtId="1" fontId="8" fillId="3" borderId="15" xfId="12" applyNumberFormat="1" applyFont="1" applyFill="1" applyBorder="1" applyAlignment="1" applyProtection="1">
      <alignment horizontal="left" vertical="center"/>
    </xf>
    <xf numFmtId="1" fontId="8" fillId="3" borderId="19" xfId="12" applyNumberFormat="1" applyFont="1" applyFill="1" applyBorder="1" applyAlignment="1" applyProtection="1">
      <alignment horizontal="left" vertical="center"/>
    </xf>
    <xf numFmtId="1" fontId="8" fillId="3" borderId="20" xfId="12" applyNumberFormat="1" applyFont="1" applyFill="1" applyBorder="1" applyAlignment="1" applyProtection="1">
      <alignment horizontal="left" vertical="center"/>
    </xf>
    <xf numFmtId="0" fontId="2" fillId="0" borderId="15"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8" fillId="3" borderId="17" xfId="12" applyFont="1" applyFill="1" applyBorder="1" applyAlignment="1" applyProtection="1">
      <alignment horizontal="left" vertical="center" wrapText="1"/>
    </xf>
    <xf numFmtId="49" fontId="4" fillId="2" borderId="2" xfId="4" applyNumberFormat="1" applyFont="1" applyFill="1" applyBorder="1" applyAlignment="1">
      <alignment horizontal="center" vertical="center" wrapText="1"/>
    </xf>
    <xf numFmtId="49" fontId="4" fillId="2" borderId="3" xfId="4" applyNumberFormat="1" applyFont="1" applyFill="1" applyBorder="1" applyAlignment="1">
      <alignment horizontal="center" vertical="center" wrapText="1"/>
    </xf>
    <xf numFmtId="49" fontId="4" fillId="2" borderId="4" xfId="4" applyNumberFormat="1" applyFont="1" applyFill="1" applyBorder="1" applyAlignment="1">
      <alignment horizontal="center"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10" fillId="3" borderId="16" xfId="6" applyFont="1" applyFill="1" applyBorder="1" applyAlignment="1">
      <alignment horizontal="left" vertical="center" wrapText="1"/>
    </xf>
    <xf numFmtId="0" fontId="10" fillId="3" borderId="17" xfId="6" applyFont="1" applyFill="1" applyBorder="1" applyAlignment="1">
      <alignment horizontal="left" vertical="center" wrapText="1"/>
    </xf>
    <xf numFmtId="0" fontId="15" fillId="0" borderId="77" xfId="0" applyFont="1" applyBorder="1" applyAlignment="1"/>
    <xf numFmtId="0" fontId="15" fillId="0" borderId="78" xfId="0" applyFont="1" applyBorder="1" applyAlignment="1"/>
    <xf numFmtId="0" fontId="15" fillId="0" borderId="12" xfId="0" applyFont="1" applyBorder="1" applyAlignment="1">
      <alignment horizontal="left"/>
    </xf>
    <xf numFmtId="0" fontId="15" fillId="0" borderId="54" xfId="0" applyFont="1" applyBorder="1" applyAlignment="1">
      <alignment horizontal="left"/>
    </xf>
    <xf numFmtId="0" fontId="15" fillId="0" borderId="57" xfId="0" applyFont="1" applyBorder="1" applyAlignment="1"/>
    <xf numFmtId="0" fontId="15" fillId="0" borderId="0" xfId="0" applyFont="1" applyAlignment="1"/>
    <xf numFmtId="0" fontId="15" fillId="0" borderId="70" xfId="0" applyFont="1" applyBorder="1" applyAlignment="1"/>
    <xf numFmtId="0" fontId="15" fillId="0" borderId="59" xfId="0" applyFont="1" applyBorder="1" applyAlignment="1"/>
    <xf numFmtId="0" fontId="15" fillId="0" borderId="60" xfId="0" applyFont="1" applyBorder="1" applyAlignment="1"/>
    <xf numFmtId="0" fontId="15" fillId="0" borderId="72" xfId="0" applyFont="1" applyBorder="1" applyAlignment="1"/>
    <xf numFmtId="0" fontId="15" fillId="0" borderId="64" xfId="0" applyFont="1" applyBorder="1" applyAlignment="1"/>
    <xf numFmtId="0" fontId="15" fillId="0" borderId="73" xfId="0" applyFont="1" applyBorder="1" applyAlignment="1"/>
    <xf numFmtId="0" fontId="15" fillId="0" borderId="12" xfId="0" applyFont="1" applyBorder="1" applyAlignment="1"/>
    <xf numFmtId="0" fontId="15" fillId="0" borderId="54" xfId="0" applyFont="1" applyBorder="1" applyAlignment="1"/>
    <xf numFmtId="0" fontId="15" fillId="0" borderId="50" xfId="0" applyFont="1" applyBorder="1" applyAlignment="1"/>
    <xf numFmtId="0" fontId="15" fillId="0" borderId="51" xfId="0" applyFont="1" applyBorder="1" applyAlignment="1"/>
    <xf numFmtId="169" fontId="23" fillId="0" borderId="16" xfId="6" applyNumberFormat="1" applyFont="1" applyBorder="1" applyAlignment="1">
      <alignment horizontal="center" vertical="center" wrapText="1"/>
    </xf>
    <xf numFmtId="169" fontId="23" fillId="0" borderId="17" xfId="6" applyNumberFormat="1" applyFont="1" applyBorder="1" applyAlignment="1">
      <alignment horizontal="center" vertical="center" wrapText="1"/>
    </xf>
    <xf numFmtId="0" fontId="8" fillId="3" borderId="94" xfId="12" applyFont="1" applyFill="1" applyBorder="1" applyAlignment="1" applyProtection="1">
      <alignment horizontal="left" vertical="center" wrapText="1"/>
    </xf>
    <xf numFmtId="0" fontId="8" fillId="3" borderId="95" xfId="12" applyFont="1" applyFill="1" applyBorder="1" applyAlignment="1" applyProtection="1">
      <alignment horizontal="left" vertical="center" wrapText="1"/>
    </xf>
    <xf numFmtId="0" fontId="8" fillId="3" borderId="96" xfId="12" applyFont="1" applyFill="1" applyBorder="1" applyAlignment="1" applyProtection="1">
      <alignment horizontal="left" vertical="center" wrapText="1"/>
    </xf>
    <xf numFmtId="9" fontId="23" fillId="0" borderId="16" xfId="6" applyNumberFormat="1" applyFont="1" applyBorder="1" applyAlignment="1">
      <alignment horizontal="center" vertical="center" wrapText="1"/>
    </xf>
    <xf numFmtId="0" fontId="23" fillId="0" borderId="17" xfId="6" applyFont="1" applyBorder="1" applyAlignment="1">
      <alignment horizontal="center" vertical="center" wrapText="1"/>
    </xf>
    <xf numFmtId="0" fontId="8" fillId="3" borderId="5" xfId="12" applyFont="1" applyFill="1" applyBorder="1" applyAlignment="1" applyProtection="1">
      <alignment horizontal="center" vertical="center" wrapText="1"/>
    </xf>
    <xf numFmtId="0" fontId="8" fillId="3" borderId="22" xfId="12" applyFont="1" applyFill="1" applyBorder="1" applyAlignment="1" applyProtection="1">
      <alignment horizontal="center" vertical="center" wrapText="1"/>
    </xf>
    <xf numFmtId="0" fontId="8" fillId="3" borderId="28" xfId="12" applyFont="1" applyFill="1" applyBorder="1" applyAlignment="1" applyProtection="1">
      <alignment horizontal="center" vertical="center" wrapText="1"/>
    </xf>
    <xf numFmtId="0" fontId="8" fillId="3" borderId="29" xfId="12" applyFont="1" applyFill="1" applyBorder="1" applyAlignment="1" applyProtection="1">
      <alignment horizontal="center" vertical="center" wrapText="1"/>
    </xf>
    <xf numFmtId="0" fontId="9" fillId="3" borderId="23" xfId="12" applyFont="1" applyFill="1" applyBorder="1" applyAlignment="1" applyProtection="1">
      <alignment horizontal="center" vertical="center" wrapText="1"/>
    </xf>
    <xf numFmtId="0" fontId="9" fillId="3" borderId="93" xfId="12" applyFont="1" applyFill="1" applyBorder="1" applyAlignment="1" applyProtection="1">
      <alignment horizontal="center" vertical="center" wrapText="1"/>
    </xf>
    <xf numFmtId="0" fontId="8" fillId="3" borderId="18" xfId="12" applyFont="1" applyFill="1" applyBorder="1" applyAlignment="1" applyProtection="1">
      <alignment horizontal="center" vertical="center" wrapText="1"/>
    </xf>
    <xf numFmtId="0" fontId="8" fillId="3" borderId="15" xfId="4" applyFont="1" applyFill="1" applyBorder="1" applyAlignment="1">
      <alignment horizontal="center" vertical="center"/>
    </xf>
    <xf numFmtId="0" fontId="8" fillId="3" borderId="19" xfId="4" applyFont="1" applyFill="1" applyBorder="1" applyAlignment="1">
      <alignment horizontal="center" vertical="center"/>
    </xf>
    <xf numFmtId="0" fontId="8" fillId="3" borderId="17" xfId="4" applyFont="1" applyFill="1" applyBorder="1" applyAlignment="1">
      <alignment horizontal="center" vertical="center"/>
    </xf>
    <xf numFmtId="0" fontId="2" fillId="0" borderId="16" xfId="0" applyFont="1" applyBorder="1" applyAlignment="1">
      <alignment horizontal="center"/>
    </xf>
    <xf numFmtId="0" fontId="2" fillId="0" borderId="19" xfId="0" applyFont="1" applyBorder="1" applyAlignment="1">
      <alignment horizontal="center"/>
    </xf>
    <xf numFmtId="0" fontId="2" fillId="0" borderId="17" xfId="0" applyFont="1" applyBorder="1" applyAlignment="1">
      <alignment horizontal="center"/>
    </xf>
    <xf numFmtId="0" fontId="8" fillId="3" borderId="5" xfId="0" applyFont="1" applyFill="1" applyBorder="1" applyAlignment="1">
      <alignment horizontal="center" wrapText="1"/>
    </xf>
    <xf numFmtId="0" fontId="8" fillId="3" borderId="22" xfId="0" applyFont="1" applyFill="1" applyBorder="1" applyAlignment="1">
      <alignment horizontal="center" wrapText="1"/>
    </xf>
    <xf numFmtId="0" fontId="8" fillId="3" borderId="28" xfId="0" applyFont="1" applyFill="1" applyBorder="1" applyAlignment="1">
      <alignment horizontal="center" wrapText="1"/>
    </xf>
    <xf numFmtId="0" fontId="8" fillId="3" borderId="29" xfId="0" applyFont="1" applyFill="1" applyBorder="1" applyAlignment="1">
      <alignment horizont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54" xfId="0" applyFont="1" applyBorder="1" applyAlignment="1">
      <alignment horizontal="left" vertical="center" wrapText="1"/>
    </xf>
    <xf numFmtId="0" fontId="8" fillId="0" borderId="11" xfId="0" applyFont="1" applyBorder="1" applyAlignment="1">
      <alignment vertical="center" wrapText="1"/>
    </xf>
    <xf numFmtId="0" fontId="8" fillId="0" borderId="12" xfId="0" applyFont="1" applyBorder="1" applyAlignment="1">
      <alignment vertical="center" wrapText="1"/>
    </xf>
    <xf numFmtId="0" fontId="8" fillId="0" borderId="54" xfId="0" applyFont="1" applyBorder="1" applyAlignment="1">
      <alignment vertical="center" wrapText="1"/>
    </xf>
    <xf numFmtId="0" fontId="8" fillId="9" borderId="11" xfId="0" applyFont="1" applyFill="1" applyBorder="1" applyAlignment="1">
      <alignment horizontal="left" vertical="center" wrapText="1"/>
    </xf>
    <xf numFmtId="0" fontId="8" fillId="9" borderId="12" xfId="0" applyFont="1" applyFill="1" applyBorder="1" applyAlignment="1">
      <alignment horizontal="left" vertical="center" wrapText="1"/>
    </xf>
    <xf numFmtId="0" fontId="8" fillId="9" borderId="54" xfId="0" applyFont="1" applyFill="1" applyBorder="1" applyAlignment="1">
      <alignment horizontal="left" vertical="center" wrapText="1"/>
    </xf>
    <xf numFmtId="0" fontId="2" fillId="0" borderId="56" xfId="0" applyFont="1" applyBorder="1" applyAlignment="1">
      <alignment horizontal="left" vertical="center" wrapText="1"/>
    </xf>
    <xf numFmtId="0" fontId="2" fillId="0" borderId="57" xfId="0" applyFont="1" applyBorder="1" applyAlignment="1">
      <alignment horizontal="left" vertical="center" wrapText="1"/>
    </xf>
    <xf numFmtId="9" fontId="2" fillId="5" borderId="56" xfId="0" applyNumberFormat="1" applyFont="1" applyFill="1" applyBorder="1" applyAlignment="1">
      <alignment horizontal="center" vertical="center" wrapText="1"/>
    </xf>
    <xf numFmtId="0" fontId="2" fillId="5" borderId="71"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72" xfId="0" applyFont="1" applyFill="1" applyBorder="1" applyAlignment="1">
      <alignment horizontal="center" vertical="center"/>
    </xf>
    <xf numFmtId="0" fontId="15" fillId="3" borderId="67" xfId="0" applyFont="1" applyFill="1" applyBorder="1" applyAlignment="1">
      <alignment horizontal="center" vertical="center"/>
    </xf>
    <xf numFmtId="0" fontId="2" fillId="0" borderId="52" xfId="0" applyFont="1" applyBorder="1" applyAlignment="1">
      <alignment horizontal="left" vertical="center" wrapText="1"/>
    </xf>
    <xf numFmtId="0" fontId="15" fillId="0" borderId="0" xfId="0" applyFont="1" applyAlignment="1">
      <alignment horizontal="left"/>
    </xf>
    <xf numFmtId="0" fontId="15" fillId="0" borderId="65" xfId="0" applyFont="1" applyBorder="1" applyAlignment="1">
      <alignment horizontal="left"/>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55" xfId="0" applyFont="1" applyFill="1" applyBorder="1" applyAlignment="1">
      <alignment horizontal="left" vertical="center" wrapText="1"/>
    </xf>
    <xf numFmtId="0" fontId="15" fillId="0" borderId="13" xfId="0" applyFont="1" applyBorder="1" applyAlignment="1"/>
    <xf numFmtId="0" fontId="15" fillId="0" borderId="67" xfId="0" applyFont="1" applyBorder="1" applyAlignment="1"/>
    <xf numFmtId="0" fontId="20" fillId="0" borderId="64" xfId="8" applyFont="1" applyBorder="1" applyAlignment="1">
      <alignment horizontal="center"/>
    </xf>
    <xf numFmtId="0" fontId="20" fillId="0" borderId="73" xfId="8" applyFont="1" applyBorder="1" applyAlignment="1">
      <alignment horizontal="center"/>
    </xf>
    <xf numFmtId="0" fontId="7" fillId="3" borderId="64" xfId="2" applyFill="1" applyBorder="1" applyAlignment="1" applyProtection="1">
      <alignment horizontal="center"/>
    </xf>
    <xf numFmtId="0" fontId="20" fillId="3" borderId="64" xfId="8" applyFont="1" applyFill="1" applyBorder="1" applyAlignment="1">
      <alignment horizontal="center"/>
    </xf>
    <xf numFmtId="0" fontId="20" fillId="3" borderId="73" xfId="8" applyFont="1" applyFill="1" applyBorder="1" applyAlignment="1">
      <alignment horizontal="center"/>
    </xf>
    <xf numFmtId="0" fontId="2" fillId="5" borderId="57" xfId="0" applyFont="1" applyFill="1" applyBorder="1" applyAlignment="1">
      <alignment horizontal="center" vertical="center" wrapText="1"/>
    </xf>
    <xf numFmtId="0" fontId="2" fillId="5" borderId="50" xfId="0" applyFont="1" applyFill="1" applyBorder="1" applyAlignment="1">
      <alignment horizontal="left" vertical="center" wrapText="1"/>
    </xf>
    <xf numFmtId="0" fontId="2" fillId="5" borderId="51" xfId="0" applyFont="1" applyFill="1" applyBorder="1" applyAlignment="1">
      <alignment horizontal="left" vertical="center" wrapText="1"/>
    </xf>
    <xf numFmtId="0" fontId="2" fillId="5" borderId="48" xfId="0" applyFont="1" applyFill="1" applyBorder="1" applyAlignment="1">
      <alignment horizontal="center" wrapText="1"/>
    </xf>
    <xf numFmtId="0" fontId="2" fillId="5" borderId="59" xfId="0" applyFont="1" applyFill="1" applyBorder="1" applyAlignment="1">
      <alignment horizontal="center" wrapText="1"/>
    </xf>
    <xf numFmtId="0" fontId="2" fillId="5" borderId="66" xfId="0" applyFont="1" applyFill="1" applyBorder="1" applyAlignment="1">
      <alignment horizontal="center" wrapText="1"/>
    </xf>
    <xf numFmtId="0" fontId="2" fillId="5" borderId="64" xfId="0" applyFont="1" applyFill="1" applyBorder="1" applyAlignment="1">
      <alignment horizontal="center" wrapText="1"/>
    </xf>
    <xf numFmtId="0" fontId="15" fillId="3" borderId="12" xfId="0" applyFont="1" applyFill="1" applyBorder="1" applyAlignment="1">
      <alignment horizontal="center"/>
    </xf>
    <xf numFmtId="0" fontId="15" fillId="3" borderId="54" xfId="0" applyFont="1" applyFill="1" applyBorder="1" applyAlignment="1">
      <alignment horizontal="center"/>
    </xf>
    <xf numFmtId="0" fontId="2" fillId="0" borderId="97" xfId="0" applyFont="1" applyBorder="1" applyAlignment="1">
      <alignment horizontal="left" vertical="center" wrapText="1"/>
    </xf>
    <xf numFmtId="0" fontId="2" fillId="0" borderId="89" xfId="0" applyFont="1" applyBorder="1" applyAlignment="1">
      <alignment horizontal="left" vertical="center" wrapText="1"/>
    </xf>
    <xf numFmtId="0" fontId="2" fillId="0" borderId="98" xfId="0" applyFont="1" applyBorder="1" applyAlignment="1">
      <alignment horizontal="left" vertical="center" wrapText="1"/>
    </xf>
    <xf numFmtId="0" fontId="2" fillId="0" borderId="70" xfId="0" applyFont="1" applyBorder="1" applyAlignment="1">
      <alignment horizontal="center" vertical="top" wrapText="1"/>
    </xf>
    <xf numFmtId="0" fontId="2" fillId="0" borderId="71" xfId="0" applyFont="1" applyBorder="1" applyAlignment="1">
      <alignment horizontal="center" vertical="center" wrapText="1"/>
    </xf>
    <xf numFmtId="0" fontId="2" fillId="0" borderId="71" xfId="0" applyFont="1" applyBorder="1" applyAlignment="1">
      <alignment horizontal="left" vertical="top"/>
    </xf>
    <xf numFmtId="0" fontId="8" fillId="3" borderId="15" xfId="2" applyFont="1" applyFill="1" applyBorder="1" applyAlignment="1" applyProtection="1">
      <alignment vertical="center" wrapText="1"/>
    </xf>
    <xf numFmtId="0" fontId="8" fillId="3" borderId="19" xfId="2" applyFont="1" applyFill="1" applyBorder="1" applyAlignment="1" applyProtection="1">
      <alignment vertical="center" wrapText="1"/>
    </xf>
    <xf numFmtId="0" fontId="8" fillId="3" borderId="20" xfId="2" applyFont="1" applyFill="1" applyBorder="1" applyAlignment="1" applyProtection="1">
      <alignment vertical="center" wrapText="1"/>
    </xf>
    <xf numFmtId="0" fontId="8" fillId="3" borderId="15" xfId="2" applyFont="1" applyFill="1" applyBorder="1" applyAlignment="1" applyProtection="1">
      <alignment vertical="top" wrapText="1"/>
    </xf>
    <xf numFmtId="0" fontId="8" fillId="3" borderId="19" xfId="2" applyFont="1" applyFill="1" applyBorder="1" applyAlignment="1" applyProtection="1">
      <alignment vertical="top" wrapText="1"/>
    </xf>
    <xf numFmtId="0" fontId="8" fillId="3" borderId="20" xfId="2" applyFont="1" applyFill="1" applyBorder="1" applyAlignment="1" applyProtection="1">
      <alignment vertical="top" wrapText="1"/>
    </xf>
    <xf numFmtId="0" fontId="23" fillId="0" borderId="16" xfId="6" applyFont="1" applyBorder="1" applyAlignment="1">
      <alignment horizontal="center" vertical="center" wrapText="1"/>
    </xf>
    <xf numFmtId="0" fontId="8" fillId="3" borderId="40" xfId="8" applyFont="1" applyFill="1" applyBorder="1" applyAlignment="1"/>
    <xf numFmtId="0" fontId="8" fillId="3" borderId="41" xfId="8" applyFont="1" applyFill="1" applyBorder="1" applyAlignment="1"/>
    <xf numFmtId="9" fontId="23" fillId="3" borderId="16" xfId="6" applyNumberFormat="1" applyFont="1" applyFill="1" applyBorder="1" applyAlignment="1">
      <alignment horizontal="center" vertical="center" wrapText="1"/>
    </xf>
    <xf numFmtId="0" fontId="23" fillId="3" borderId="17" xfId="6" applyFont="1" applyFill="1" applyBorder="1" applyAlignment="1">
      <alignment horizontal="center" vertical="center" wrapText="1"/>
    </xf>
    <xf numFmtId="0" fontId="2" fillId="5" borderId="71" xfId="0" applyFont="1" applyFill="1" applyBorder="1" applyAlignment="1">
      <alignment horizontal="left" vertical="top" wrapText="1"/>
    </xf>
    <xf numFmtId="0" fontId="15" fillId="3" borderId="13" xfId="0" applyFont="1" applyFill="1" applyBorder="1" applyAlignment="1">
      <alignment wrapText="1"/>
    </xf>
    <xf numFmtId="0" fontId="15" fillId="3" borderId="72" xfId="0" applyFont="1" applyFill="1" applyBorder="1" applyAlignment="1">
      <alignment wrapText="1"/>
    </xf>
    <xf numFmtId="0" fontId="15" fillId="3" borderId="67" xfId="0" applyFont="1" applyFill="1" applyBorder="1" applyAlignment="1">
      <alignment wrapText="1"/>
    </xf>
    <xf numFmtId="0" fontId="8" fillId="5" borderId="49" xfId="0" applyFont="1" applyFill="1" applyBorder="1" applyAlignment="1">
      <alignment horizontal="left" vertical="center" wrapText="1"/>
    </xf>
    <xf numFmtId="9" fontId="2" fillId="5" borderId="56" xfId="11" applyFont="1" applyFill="1" applyBorder="1" applyAlignment="1">
      <alignment horizontal="center" vertical="center" wrapText="1"/>
    </xf>
    <xf numFmtId="9" fontId="15" fillId="3" borderId="57" xfId="11" applyFont="1" applyFill="1" applyBorder="1" applyAlignment="1"/>
    <xf numFmtId="0" fontId="2" fillId="7" borderId="11" xfId="0" applyFont="1" applyFill="1" applyBorder="1" applyAlignment="1">
      <alignment horizontal="left" vertical="center" wrapText="1"/>
    </xf>
    <xf numFmtId="0" fontId="20" fillId="0" borderId="12" xfId="0" applyFont="1" applyBorder="1" applyAlignment="1">
      <alignment horizontal="left"/>
    </xf>
    <xf numFmtId="0" fontId="20" fillId="0" borderId="54" xfId="0" applyFont="1" applyBorder="1" applyAlignment="1">
      <alignment horizontal="left"/>
    </xf>
    <xf numFmtId="0" fontId="20" fillId="0" borderId="12" xfId="0" applyFont="1" applyBorder="1" applyAlignment="1"/>
    <xf numFmtId="0" fontId="20" fillId="0" borderId="54" xfId="0" applyFont="1" applyBorder="1" applyAlignment="1"/>
    <xf numFmtId="0" fontId="2" fillId="5" borderId="11" xfId="15" applyFont="1" applyFill="1" applyBorder="1" applyAlignment="1">
      <alignment horizontal="left" vertical="center" wrapText="1"/>
    </xf>
    <xf numFmtId="0" fontId="15" fillId="0" borderId="12" xfId="15" applyFont="1" applyBorder="1" applyAlignment="1"/>
    <xf numFmtId="0" fontId="15" fillId="0" borderId="54" xfId="15" applyFont="1" applyBorder="1" applyAlignment="1"/>
    <xf numFmtId="1" fontId="2" fillId="5" borderId="11" xfId="15" applyNumberFormat="1" applyFont="1" applyFill="1" applyBorder="1" applyAlignment="1">
      <alignment horizontal="left" vertical="center" wrapText="1"/>
    </xf>
    <xf numFmtId="1" fontId="15" fillId="0" borderId="12" xfId="15" applyNumberFormat="1" applyFont="1" applyBorder="1" applyAlignment="1"/>
    <xf numFmtId="1" fontId="15" fillId="0" borderId="54" xfId="15" applyNumberFormat="1" applyFont="1" applyBorder="1" applyAlignment="1"/>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9" fillId="2" borderId="18" xfId="4" applyFont="1" applyFill="1" applyBorder="1" applyAlignment="1">
      <alignment horizontal="center" vertical="center" wrapText="1"/>
    </xf>
    <xf numFmtId="0" fontId="11" fillId="0" borderId="18" xfId="0" applyFont="1" applyBorder="1" applyAlignment="1">
      <alignment horizontal="center"/>
    </xf>
    <xf numFmtId="0" fontId="2" fillId="3" borderId="18" xfId="0" applyFont="1" applyFill="1" applyBorder="1" applyAlignment="1">
      <alignment horizontal="left" vertical="top" wrapText="1"/>
    </xf>
    <xf numFmtId="0" fontId="8" fillId="3" borderId="33" xfId="12" applyFont="1" applyFill="1" applyBorder="1" applyAlignment="1" applyProtection="1">
      <alignment horizontal="left" vertical="top" wrapText="1"/>
    </xf>
    <xf numFmtId="0" fontId="8" fillId="3" borderId="18" xfId="4" applyFont="1" applyFill="1" applyBorder="1" applyAlignment="1">
      <alignment horizontal="left" vertical="center" wrapText="1"/>
    </xf>
    <xf numFmtId="3" fontId="8" fillId="3" borderId="16" xfId="12" applyNumberFormat="1" applyFont="1" applyFill="1" applyBorder="1" applyAlignment="1" applyProtection="1">
      <alignment horizontal="center" vertical="center" wrapText="1"/>
    </xf>
    <xf numFmtId="3" fontId="8" fillId="3" borderId="17" xfId="12" applyNumberFormat="1" applyFont="1" applyFill="1" applyBorder="1" applyAlignment="1" applyProtection="1">
      <alignment horizontal="center" vertical="center" wrapText="1"/>
    </xf>
    <xf numFmtId="3" fontId="12" fillId="3" borderId="16" xfId="12" applyNumberFormat="1" applyFont="1" applyFill="1" applyBorder="1" applyAlignment="1" applyProtection="1">
      <alignment horizontal="center" vertical="center" wrapText="1"/>
    </xf>
    <xf numFmtId="3" fontId="12" fillId="3" borderId="17" xfId="12" applyNumberFormat="1" applyFont="1" applyFill="1" applyBorder="1" applyAlignment="1" applyProtection="1">
      <alignment horizontal="center" vertical="center" wrapText="1"/>
    </xf>
    <xf numFmtId="9" fontId="8" fillId="3" borderId="0" xfId="4" applyNumberFormat="1" applyFont="1" applyFill="1" applyAlignment="1">
      <alignment horizontal="left" vertical="center" wrapText="1"/>
    </xf>
    <xf numFmtId="0" fontId="8" fillId="3" borderId="17" xfId="4" applyFont="1" applyFill="1" applyBorder="1" applyAlignment="1">
      <alignment horizontal="left" vertical="center" wrapText="1"/>
    </xf>
    <xf numFmtId="0" fontId="8" fillId="3" borderId="16" xfId="4" applyFont="1" applyFill="1" applyBorder="1" applyAlignment="1">
      <alignment horizontal="left" vertical="center" wrapText="1"/>
    </xf>
    <xf numFmtId="0" fontId="10" fillId="0" borderId="25" xfId="4" applyFont="1" applyBorder="1" applyAlignment="1">
      <alignment horizontal="center" vertical="center"/>
    </xf>
    <xf numFmtId="0" fontId="10" fillId="0" borderId="27" xfId="4" applyFont="1" applyBorder="1" applyAlignment="1">
      <alignment horizontal="center" vertical="center"/>
    </xf>
    <xf numFmtId="0" fontId="10" fillId="0" borderId="38" xfId="4" applyFont="1" applyBorder="1" applyAlignment="1">
      <alignment horizontal="center" vertical="center"/>
    </xf>
    <xf numFmtId="0" fontId="2" fillId="3" borderId="18" xfId="0" applyFont="1" applyFill="1" applyBorder="1" applyAlignment="1">
      <alignment horizontal="left" vertical="center" wrapText="1"/>
    </xf>
    <xf numFmtId="0" fontId="2" fillId="3" borderId="102" xfId="0" applyFont="1" applyFill="1" applyBorder="1" applyAlignment="1">
      <alignment horizontal="left" vertical="center" wrapText="1"/>
    </xf>
    <xf numFmtId="0" fontId="2" fillId="3" borderId="104" xfId="0" applyFont="1" applyFill="1" applyBorder="1" applyAlignment="1">
      <alignment horizontal="left" vertical="center" wrapText="1"/>
    </xf>
    <xf numFmtId="0" fontId="2" fillId="3" borderId="105" xfId="0" applyFont="1" applyFill="1" applyBorder="1" applyAlignment="1">
      <alignment horizontal="left" vertical="center" wrapText="1"/>
    </xf>
    <xf numFmtId="0" fontId="9" fillId="2" borderId="101" xfId="4" applyFont="1" applyFill="1" applyBorder="1" applyAlignment="1">
      <alignment horizontal="center" vertical="center" wrapText="1"/>
    </xf>
    <xf numFmtId="0" fontId="9" fillId="2" borderId="103" xfId="4" applyFont="1" applyFill="1" applyBorder="1" applyAlignment="1">
      <alignment horizontal="center" vertical="center" wrapText="1"/>
    </xf>
    <xf numFmtId="3" fontId="2" fillId="3" borderId="16" xfId="12" applyNumberFormat="1" applyFont="1" applyFill="1" applyBorder="1" applyAlignment="1" applyProtection="1">
      <alignment horizontal="left" vertical="center" wrapText="1"/>
    </xf>
    <xf numFmtId="3" fontId="2" fillId="3" borderId="17" xfId="12" applyNumberFormat="1" applyFont="1" applyFill="1" applyBorder="1" applyAlignment="1" applyProtection="1">
      <alignment horizontal="left" vertical="center" wrapText="1"/>
    </xf>
    <xf numFmtId="0" fontId="2" fillId="5" borderId="100" xfId="0" applyFont="1" applyFill="1" applyBorder="1" applyAlignment="1">
      <alignment horizontal="left" vertical="center" wrapText="1"/>
    </xf>
    <xf numFmtId="3" fontId="2" fillId="3" borderId="20" xfId="12" applyNumberFormat="1" applyFont="1" applyFill="1" applyBorder="1" applyAlignment="1" applyProtection="1">
      <alignment horizontal="left" vertical="center" wrapText="1"/>
    </xf>
    <xf numFmtId="9" fontId="2" fillId="3" borderId="0" xfId="4" applyNumberFormat="1" applyFont="1" applyFill="1" applyAlignment="1">
      <alignment horizontal="left" vertical="center" wrapText="1"/>
    </xf>
    <xf numFmtId="0" fontId="8" fillId="0" borderId="17" xfId="4" applyFont="1" applyBorder="1" applyAlignment="1">
      <alignment horizontal="left" vertical="center" wrapText="1"/>
    </xf>
    <xf numFmtId="0" fontId="6" fillId="0" borderId="16" xfId="6" applyFont="1" applyBorder="1" applyAlignment="1">
      <alignment horizontal="left" vertical="center" wrapText="1"/>
    </xf>
    <xf numFmtId="0" fontId="6" fillId="0" borderId="17" xfId="6" applyFont="1" applyBorder="1" applyAlignment="1">
      <alignment horizontal="left" vertical="center" wrapText="1"/>
    </xf>
    <xf numFmtId="0" fontId="8" fillId="0" borderId="16" xfId="4" applyFont="1" applyBorder="1" applyAlignment="1">
      <alignment horizontal="left" vertical="center" wrapText="1"/>
    </xf>
    <xf numFmtId="0" fontId="19" fillId="3" borderId="0" xfId="0" applyFont="1" applyFill="1" applyAlignment="1">
      <alignment horizontal="center" wrapText="1"/>
    </xf>
    <xf numFmtId="0" fontId="5" fillId="2" borderId="25" xfId="3" applyFont="1" applyFill="1" applyBorder="1" applyAlignment="1">
      <alignment horizontal="center" vertical="center"/>
    </xf>
    <xf numFmtId="0" fontId="5" fillId="2" borderId="27" xfId="3" applyFont="1" applyFill="1" applyBorder="1" applyAlignment="1">
      <alignment horizontal="center" vertical="center"/>
    </xf>
    <xf numFmtId="0" fontId="5" fillId="2" borderId="14" xfId="3" applyFont="1" applyFill="1" applyBorder="1" applyAlignment="1">
      <alignment horizontal="center" vertical="center"/>
    </xf>
    <xf numFmtId="3" fontId="8" fillId="0" borderId="16" xfId="12" applyNumberFormat="1" applyFont="1" applyFill="1" applyBorder="1" applyAlignment="1" applyProtection="1">
      <alignment horizontal="center" vertical="center" wrapText="1"/>
    </xf>
    <xf numFmtId="3" fontId="8" fillId="0" borderId="17" xfId="12" applyNumberFormat="1" applyFont="1" applyFill="1" applyBorder="1" applyAlignment="1" applyProtection="1">
      <alignment horizontal="center" vertical="center" wrapText="1"/>
    </xf>
    <xf numFmtId="3" fontId="8" fillId="3" borderId="20" xfId="12" applyNumberFormat="1" applyFont="1" applyFill="1" applyBorder="1" applyAlignment="1" applyProtection="1">
      <alignment horizontal="center" vertical="center" wrapText="1"/>
    </xf>
    <xf numFmtId="0" fontId="10" fillId="0" borderId="14" xfId="4" applyFont="1" applyBorder="1" applyAlignment="1">
      <alignment horizontal="center" vertical="center"/>
    </xf>
    <xf numFmtId="0" fontId="9" fillId="2" borderId="106" xfId="4" applyFont="1" applyFill="1" applyBorder="1" applyAlignment="1">
      <alignment horizontal="left" vertical="center" wrapText="1"/>
    </xf>
    <xf numFmtId="0" fontId="9" fillId="2" borderId="33" xfId="4" applyFont="1" applyFill="1" applyBorder="1" applyAlignment="1">
      <alignment horizontal="left" vertical="center" wrapText="1"/>
    </xf>
    <xf numFmtId="0" fontId="8" fillId="0" borderId="15" xfId="4" applyFont="1" applyBorder="1" applyAlignment="1">
      <alignment horizontal="left" vertical="center"/>
    </xf>
    <xf numFmtId="0" fontId="8" fillId="0" borderId="19" xfId="4" applyFont="1" applyBorder="1" applyAlignment="1">
      <alignment horizontal="left" vertical="center"/>
    </xf>
    <xf numFmtId="0" fontId="8" fillId="0" borderId="16" xfId="4" applyFont="1" applyBorder="1" applyAlignment="1">
      <alignment horizontal="left" vertical="center"/>
    </xf>
    <xf numFmtId="0" fontId="8" fillId="0" borderId="20" xfId="4" applyFont="1" applyBorder="1" applyAlignment="1">
      <alignment horizontal="left" vertical="center"/>
    </xf>
    <xf numFmtId="0" fontId="2" fillId="5" borderId="71" xfId="0" applyFont="1" applyFill="1" applyBorder="1" applyAlignment="1">
      <alignment horizontal="left" vertical="center"/>
    </xf>
    <xf numFmtId="0" fontId="15" fillId="3" borderId="13" xfId="0" applyFont="1" applyFill="1" applyBorder="1" applyAlignment="1">
      <alignment vertical="center"/>
    </xf>
    <xf numFmtId="0" fontId="15" fillId="3" borderId="72" xfId="0" applyFont="1" applyFill="1" applyBorder="1" applyAlignment="1">
      <alignment vertical="center"/>
    </xf>
    <xf numFmtId="0" fontId="15" fillId="3" borderId="67" xfId="0" applyFont="1" applyFill="1" applyBorder="1" applyAlignment="1">
      <alignment vertical="center"/>
    </xf>
    <xf numFmtId="14" fontId="8" fillId="3" borderId="15" xfId="2" applyNumberFormat="1" applyFont="1" applyFill="1" applyBorder="1" applyAlignment="1" applyProtection="1">
      <alignment horizontal="left" vertical="center" wrapText="1"/>
    </xf>
    <xf numFmtId="0" fontId="8" fillId="3" borderId="29" xfId="3" applyFont="1" applyFill="1" applyBorder="1" applyAlignment="1">
      <alignment horizontal="center" wrapText="1"/>
    </xf>
    <xf numFmtId="1" fontId="8" fillId="3" borderId="0" xfId="1" applyNumberFormat="1" applyFont="1" applyFill="1" applyAlignment="1">
      <alignment horizontal="center" vertical="center" wrapText="1"/>
    </xf>
    <xf numFmtId="0" fontId="8" fillId="3" borderId="16" xfId="2" applyFont="1" applyFill="1" applyBorder="1" applyAlignment="1" applyProtection="1">
      <alignment horizontal="center" wrapText="1"/>
    </xf>
    <xf numFmtId="0" fontId="8" fillId="3" borderId="19" xfId="2" applyFont="1" applyFill="1" applyBorder="1" applyAlignment="1" applyProtection="1">
      <alignment horizontal="center" wrapText="1"/>
    </xf>
    <xf numFmtId="0" fontId="8" fillId="3" borderId="20" xfId="2" applyFont="1" applyFill="1" applyBorder="1" applyAlignment="1" applyProtection="1">
      <alignment horizontal="center" wrapText="1"/>
    </xf>
    <xf numFmtId="9" fontId="19" fillId="5" borderId="99" xfId="0" applyNumberFormat="1" applyFont="1" applyFill="1" applyBorder="1" applyAlignment="1">
      <alignment horizontal="left" vertical="center" wrapText="1"/>
    </xf>
    <xf numFmtId="9" fontId="19" fillId="5" borderId="0" xfId="0" applyNumberFormat="1" applyFont="1" applyFill="1" applyAlignment="1">
      <alignment horizontal="left" vertical="center" wrapText="1"/>
    </xf>
    <xf numFmtId="9" fontId="19" fillId="5" borderId="65" xfId="0" applyNumberFormat="1" applyFont="1" applyFill="1" applyBorder="1" applyAlignment="1">
      <alignment horizontal="left" vertical="center" wrapText="1"/>
    </xf>
    <xf numFmtId="1" fontId="8" fillId="3" borderId="16" xfId="4" applyNumberFormat="1" applyFont="1" applyFill="1" applyBorder="1" applyAlignment="1">
      <alignment horizontal="center" vertical="center" wrapText="1"/>
    </xf>
    <xf numFmtId="1" fontId="8" fillId="3" borderId="17" xfId="4" applyNumberFormat="1" applyFont="1" applyFill="1" applyBorder="1" applyAlignment="1">
      <alignment horizontal="center" vertical="center" wrapText="1"/>
    </xf>
    <xf numFmtId="1" fontId="8" fillId="3" borderId="15" xfId="2" applyNumberFormat="1" applyFont="1" applyFill="1" applyBorder="1" applyAlignment="1" applyProtection="1">
      <alignment horizontal="left" vertical="center" wrapText="1"/>
    </xf>
    <xf numFmtId="1" fontId="8" fillId="3" borderId="19" xfId="2" applyNumberFormat="1" applyFont="1" applyFill="1" applyBorder="1" applyAlignment="1" applyProtection="1">
      <alignment horizontal="left" vertical="center" wrapText="1"/>
    </xf>
    <xf numFmtId="1" fontId="8" fillId="3" borderId="20" xfId="2" applyNumberFormat="1" applyFont="1" applyFill="1" applyBorder="1" applyAlignment="1" applyProtection="1">
      <alignment horizontal="left" vertical="center" wrapText="1"/>
    </xf>
    <xf numFmtId="0" fontId="8" fillId="3" borderId="16" xfId="2" applyFont="1" applyFill="1" applyBorder="1" applyAlignment="1" applyProtection="1">
      <alignment horizontal="justify" vertical="top" wrapText="1"/>
    </xf>
    <xf numFmtId="0" fontId="8" fillId="3" borderId="19" xfId="2" applyFont="1" applyFill="1" applyBorder="1" applyAlignment="1" applyProtection="1">
      <alignment horizontal="justify" vertical="top" wrapText="1"/>
    </xf>
    <xf numFmtId="0" fontId="8" fillId="3" borderId="20" xfId="2" applyFont="1" applyFill="1" applyBorder="1" applyAlignment="1" applyProtection="1">
      <alignment horizontal="justify" vertical="top" wrapText="1"/>
    </xf>
  </cellXfs>
  <cellStyles count="24">
    <cellStyle name="Hipervínculo" xfId="2" builtinId="8"/>
    <cellStyle name="Hipervínculo 2" xfId="12"/>
    <cellStyle name="Hipervínculo 3" xfId="19"/>
    <cellStyle name="Hipervínculo 4" xfId="13"/>
    <cellStyle name="Hipervínculo 4 2" xfId="22"/>
    <cellStyle name="Millares" xfId="9" builtinId="3"/>
    <cellStyle name="Millares [0]" xfId="1" builtinId="6"/>
    <cellStyle name="Millares [0] 2" xfId="20"/>
    <cellStyle name="Millares 2" xfId="7"/>
    <cellStyle name="Millares 3" xfId="21"/>
    <cellStyle name="Moneda [0]" xfId="10" builtinId="7"/>
    <cellStyle name="Moneda [0] 2" xfId="17"/>
    <cellStyle name="Normal" xfId="0" builtinId="0"/>
    <cellStyle name="Normal 2" xfId="6"/>
    <cellStyle name="Normal 2 2" xfId="3"/>
    <cellStyle name="Normal 2 3" xfId="23"/>
    <cellStyle name="Normal 3" xfId="5"/>
    <cellStyle name="Normal 3 2" xfId="8"/>
    <cellStyle name="Normal 3 3" xfId="14"/>
    <cellStyle name="Normal 4" xfId="15"/>
    <cellStyle name="Normal 5" xfId="16"/>
    <cellStyle name="Normal 7" xfId="4"/>
    <cellStyle name="Porcentaje" xfId="11" builtinId="5"/>
    <cellStyle name="Porcentaje 2"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jenny/Downloads/felip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ers\Carlos%2520Carvajal\Downloads\20211015_Anexo%25203.%2520Matriz%2520de%2520Plan%2520de%2520Accion%2520PPPF%2520revision%2520-%2520Ajuste%2520Productos%25201.4.3.%2520y%2520%2520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disgovco-my.sharepoint.com/Users/mac/Desktop/PPFamilia/2021/Abril/Plan%20de%20accio&#769;n%20PPPF%20(15-04-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disgovco-my.sharepoint.com/Users/ccarvajalg/Downloads/20210716_Anexo%203.%20Matriz%20de%20Plan%20de%20Accion%20PPPF%20V911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disgovco-my.sharepoint.com/Users/ccarvajalg/Downloads/20210716_Anexo%204.%20Indicadores%20de%20Resultado%20V911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PPPF"/>
      <sheetName val="Costeo 1.4.1"/>
      <sheetName val="Costeo 1.4.3"/>
      <sheetName val="Instructivo Plan de Acción"/>
      <sheetName val="Desplegables"/>
      <sheetName val="Ficha técnica IR#..."/>
      <sheetName val=" Instructivo ficha técnica"/>
      <sheetName val="Ficha técnica IP#..."/>
    </sheetNames>
    <sheetDataSet>
      <sheetData sheetId="0" refreshError="1"/>
      <sheetData sheetId="1">
        <row r="5">
          <cell r="C5">
            <v>64538381</v>
          </cell>
          <cell r="D5">
            <v>733553940</v>
          </cell>
          <cell r="E5">
            <v>692351855</v>
          </cell>
          <cell r="F5">
            <v>591404658</v>
          </cell>
        </row>
      </sheetData>
      <sheetData sheetId="2">
        <row r="5">
          <cell r="D5">
            <v>76951100</v>
          </cell>
          <cell r="E5">
            <v>66913946</v>
          </cell>
          <cell r="F5">
            <v>66913946</v>
          </cell>
          <cell r="G5">
            <v>27729935</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PPPF"/>
      <sheetName val="Hoja1"/>
      <sheetName val="Desplegables"/>
      <sheetName val="Ficha técnica IR#..."/>
      <sheetName val=" Instructivo ficha técnica"/>
      <sheetName val="Ficha técnica IP#..."/>
    </sheetNames>
    <sheetDataSet>
      <sheetData sheetId="0" refreshError="1"/>
      <sheetData sheetId="1">
        <row r="6">
          <cell r="G6">
            <v>29287500</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isabel.ramirez@scj.gov.co" TargetMode="External"/><Relationship Id="rId18" Type="http://schemas.openxmlformats.org/officeDocument/2006/relationships/hyperlink" Target="mailto:dir.maespsicoclinica@usantotomas.edu.co" TargetMode="External"/><Relationship Id="rId26" Type="http://schemas.openxmlformats.org/officeDocument/2006/relationships/hyperlink" Target="mailto:rorduz@sdis.gov.co" TargetMode="External"/><Relationship Id="rId39" Type="http://schemas.openxmlformats.org/officeDocument/2006/relationships/hyperlink" Target="mailto:sfernandezg@sdis.gov.co" TargetMode="External"/><Relationship Id="rId21" Type="http://schemas.openxmlformats.org/officeDocument/2006/relationships/hyperlink" Target="mailto:martha.correal@aldeasinfantiles.org.co" TargetMode="External"/><Relationship Id="rId34" Type="http://schemas.openxmlformats.org/officeDocument/2006/relationships/hyperlink" Target="mailto:spedrazac@cajaviviendapopular.gov.co" TargetMode="External"/><Relationship Id="rId42" Type="http://schemas.openxmlformats.org/officeDocument/2006/relationships/hyperlink" Target="mailto:ma1gonzalez@saludcapital.gov.co" TargetMode="External"/><Relationship Id="rId7" Type="http://schemas.openxmlformats.org/officeDocument/2006/relationships/hyperlink" Target="mailto:tramirezb@cajaviviendapopular.gov.co" TargetMode="External"/><Relationship Id="rId2" Type="http://schemas.openxmlformats.org/officeDocument/2006/relationships/hyperlink" Target="mailto:jmoncada@sdp.gov.co" TargetMode="External"/><Relationship Id="rId16" Type="http://schemas.openxmlformats.org/officeDocument/2006/relationships/hyperlink" Target="mailto:jroldanr@educacionbogota.gov.co" TargetMode="External"/><Relationship Id="rId29" Type="http://schemas.openxmlformats.org/officeDocument/2006/relationships/hyperlink" Target="mailto:dmoraa@sdis.gov.co" TargetMode="External"/><Relationship Id="rId1" Type="http://schemas.openxmlformats.org/officeDocument/2006/relationships/hyperlink" Target="mailto:rorduz@sdis.gov.co" TargetMode="External"/><Relationship Id="rId6" Type="http://schemas.openxmlformats.org/officeDocument/2006/relationships/hyperlink" Target="mailto:laura.carreno@habitatbogota.gov.co" TargetMode="External"/><Relationship Id="rId11" Type="http://schemas.openxmlformats.org/officeDocument/2006/relationships/hyperlink" Target="mailto:alix.montes@ambientebogota.gov.co" TargetMode="External"/><Relationship Id="rId24" Type="http://schemas.openxmlformats.org/officeDocument/2006/relationships/hyperlink" Target="mailto:rorduz@sdis.gov.co" TargetMode="External"/><Relationship Id="rId32" Type="http://schemas.openxmlformats.org/officeDocument/2006/relationships/hyperlink" Target="mailto:rolarte@educacionbogota.gov.co" TargetMode="External"/><Relationship Id="rId37" Type="http://schemas.openxmlformats.org/officeDocument/2006/relationships/hyperlink" Target="mailto:ymbautista@educacionbogota.gov.co" TargetMode="External"/><Relationship Id="rId40" Type="http://schemas.openxmlformats.org/officeDocument/2006/relationships/hyperlink" Target="mailto:jmorenol@sdis.gov.co" TargetMode="External"/><Relationship Id="rId45" Type="http://schemas.openxmlformats.org/officeDocument/2006/relationships/printerSettings" Target="../printerSettings/printerSettings1.bin"/><Relationship Id="rId5" Type="http://schemas.openxmlformats.org/officeDocument/2006/relationships/hyperlink" Target="mailto:bflomin@sdis.gov.co" TargetMode="External"/><Relationship Id="rId15" Type="http://schemas.openxmlformats.org/officeDocument/2006/relationships/hyperlink" Target="mailto:erodriguezl@educacionbogota.gov.co" TargetMode="External"/><Relationship Id="rId23" Type="http://schemas.openxmlformats.org/officeDocument/2006/relationships/hyperlink" Target="mailto:rorduz@sdis.gov.co" TargetMode="External"/><Relationship Id="rId28" Type="http://schemas.openxmlformats.org/officeDocument/2006/relationships/hyperlink" Target="mailto:dmoraa@sdis.gov.co" TargetMode="External"/><Relationship Id="rId36" Type="http://schemas.openxmlformats.org/officeDocument/2006/relationships/hyperlink" Target="mailto:naraujol@cajaviviendapopular.gov.co" TargetMode="External"/><Relationship Id="rId10" Type="http://schemas.openxmlformats.org/officeDocument/2006/relationships/hyperlink" Target="mailto:andres.idarraga@gobiernobogota.gov.co" TargetMode="External"/><Relationship Id="rId19" Type="http://schemas.openxmlformats.org/officeDocument/2006/relationships/hyperlink" Target="mailto:dir.maespsicoclinica@usantotomas.edu.co" TargetMode="External"/><Relationship Id="rId31" Type="http://schemas.openxmlformats.org/officeDocument/2006/relationships/hyperlink" Target="mailto:jroldanr@educacionbogota.gov.co" TargetMode="External"/><Relationship Id="rId44" Type="http://schemas.openxmlformats.org/officeDocument/2006/relationships/hyperlink" Target="mailto:rorduz@sdis.gov.co" TargetMode="External"/><Relationship Id="rId4" Type="http://schemas.openxmlformats.org/officeDocument/2006/relationships/hyperlink" Target="mailto:macabezasa@ipes.gov.co" TargetMode="External"/><Relationship Id="rId9" Type="http://schemas.openxmlformats.org/officeDocument/2006/relationships/hyperlink" Target="mailto:jarizac@sdis.gov.co" TargetMode="External"/><Relationship Id="rId14" Type="http://schemas.openxmlformats.org/officeDocument/2006/relationships/hyperlink" Target="mailto:rorduz@sdis.gov.co" TargetMode="External"/><Relationship Id="rId22" Type="http://schemas.openxmlformats.org/officeDocument/2006/relationships/hyperlink" Target="mailto:rorduz@sdis.gov.co" TargetMode="External"/><Relationship Id="rId27" Type="http://schemas.openxmlformats.org/officeDocument/2006/relationships/hyperlink" Target="mailto:rorduz@sdis.gov.co" TargetMode="External"/><Relationship Id="rId30" Type="http://schemas.openxmlformats.org/officeDocument/2006/relationships/hyperlink" Target="mailto:sjimenez@movilidad.gov.co" TargetMode="External"/><Relationship Id="rId35" Type="http://schemas.openxmlformats.org/officeDocument/2006/relationships/hyperlink" Target="mailto:tramirezb@cajaviviendapopular.gov.co" TargetMode="External"/><Relationship Id="rId43" Type="http://schemas.openxmlformats.org/officeDocument/2006/relationships/hyperlink" Target="mailto:ma1gonzalez@saludcapital.gov.co" TargetMode="External"/><Relationship Id="rId8" Type="http://schemas.openxmlformats.org/officeDocument/2006/relationships/hyperlink" Target="mailto:naraujol@cajaviviendapopular.gov.co" TargetMode="External"/><Relationship Id="rId3" Type="http://schemas.openxmlformats.org/officeDocument/2006/relationships/hyperlink" Target="mailto:stovar@sdis.gov.co" TargetMode="External"/><Relationship Id="rId12" Type="http://schemas.openxmlformats.org/officeDocument/2006/relationships/hyperlink" Target="mailto:lhparra@sdis.gov.co" TargetMode="External"/><Relationship Id="rId17" Type="http://schemas.openxmlformats.org/officeDocument/2006/relationships/hyperlink" Target="mailto:rolarte@educacionbogota.gov.co" TargetMode="External"/><Relationship Id="rId25" Type="http://schemas.openxmlformats.org/officeDocument/2006/relationships/hyperlink" Target="mailto:rorduz@sdis.gov.co" TargetMode="External"/><Relationship Id="rId33" Type="http://schemas.openxmlformats.org/officeDocument/2006/relationships/hyperlink" Target="mailto:yguzman@sdmujer.gov.co" TargetMode="External"/><Relationship Id="rId38" Type="http://schemas.openxmlformats.org/officeDocument/2006/relationships/hyperlink" Target="mailto:sfernandezg@sdis.gov.co" TargetMode="External"/><Relationship Id="rId20" Type="http://schemas.openxmlformats.org/officeDocument/2006/relationships/hyperlink" Target="mailto:aura.escamilla@idrd.gov.co" TargetMode="External"/><Relationship Id="rId41" Type="http://schemas.openxmlformats.org/officeDocument/2006/relationships/hyperlink" Target="mailto:jmorenol@sdis.gov.co"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orduz@sdis.gov.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ma1mayorga@saludcapital.govo.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aria.salcedo@habitatbogota.gov.co"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jpinzon@idiger.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erodriguezl@educacionbogota.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dmora@sdis.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sjimenez@movilidadbogota.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vtorresm1@educacionbogota.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dir.maespsicoclinica@usantotomas.edu.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mbernalf@sdis.go.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jmoncada@sdp.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dir.maespsicoclinica@usantotomas.edu.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dmora@sdis.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amartinezb@educacionbogota.gov.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orduz@sdis.gov.co"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eussa@educacionbogota.gov.co"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isabel.ramirez@scj.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lhparra@sdis.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stovar@sdis.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eussa@educacionbogota.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amartinezb@educacion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planeacion@idipron.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orduz@sdis.gov.co"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sfernandezg@sdis.gov.co"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mailto:sfernandezg@sdis.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stovar@sdis.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orduz@sdis.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mbernalf@sdis.go.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jroldanr@educacionbogota.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rolarte@educacionbogota.gov.co"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mailto:vtorresm1@educacionbogota.gov.co"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vtorresm1@educacionbogota.gov.co"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orduz@sdis.gov.co"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mailto:spedrazac@cajaviviendapopular.gov.co"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mailto:tramirezb@cajaviviendapopular.gov.co"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tramirezb@cajaviviendapopular.gov.co"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mailto:naraujol@cajaviviendapopular.gov.co"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mailto:jpinzon@idiger.gov.co"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mailto:jpinzon@idiger.gov.co"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mailto:jfierro@idiger.gov.co"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mailto:naraujol@cajaviviendapopular.gov.co"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orduz@sdis.gov.co"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orduz@sdis.gov.co"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orduz@sdi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07"/>
  <sheetViews>
    <sheetView tabSelected="1" topLeftCell="A50" zoomScale="70" zoomScaleNormal="70" workbookViewId="0">
      <selection activeCell="A56" sqref="A56"/>
    </sheetView>
  </sheetViews>
  <sheetFormatPr baseColWidth="10" defaultColWidth="14.42578125" defaultRowHeight="15" customHeight="1" x14ac:dyDescent="0.25"/>
  <cols>
    <col min="1" max="1" width="30.7109375" style="464" customWidth="1"/>
    <col min="2" max="2" width="18.140625" style="464" customWidth="1"/>
    <col min="3" max="3" width="24.140625" style="464" customWidth="1"/>
    <col min="4" max="4" width="20.42578125" style="464" customWidth="1"/>
    <col min="5" max="5" width="42.5703125" style="464" customWidth="1"/>
    <col min="6" max="6" width="39.5703125" style="464" customWidth="1"/>
    <col min="7" max="7" width="16.42578125" style="464" customWidth="1"/>
    <col min="8" max="10" width="12.7109375" style="464" customWidth="1"/>
    <col min="11" max="11" width="13.85546875" style="464" customWidth="1"/>
    <col min="12" max="12" width="16.7109375" style="464" customWidth="1"/>
    <col min="13" max="15" width="11.42578125" style="464" customWidth="1"/>
    <col min="16" max="17" width="12" style="464" customWidth="1"/>
    <col min="18" max="18" width="12.42578125" style="464" customWidth="1"/>
    <col min="19" max="19" width="37" style="468" customWidth="1"/>
    <col min="20" max="20" width="18.7109375" style="467" customWidth="1"/>
    <col min="21" max="21" width="35.85546875" style="468" customWidth="1"/>
    <col min="22" max="22" width="25.7109375" style="468" customWidth="1"/>
    <col min="23" max="23" width="27.85546875" style="468" customWidth="1"/>
    <col min="24" max="24" width="12.7109375" style="467" customWidth="1"/>
    <col min="25" max="25" width="12.7109375" style="468" customWidth="1"/>
    <col min="26" max="26" width="16.7109375" style="468" customWidth="1"/>
    <col min="27" max="28" width="12.7109375" style="468" customWidth="1"/>
    <col min="29" max="30" width="11.42578125" style="465" customWidth="1"/>
    <col min="31" max="31" width="12.7109375" style="466" customWidth="1"/>
    <col min="32" max="32" width="16" style="466" customWidth="1"/>
    <col min="33" max="38" width="12.7109375" style="467" customWidth="1"/>
    <col min="39" max="39" width="17.28515625" style="466" customWidth="1"/>
    <col min="40" max="40" width="20" style="466" customWidth="1"/>
    <col min="41" max="41" width="16.42578125" style="466" customWidth="1"/>
    <col min="42" max="42" width="14.85546875" style="466" customWidth="1"/>
    <col min="43" max="44" width="18.140625" style="466" customWidth="1"/>
    <col min="45" max="45" width="12.7109375" style="466" customWidth="1"/>
    <col min="46" max="46" width="14.85546875" style="466" customWidth="1"/>
    <col min="47" max="47" width="17.7109375" style="466" customWidth="1"/>
    <col min="48" max="48" width="20.7109375" style="466" customWidth="1"/>
    <col min="49" max="49" width="12.7109375" style="466" customWidth="1"/>
    <col min="50" max="50" width="14.85546875" style="466" customWidth="1"/>
    <col min="51" max="51" width="22.28515625" style="466" customWidth="1"/>
    <col min="52" max="52" width="20" style="466" customWidth="1"/>
    <col min="53" max="53" width="12.7109375" style="466" customWidth="1"/>
    <col min="54" max="58" width="14.85546875" style="466" customWidth="1"/>
    <col min="59" max="59" width="18.85546875" style="466" customWidth="1"/>
    <col min="60" max="60" width="20.7109375" style="465" customWidth="1"/>
    <col min="61" max="61" width="21.140625" style="465" customWidth="1"/>
    <col min="62" max="62" width="20.42578125" style="465" customWidth="1"/>
    <col min="63" max="64" width="15.42578125" style="465" customWidth="1"/>
    <col min="65" max="65" width="36.140625" style="465" customWidth="1"/>
    <col min="66" max="66" width="20.7109375" style="465" customWidth="1"/>
    <col min="67" max="67" width="23.5703125" style="465" customWidth="1"/>
    <col min="68" max="68" width="17.28515625" style="465" customWidth="1"/>
    <col min="69" max="69" width="14.42578125" style="465"/>
    <col min="70" max="70" width="11.42578125" style="465" customWidth="1"/>
    <col min="71" max="71" width="21.28515625" style="465" customWidth="1"/>
    <col min="72" max="16384" width="14.42578125" style="464"/>
  </cols>
  <sheetData>
    <row r="1" spans="1:71" ht="25.5" customHeight="1" x14ac:dyDescent="0.25">
      <c r="A1" s="689" t="s">
        <v>0</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row>
    <row r="2" spans="1:71" ht="13.5" customHeight="1" x14ac:dyDescent="0.25">
      <c r="A2" s="691" t="s">
        <v>1</v>
      </c>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row>
    <row r="3" spans="1:71" ht="13.5" customHeight="1" x14ac:dyDescent="0.25">
      <c r="A3" s="692" t="s">
        <v>2</v>
      </c>
      <c r="B3" s="693"/>
      <c r="C3" s="694"/>
      <c r="D3" s="695"/>
      <c r="E3" s="690"/>
      <c r="F3" s="690"/>
      <c r="G3" s="690"/>
      <c r="H3" s="690"/>
      <c r="I3" s="690"/>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c r="AT3" s="690"/>
      <c r="AU3" s="690"/>
      <c r="AV3" s="690"/>
      <c r="AW3" s="690"/>
      <c r="AX3" s="690"/>
      <c r="AY3" s="690"/>
      <c r="AZ3" s="690"/>
      <c r="BA3" s="690"/>
      <c r="BB3" s="690"/>
      <c r="BC3" s="690"/>
      <c r="BD3" s="690"/>
      <c r="BE3" s="690"/>
      <c r="BF3" s="690"/>
      <c r="BG3" s="690"/>
      <c r="BH3" s="690"/>
      <c r="BI3" s="690"/>
      <c r="BJ3" s="690"/>
      <c r="BK3" s="690"/>
      <c r="BL3" s="690"/>
      <c r="BM3" s="690"/>
      <c r="BN3" s="690"/>
      <c r="BO3" s="690"/>
      <c r="BP3" s="690"/>
      <c r="BQ3" s="690"/>
      <c r="BR3" s="690"/>
      <c r="BS3" s="690"/>
    </row>
    <row r="4" spans="1:71" ht="13.5" customHeight="1" x14ac:dyDescent="0.25">
      <c r="A4" s="642" t="s">
        <v>3</v>
      </c>
      <c r="B4" s="643"/>
      <c r="C4" s="643"/>
      <c r="D4" s="696"/>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c r="AT4" s="690"/>
      <c r="AU4" s="690"/>
      <c r="AV4" s="690"/>
      <c r="AW4" s="690"/>
      <c r="AX4" s="690"/>
      <c r="AY4" s="690"/>
      <c r="AZ4" s="690"/>
      <c r="BA4" s="690"/>
      <c r="BB4" s="690"/>
      <c r="BC4" s="690"/>
      <c r="BD4" s="690"/>
      <c r="BE4" s="690"/>
      <c r="BF4" s="690"/>
      <c r="BG4" s="690"/>
      <c r="BH4" s="690"/>
      <c r="BI4" s="690"/>
      <c r="BJ4" s="690"/>
      <c r="BK4" s="690"/>
      <c r="BL4" s="690"/>
      <c r="BM4" s="690"/>
      <c r="BN4" s="690"/>
      <c r="BO4" s="690"/>
      <c r="BP4" s="690"/>
      <c r="BQ4" s="690"/>
      <c r="BR4" s="690"/>
      <c r="BS4" s="697"/>
    </row>
    <row r="5" spans="1:71" ht="13.5" customHeight="1" x14ac:dyDescent="0.25">
      <c r="A5" s="642" t="s">
        <v>4</v>
      </c>
      <c r="B5" s="643"/>
      <c r="C5" s="643"/>
      <c r="D5" s="696"/>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0"/>
      <c r="AU5" s="690"/>
      <c r="AV5" s="690"/>
      <c r="AW5" s="690"/>
      <c r="AX5" s="690"/>
      <c r="AY5" s="690"/>
      <c r="AZ5" s="690"/>
      <c r="BA5" s="690"/>
      <c r="BB5" s="690"/>
      <c r="BC5" s="690"/>
      <c r="BD5" s="690"/>
      <c r="BE5" s="690"/>
      <c r="BF5" s="690"/>
      <c r="BG5" s="690"/>
      <c r="BH5" s="690"/>
      <c r="BI5" s="690"/>
      <c r="BJ5" s="690"/>
      <c r="BK5" s="690"/>
      <c r="BL5" s="690"/>
      <c r="BM5" s="690"/>
      <c r="BN5" s="690"/>
      <c r="BO5" s="690"/>
      <c r="BP5" s="690"/>
      <c r="BQ5" s="690"/>
      <c r="BR5" s="690"/>
      <c r="BS5" s="697"/>
    </row>
    <row r="6" spans="1:71" ht="13.5" customHeight="1" x14ac:dyDescent="0.25">
      <c r="A6" s="642" t="s">
        <v>5</v>
      </c>
      <c r="B6" s="641"/>
      <c r="C6" s="641"/>
      <c r="D6" s="696"/>
      <c r="E6" s="690"/>
      <c r="F6" s="690"/>
      <c r="G6" s="690"/>
      <c r="H6" s="690"/>
      <c r="I6" s="690"/>
      <c r="J6" s="690"/>
      <c r="K6" s="690"/>
      <c r="L6" s="690"/>
      <c r="M6" s="690"/>
      <c r="N6" s="690"/>
      <c r="O6" s="690"/>
      <c r="P6" s="690"/>
      <c r="Q6" s="690"/>
      <c r="R6" s="690"/>
      <c r="S6" s="690"/>
      <c r="T6" s="690"/>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c r="AT6" s="690"/>
      <c r="AU6" s="690"/>
      <c r="AV6" s="690"/>
      <c r="AW6" s="690"/>
      <c r="AX6" s="690"/>
      <c r="AY6" s="690"/>
      <c r="AZ6" s="690"/>
      <c r="BA6" s="690"/>
      <c r="BB6" s="690"/>
      <c r="BC6" s="690"/>
      <c r="BD6" s="690"/>
      <c r="BE6" s="690"/>
      <c r="BF6" s="690"/>
      <c r="BG6" s="690"/>
      <c r="BH6" s="690"/>
      <c r="BI6" s="690"/>
      <c r="BJ6" s="690"/>
      <c r="BK6" s="690"/>
      <c r="BL6" s="690"/>
      <c r="BM6" s="690"/>
      <c r="BN6" s="690"/>
      <c r="BO6" s="690"/>
      <c r="BP6" s="690"/>
      <c r="BQ6" s="690"/>
      <c r="BR6" s="690"/>
      <c r="BS6" s="697"/>
    </row>
    <row r="7" spans="1:71" ht="13.5" customHeight="1" x14ac:dyDescent="0.25">
      <c r="A7" s="634" t="s">
        <v>6</v>
      </c>
      <c r="B7" s="632" t="s">
        <v>7</v>
      </c>
      <c r="C7" s="631"/>
      <c r="D7" s="631"/>
      <c r="E7" s="630"/>
      <c r="F7" s="640" t="s">
        <v>8</v>
      </c>
      <c r="G7" s="632" t="s">
        <v>9</v>
      </c>
      <c r="H7" s="631"/>
      <c r="I7" s="631"/>
      <c r="J7" s="631"/>
      <c r="K7" s="631"/>
      <c r="L7" s="631"/>
      <c r="M7" s="631"/>
      <c r="N7" s="631"/>
      <c r="O7" s="631"/>
      <c r="P7" s="631"/>
      <c r="Q7" s="631"/>
      <c r="R7" s="631"/>
      <c r="S7" s="639"/>
      <c r="T7" s="611"/>
      <c r="U7" s="639"/>
      <c r="V7" s="639"/>
      <c r="W7" s="639"/>
      <c r="X7" s="611"/>
      <c r="Y7" s="639"/>
      <c r="Z7" s="639"/>
      <c r="AA7" s="639"/>
      <c r="AB7" s="639"/>
      <c r="AC7" s="636"/>
      <c r="AD7" s="636"/>
      <c r="AE7" s="612"/>
      <c r="AF7" s="612"/>
      <c r="AG7" s="638"/>
      <c r="AH7" s="638"/>
      <c r="AI7" s="638"/>
      <c r="AJ7" s="638"/>
      <c r="AK7" s="638"/>
      <c r="AL7" s="638"/>
      <c r="AM7" s="637"/>
      <c r="AN7" s="637"/>
      <c r="AO7" s="637"/>
      <c r="AP7" s="637"/>
      <c r="AQ7" s="637"/>
      <c r="AR7" s="637"/>
      <c r="AS7" s="637"/>
      <c r="AT7" s="637"/>
      <c r="AU7" s="637"/>
      <c r="AV7" s="637"/>
      <c r="AW7" s="637"/>
      <c r="AX7" s="637"/>
      <c r="AY7" s="612"/>
      <c r="AZ7" s="612"/>
      <c r="BA7" s="612"/>
      <c r="BB7" s="612"/>
      <c r="BC7" s="612"/>
      <c r="BD7" s="612"/>
      <c r="BE7" s="612"/>
      <c r="BF7" s="612"/>
      <c r="BG7" s="612"/>
      <c r="BH7" s="636"/>
      <c r="BI7" s="636"/>
      <c r="BJ7" s="636"/>
      <c r="BK7" s="636"/>
      <c r="BL7" s="636"/>
      <c r="BM7" s="636"/>
      <c r="BN7" s="636"/>
      <c r="BO7" s="636"/>
      <c r="BP7" s="636"/>
      <c r="BQ7" s="636"/>
      <c r="BR7" s="636"/>
      <c r="BS7" s="635"/>
    </row>
    <row r="8" spans="1:71" ht="13.5" customHeight="1" x14ac:dyDescent="0.25">
      <c r="A8" s="634" t="s">
        <v>10</v>
      </c>
      <c r="B8" s="632"/>
      <c r="C8" s="631"/>
      <c r="D8" s="630"/>
      <c r="E8" s="633" t="s">
        <v>11</v>
      </c>
      <c r="F8" s="632"/>
      <c r="G8" s="631"/>
      <c r="H8" s="631"/>
      <c r="I8" s="631"/>
      <c r="J8" s="631"/>
      <c r="K8" s="631"/>
      <c r="L8" s="631"/>
      <c r="M8" s="630"/>
      <c r="N8" s="629" t="s">
        <v>12</v>
      </c>
      <c r="O8" s="628"/>
      <c r="P8" s="627"/>
      <c r="Q8" s="626"/>
      <c r="R8" s="626"/>
      <c r="S8" s="620"/>
      <c r="T8" s="625"/>
      <c r="U8" s="624"/>
      <c r="V8" s="623" t="s">
        <v>13</v>
      </c>
      <c r="W8" s="622"/>
      <c r="X8" s="621"/>
      <c r="Y8" s="620"/>
      <c r="Z8" s="620"/>
      <c r="AA8" s="620"/>
      <c r="AB8" s="620"/>
      <c r="AC8" s="619"/>
      <c r="AD8" s="619"/>
      <c r="AE8" s="618"/>
      <c r="AF8" s="617" t="s">
        <v>14</v>
      </c>
      <c r="AG8" s="616"/>
      <c r="AH8" s="615"/>
      <c r="AI8" s="611"/>
      <c r="AJ8" s="611"/>
      <c r="AK8" s="611"/>
      <c r="AL8" s="611"/>
      <c r="AM8" s="612"/>
      <c r="AN8" s="612"/>
      <c r="AO8" s="612"/>
      <c r="AP8" s="612"/>
      <c r="AQ8" s="612"/>
      <c r="AR8" s="612"/>
      <c r="AS8" s="612"/>
      <c r="AT8" s="612"/>
      <c r="AU8" s="612"/>
      <c r="AV8" s="612"/>
      <c r="AW8" s="612"/>
      <c r="AX8" s="614"/>
      <c r="AY8" s="613" t="s">
        <v>15</v>
      </c>
      <c r="AZ8" s="613"/>
      <c r="BA8" s="612"/>
      <c r="BB8" s="612"/>
      <c r="BC8" s="612"/>
      <c r="BD8" s="612"/>
      <c r="BE8" s="612"/>
      <c r="BF8" s="612"/>
      <c r="BG8" s="716"/>
      <c r="BH8" s="690"/>
      <c r="BI8" s="690"/>
      <c r="BJ8" s="690"/>
      <c r="BK8" s="690"/>
      <c r="BL8" s="690"/>
      <c r="BM8" s="690"/>
      <c r="BN8" s="690"/>
      <c r="BO8" s="690"/>
      <c r="BP8" s="690"/>
      <c r="BQ8" s="690"/>
      <c r="BR8" s="690"/>
      <c r="BS8" s="697"/>
    </row>
    <row r="9" spans="1:71" ht="41.25" customHeight="1" thickBot="1" x14ac:dyDescent="0.3">
      <c r="A9" s="717" t="s">
        <v>16</v>
      </c>
      <c r="B9" s="718"/>
      <c r="C9" s="718"/>
      <c r="D9" s="718"/>
      <c r="E9" s="718"/>
      <c r="F9" s="718"/>
      <c r="G9" s="718"/>
      <c r="H9" s="718"/>
      <c r="I9" s="718"/>
      <c r="J9" s="718"/>
      <c r="K9" s="718"/>
      <c r="L9" s="718"/>
      <c r="M9" s="718"/>
      <c r="N9" s="718"/>
      <c r="O9" s="718"/>
      <c r="P9" s="718"/>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9"/>
    </row>
    <row r="10" spans="1:71" s="467" customFormat="1" ht="15" customHeight="1" thickBot="1" x14ac:dyDescent="0.3">
      <c r="A10" s="710" t="s">
        <v>17</v>
      </c>
      <c r="B10" s="712" t="s">
        <v>18</v>
      </c>
      <c r="C10" s="720" t="s">
        <v>19</v>
      </c>
      <c r="D10" s="707"/>
      <c r="E10" s="707"/>
      <c r="F10" s="707"/>
      <c r="G10" s="707"/>
      <c r="H10" s="707"/>
      <c r="I10" s="707"/>
      <c r="J10" s="707"/>
      <c r="K10" s="707"/>
      <c r="L10" s="707"/>
      <c r="M10" s="707"/>
      <c r="N10" s="707"/>
      <c r="O10" s="707"/>
      <c r="P10" s="707"/>
      <c r="Q10" s="707"/>
      <c r="R10" s="708"/>
      <c r="S10" s="720" t="s">
        <v>20</v>
      </c>
      <c r="T10" s="707"/>
      <c r="U10" s="707"/>
      <c r="V10" s="707"/>
      <c r="W10" s="707"/>
      <c r="X10" s="707"/>
      <c r="Y10" s="707"/>
      <c r="Z10" s="707"/>
      <c r="AA10" s="707"/>
      <c r="AB10" s="707"/>
      <c r="AC10" s="707"/>
      <c r="AD10" s="707"/>
      <c r="AE10" s="721" t="s">
        <v>21</v>
      </c>
      <c r="AF10" s="722"/>
      <c r="AG10" s="610"/>
      <c r="AH10" s="610"/>
      <c r="AI10" s="610"/>
      <c r="AJ10" s="610"/>
      <c r="AK10" s="610"/>
      <c r="AL10" s="704" t="s">
        <v>22</v>
      </c>
      <c r="AM10" s="689" t="s">
        <v>23</v>
      </c>
      <c r="AN10" s="702"/>
      <c r="AO10" s="702"/>
      <c r="AP10" s="702"/>
      <c r="AQ10" s="702"/>
      <c r="AR10" s="702"/>
      <c r="AS10" s="702"/>
      <c r="AT10" s="702"/>
      <c r="AU10" s="702"/>
      <c r="AV10" s="702"/>
      <c r="AW10" s="702"/>
      <c r="AX10" s="702"/>
      <c r="AY10" s="702"/>
      <c r="AZ10" s="702"/>
      <c r="BA10" s="702"/>
      <c r="BB10" s="702"/>
      <c r="BC10" s="702"/>
      <c r="BD10" s="702"/>
      <c r="BE10" s="702"/>
      <c r="BF10" s="702"/>
      <c r="BG10" s="703"/>
      <c r="BH10" s="706" t="s">
        <v>24</v>
      </c>
      <c r="BI10" s="707"/>
      <c r="BJ10" s="707"/>
      <c r="BK10" s="707"/>
      <c r="BL10" s="707"/>
      <c r="BM10" s="708"/>
      <c r="BN10" s="709" t="s">
        <v>25</v>
      </c>
      <c r="BO10" s="707"/>
      <c r="BP10" s="707"/>
      <c r="BQ10" s="707"/>
      <c r="BR10" s="707"/>
      <c r="BS10" s="708"/>
    </row>
    <row r="11" spans="1:71" s="467" customFormat="1" ht="48" customHeight="1" x14ac:dyDescent="0.25">
      <c r="A11" s="711"/>
      <c r="B11" s="713"/>
      <c r="C11" s="700" t="s">
        <v>26</v>
      </c>
      <c r="D11" s="700" t="s">
        <v>27</v>
      </c>
      <c r="E11" s="700" t="s">
        <v>28</v>
      </c>
      <c r="F11" s="700" t="s">
        <v>29</v>
      </c>
      <c r="G11" s="700" t="s">
        <v>30</v>
      </c>
      <c r="H11" s="700" t="s">
        <v>31</v>
      </c>
      <c r="I11" s="682" t="s">
        <v>32</v>
      </c>
      <c r="J11" s="683"/>
      <c r="K11" s="682" t="s">
        <v>21</v>
      </c>
      <c r="L11" s="684"/>
      <c r="M11" s="698"/>
      <c r="N11" s="699"/>
      <c r="O11" s="699"/>
      <c r="P11" s="699"/>
      <c r="Q11" s="699"/>
      <c r="R11" s="714" t="s">
        <v>33</v>
      </c>
      <c r="S11" s="714" t="s">
        <v>34</v>
      </c>
      <c r="T11" s="714" t="s">
        <v>35</v>
      </c>
      <c r="U11" s="714" t="s">
        <v>36</v>
      </c>
      <c r="V11" s="714" t="s">
        <v>37</v>
      </c>
      <c r="W11" s="700" t="s">
        <v>38</v>
      </c>
      <c r="X11" s="700" t="s">
        <v>39</v>
      </c>
      <c r="Y11" s="704" t="s">
        <v>30</v>
      </c>
      <c r="Z11" s="704" t="s">
        <v>31</v>
      </c>
      <c r="AA11" s="704" t="s">
        <v>40</v>
      </c>
      <c r="AB11" s="704" t="s">
        <v>41</v>
      </c>
      <c r="AC11" s="724" t="s">
        <v>32</v>
      </c>
      <c r="AD11" s="683"/>
      <c r="AE11" s="682"/>
      <c r="AF11" s="723"/>
      <c r="AG11" s="609"/>
      <c r="AH11" s="609"/>
      <c r="AI11" s="609"/>
      <c r="AJ11" s="609"/>
      <c r="AK11" s="609"/>
      <c r="AL11" s="705"/>
      <c r="AM11" s="682">
        <v>2021</v>
      </c>
      <c r="AN11" s="683"/>
      <c r="AO11" s="683"/>
      <c r="AP11" s="684"/>
      <c r="AQ11" s="682">
        <v>2022</v>
      </c>
      <c r="AR11" s="683"/>
      <c r="AS11" s="683"/>
      <c r="AT11" s="684"/>
      <c r="AU11" s="682">
        <v>2023</v>
      </c>
      <c r="AV11" s="683"/>
      <c r="AW11" s="683"/>
      <c r="AX11" s="684"/>
      <c r="AY11" s="682">
        <v>2024</v>
      </c>
      <c r="AZ11" s="683"/>
      <c r="BA11" s="683"/>
      <c r="BB11" s="684"/>
      <c r="BC11" s="682">
        <v>2025</v>
      </c>
      <c r="BD11" s="683"/>
      <c r="BE11" s="683"/>
      <c r="BF11" s="684"/>
      <c r="BG11" s="725" t="s">
        <v>42</v>
      </c>
      <c r="BH11" s="725" t="s">
        <v>43</v>
      </c>
      <c r="BI11" s="725" t="s">
        <v>44</v>
      </c>
      <c r="BJ11" s="727" t="s">
        <v>45</v>
      </c>
      <c r="BK11" s="727" t="s">
        <v>46</v>
      </c>
      <c r="BL11" s="727" t="s">
        <v>47</v>
      </c>
      <c r="BM11" s="727" t="s">
        <v>48</v>
      </c>
      <c r="BN11" s="727" t="s">
        <v>43</v>
      </c>
      <c r="BO11" s="727" t="s">
        <v>44</v>
      </c>
      <c r="BP11" s="727" t="s">
        <v>45</v>
      </c>
      <c r="BQ11" s="727" t="s">
        <v>46</v>
      </c>
      <c r="BR11" s="727" t="s">
        <v>47</v>
      </c>
      <c r="BS11" s="727" t="s">
        <v>48</v>
      </c>
    </row>
    <row r="12" spans="1:71" s="467" customFormat="1" ht="39.75" customHeight="1" thickBot="1" x14ac:dyDescent="0.3">
      <c r="A12" s="711"/>
      <c r="B12" s="713"/>
      <c r="C12" s="701"/>
      <c r="D12" s="701"/>
      <c r="E12" s="701"/>
      <c r="F12" s="701"/>
      <c r="G12" s="701"/>
      <c r="H12" s="701"/>
      <c r="I12" s="608" t="s">
        <v>49</v>
      </c>
      <c r="J12" s="607" t="s">
        <v>50</v>
      </c>
      <c r="K12" s="603" t="s">
        <v>51</v>
      </c>
      <c r="L12" s="603" t="s">
        <v>52</v>
      </c>
      <c r="M12" s="603" t="s">
        <v>53</v>
      </c>
      <c r="N12" s="603" t="s">
        <v>54</v>
      </c>
      <c r="O12" s="603" t="s">
        <v>55</v>
      </c>
      <c r="P12" s="603" t="s">
        <v>56</v>
      </c>
      <c r="Q12" s="603" t="s">
        <v>57</v>
      </c>
      <c r="R12" s="715"/>
      <c r="S12" s="715"/>
      <c r="T12" s="715"/>
      <c r="U12" s="715"/>
      <c r="V12" s="715"/>
      <c r="W12" s="701"/>
      <c r="X12" s="701"/>
      <c r="Y12" s="705"/>
      <c r="Z12" s="705"/>
      <c r="AA12" s="705"/>
      <c r="AB12" s="705"/>
      <c r="AC12" s="606" t="s">
        <v>49</v>
      </c>
      <c r="AD12" s="605" t="s">
        <v>50</v>
      </c>
      <c r="AE12" s="603" t="s">
        <v>51</v>
      </c>
      <c r="AF12" s="603" t="s">
        <v>52</v>
      </c>
      <c r="AG12" s="604" t="s">
        <v>53</v>
      </c>
      <c r="AH12" s="604" t="s">
        <v>54</v>
      </c>
      <c r="AI12" s="603" t="s">
        <v>55</v>
      </c>
      <c r="AJ12" s="603" t="s">
        <v>56</v>
      </c>
      <c r="AK12" s="603" t="s">
        <v>57</v>
      </c>
      <c r="AL12" s="705"/>
      <c r="AM12" s="603" t="s">
        <v>58</v>
      </c>
      <c r="AN12" s="603" t="s">
        <v>59</v>
      </c>
      <c r="AO12" s="603" t="s">
        <v>60</v>
      </c>
      <c r="AP12" s="603" t="s">
        <v>61</v>
      </c>
      <c r="AQ12" s="603" t="s">
        <v>58</v>
      </c>
      <c r="AR12" s="603" t="s">
        <v>59</v>
      </c>
      <c r="AS12" s="603" t="s">
        <v>60</v>
      </c>
      <c r="AT12" s="603" t="s">
        <v>61</v>
      </c>
      <c r="AU12" s="603" t="s">
        <v>58</v>
      </c>
      <c r="AV12" s="603" t="s">
        <v>59</v>
      </c>
      <c r="AW12" s="603" t="s">
        <v>60</v>
      </c>
      <c r="AX12" s="603" t="s">
        <v>61</v>
      </c>
      <c r="AY12" s="603" t="s">
        <v>58</v>
      </c>
      <c r="AZ12" s="603" t="s">
        <v>62</v>
      </c>
      <c r="BA12" s="603" t="s">
        <v>60</v>
      </c>
      <c r="BB12" s="603" t="s">
        <v>61</v>
      </c>
      <c r="BC12" s="603" t="s">
        <v>58</v>
      </c>
      <c r="BD12" s="603" t="s">
        <v>62</v>
      </c>
      <c r="BE12" s="603" t="s">
        <v>60</v>
      </c>
      <c r="BF12" s="603" t="s">
        <v>61</v>
      </c>
      <c r="BG12" s="726"/>
      <c r="BH12" s="726"/>
      <c r="BI12" s="726"/>
      <c r="BJ12" s="715"/>
      <c r="BK12" s="715"/>
      <c r="BL12" s="715"/>
      <c r="BM12" s="715"/>
      <c r="BN12" s="715"/>
      <c r="BO12" s="715"/>
      <c r="BP12" s="715"/>
      <c r="BQ12" s="715"/>
      <c r="BR12" s="715"/>
      <c r="BS12" s="715"/>
    </row>
    <row r="13" spans="1:71" ht="111" customHeight="1" x14ac:dyDescent="0.25">
      <c r="A13" s="602" t="s">
        <v>63</v>
      </c>
      <c r="B13" s="685">
        <v>0.33333333333333337</v>
      </c>
      <c r="C13" s="600" t="s">
        <v>64</v>
      </c>
      <c r="D13" s="687">
        <v>9.0909090909090912E-2</v>
      </c>
      <c r="E13" s="600" t="s">
        <v>65</v>
      </c>
      <c r="F13" s="600" t="s">
        <v>66</v>
      </c>
      <c r="G13" s="600" t="s">
        <v>67</v>
      </c>
      <c r="H13" s="600" t="s">
        <v>68</v>
      </c>
      <c r="I13" s="601">
        <v>0.88700000000000001</v>
      </c>
      <c r="J13" s="600">
        <v>2017</v>
      </c>
      <c r="K13" s="599">
        <v>44203</v>
      </c>
      <c r="L13" s="599">
        <v>45669</v>
      </c>
      <c r="M13" s="598">
        <v>0.88300000000000001</v>
      </c>
      <c r="N13" s="598">
        <v>0.879</v>
      </c>
      <c r="O13" s="598">
        <v>0.875</v>
      </c>
      <c r="P13" s="598">
        <v>0.871</v>
      </c>
      <c r="Q13" s="598">
        <v>0.86699999999999999</v>
      </c>
      <c r="R13" s="598">
        <v>0.86699999999999999</v>
      </c>
      <c r="S13" s="595" t="s">
        <v>69</v>
      </c>
      <c r="T13" s="597">
        <f t="shared" ref="T13:T44" si="0">100%/55</f>
        <v>1.8181818181818181E-2</v>
      </c>
      <c r="U13" s="595" t="s">
        <v>70</v>
      </c>
      <c r="V13" s="595" t="s">
        <v>71</v>
      </c>
      <c r="W13" s="595" t="s">
        <v>72</v>
      </c>
      <c r="X13" s="596" t="s">
        <v>73</v>
      </c>
      <c r="Y13" s="595" t="s">
        <v>74</v>
      </c>
      <c r="Z13" s="595" t="s">
        <v>75</v>
      </c>
      <c r="AA13" s="595" t="s">
        <v>76</v>
      </c>
      <c r="AB13" s="595">
        <v>93</v>
      </c>
      <c r="AC13" s="589">
        <v>1</v>
      </c>
      <c r="AD13" s="589">
        <v>2020</v>
      </c>
      <c r="AE13" s="594">
        <v>44197</v>
      </c>
      <c r="AF13" s="594">
        <v>46021</v>
      </c>
      <c r="AG13" s="593">
        <v>2</v>
      </c>
      <c r="AH13" s="593">
        <v>2</v>
      </c>
      <c r="AI13" s="593">
        <v>2</v>
      </c>
      <c r="AJ13" s="593">
        <v>2</v>
      </c>
      <c r="AK13" s="593">
        <v>1</v>
      </c>
      <c r="AL13" s="592">
        <v>9</v>
      </c>
      <c r="AM13" s="591">
        <v>1</v>
      </c>
      <c r="AN13" s="591">
        <v>1</v>
      </c>
      <c r="AO13" s="589" t="s">
        <v>77</v>
      </c>
      <c r="AP13" s="589">
        <v>7808</v>
      </c>
      <c r="AQ13" s="591">
        <v>1</v>
      </c>
      <c r="AR13" s="591">
        <v>1</v>
      </c>
      <c r="AS13" s="589" t="s">
        <v>77</v>
      </c>
      <c r="AT13" s="589">
        <v>7808</v>
      </c>
      <c r="AU13" s="591">
        <v>1</v>
      </c>
      <c r="AV13" s="591">
        <v>1</v>
      </c>
      <c r="AW13" s="589" t="s">
        <v>77</v>
      </c>
      <c r="AX13" s="589">
        <v>7808</v>
      </c>
      <c r="AY13" s="591">
        <v>1</v>
      </c>
      <c r="AZ13" s="591">
        <v>1</v>
      </c>
      <c r="BA13" s="589" t="s">
        <v>77</v>
      </c>
      <c r="BB13" s="589">
        <v>7808</v>
      </c>
      <c r="BC13" s="591">
        <v>0.5</v>
      </c>
      <c r="BD13" s="591">
        <f>+BC13</f>
        <v>0.5</v>
      </c>
      <c r="BE13" s="589" t="s">
        <v>77</v>
      </c>
      <c r="BF13" s="589"/>
      <c r="BG13" s="590">
        <f t="shared" ref="BG13:BG33" si="1">+AM13+AQ13+AU13+AY13+BC13</f>
        <v>4.5</v>
      </c>
      <c r="BH13" s="589" t="s">
        <v>78</v>
      </c>
      <c r="BI13" s="589" t="s">
        <v>79</v>
      </c>
      <c r="BJ13" s="589" t="s">
        <v>80</v>
      </c>
      <c r="BK13" s="589" t="s">
        <v>81</v>
      </c>
      <c r="BL13" s="589">
        <v>3241000</v>
      </c>
      <c r="BM13" s="589" t="s">
        <v>82</v>
      </c>
      <c r="BN13" s="589"/>
      <c r="BO13" s="589"/>
      <c r="BP13" s="589"/>
      <c r="BQ13" s="588"/>
      <c r="BR13" s="588"/>
      <c r="BS13" s="587"/>
    </row>
    <row r="14" spans="1:71" ht="174.75" customHeight="1" x14ac:dyDescent="0.25">
      <c r="A14" s="506" t="s">
        <v>63</v>
      </c>
      <c r="B14" s="686"/>
      <c r="C14" s="504" t="s">
        <v>64</v>
      </c>
      <c r="D14" s="680"/>
      <c r="E14" s="504" t="s">
        <v>65</v>
      </c>
      <c r="F14" s="504" t="s">
        <v>66</v>
      </c>
      <c r="G14" s="504" t="s">
        <v>67</v>
      </c>
      <c r="H14" s="504" t="s">
        <v>68</v>
      </c>
      <c r="I14" s="577">
        <v>0.88700000000000001</v>
      </c>
      <c r="J14" s="504">
        <v>2017</v>
      </c>
      <c r="K14" s="502">
        <v>44203</v>
      </c>
      <c r="L14" s="502">
        <v>45669</v>
      </c>
      <c r="M14" s="578">
        <v>0.88300000000000001</v>
      </c>
      <c r="N14" s="578">
        <v>0.879</v>
      </c>
      <c r="O14" s="578">
        <v>0.875</v>
      </c>
      <c r="P14" s="578">
        <v>0.871</v>
      </c>
      <c r="Q14" s="578">
        <v>0.86699999999999999</v>
      </c>
      <c r="R14" s="578">
        <v>0.86699999999999999</v>
      </c>
      <c r="S14" s="499" t="s">
        <v>83</v>
      </c>
      <c r="T14" s="500">
        <f t="shared" si="0"/>
        <v>1.8181818181818181E-2</v>
      </c>
      <c r="U14" s="499" t="s">
        <v>84</v>
      </c>
      <c r="V14" s="499" t="s">
        <v>85</v>
      </c>
      <c r="W14" s="498" t="s">
        <v>86</v>
      </c>
      <c r="X14" s="495" t="s">
        <v>87</v>
      </c>
      <c r="Y14" s="499" t="s">
        <v>88</v>
      </c>
      <c r="Z14" s="499" t="s">
        <v>75</v>
      </c>
      <c r="AA14" s="499" t="s">
        <v>89</v>
      </c>
      <c r="AB14" s="499">
        <v>475</v>
      </c>
      <c r="AC14" s="490">
        <v>0</v>
      </c>
      <c r="AD14" s="490">
        <v>2020</v>
      </c>
      <c r="AE14" s="511">
        <v>44562</v>
      </c>
      <c r="AF14" s="511">
        <v>45291</v>
      </c>
      <c r="AG14" s="505" t="s">
        <v>90</v>
      </c>
      <c r="AH14" s="505">
        <v>0.5</v>
      </c>
      <c r="AI14" s="505">
        <v>0.5</v>
      </c>
      <c r="AJ14" s="514" t="s">
        <v>90</v>
      </c>
      <c r="AK14" s="514" t="s">
        <v>90</v>
      </c>
      <c r="AL14" s="505">
        <v>1</v>
      </c>
      <c r="AM14" s="491">
        <v>0</v>
      </c>
      <c r="AN14" s="491">
        <v>0</v>
      </c>
      <c r="AO14" s="491" t="s">
        <v>90</v>
      </c>
      <c r="AP14" s="491" t="s">
        <v>90</v>
      </c>
      <c r="AQ14" s="491">
        <v>20</v>
      </c>
      <c r="AR14" s="491">
        <v>20</v>
      </c>
      <c r="AS14" s="490" t="s">
        <v>77</v>
      </c>
      <c r="AT14" s="490">
        <v>7879</v>
      </c>
      <c r="AU14" s="490" t="s">
        <v>91</v>
      </c>
      <c r="AV14" s="490">
        <v>20</v>
      </c>
      <c r="AW14" s="490" t="s">
        <v>92</v>
      </c>
      <c r="AX14" s="490">
        <v>7879</v>
      </c>
      <c r="AY14" s="491">
        <v>0</v>
      </c>
      <c r="AZ14" s="491">
        <v>0</v>
      </c>
      <c r="BA14" s="491" t="s">
        <v>90</v>
      </c>
      <c r="BB14" s="491" t="s">
        <v>90</v>
      </c>
      <c r="BC14" s="491">
        <v>0</v>
      </c>
      <c r="BD14" s="491">
        <v>0</v>
      </c>
      <c r="BE14" s="491" t="s">
        <v>90</v>
      </c>
      <c r="BF14" s="491" t="s">
        <v>90</v>
      </c>
      <c r="BG14" s="491">
        <f t="shared" si="1"/>
        <v>40</v>
      </c>
      <c r="BH14" s="490" t="s">
        <v>93</v>
      </c>
      <c r="BI14" s="490" t="s">
        <v>94</v>
      </c>
      <c r="BJ14" s="490" t="s">
        <v>95</v>
      </c>
      <c r="BK14" s="490" t="s">
        <v>96</v>
      </c>
      <c r="BL14" s="490" t="s">
        <v>97</v>
      </c>
      <c r="BM14" s="490" t="s">
        <v>98</v>
      </c>
      <c r="BN14" s="490" t="s">
        <v>99</v>
      </c>
      <c r="BO14" s="490" t="s">
        <v>100</v>
      </c>
      <c r="BP14" s="490" t="s">
        <v>101</v>
      </c>
      <c r="BQ14" s="490" t="s">
        <v>102</v>
      </c>
      <c r="BR14" s="490">
        <v>3279797</v>
      </c>
      <c r="BS14" s="558" t="s">
        <v>103</v>
      </c>
    </row>
    <row r="15" spans="1:71" ht="107.45" customHeight="1" x14ac:dyDescent="0.25">
      <c r="A15" s="506" t="s">
        <v>63</v>
      </c>
      <c r="B15" s="686"/>
      <c r="C15" s="504" t="s">
        <v>64</v>
      </c>
      <c r="D15" s="680"/>
      <c r="E15" s="504" t="s">
        <v>65</v>
      </c>
      <c r="F15" s="504" t="s">
        <v>66</v>
      </c>
      <c r="G15" s="504" t="s">
        <v>67</v>
      </c>
      <c r="H15" s="504" t="s">
        <v>68</v>
      </c>
      <c r="I15" s="577">
        <v>0.88700000000000001</v>
      </c>
      <c r="J15" s="504">
        <v>2017</v>
      </c>
      <c r="K15" s="502">
        <v>44203</v>
      </c>
      <c r="L15" s="502">
        <v>45669</v>
      </c>
      <c r="M15" s="578">
        <v>0.88300000000000001</v>
      </c>
      <c r="N15" s="578">
        <v>0.879</v>
      </c>
      <c r="O15" s="578">
        <v>0.875</v>
      </c>
      <c r="P15" s="578">
        <v>0.871</v>
      </c>
      <c r="Q15" s="578">
        <v>0.86699999999999999</v>
      </c>
      <c r="R15" s="578">
        <v>0.86699999999999999</v>
      </c>
      <c r="S15" s="499" t="s">
        <v>104</v>
      </c>
      <c r="T15" s="500">
        <f t="shared" si="0"/>
        <v>1.8181818181818181E-2</v>
      </c>
      <c r="U15" s="499" t="s">
        <v>105</v>
      </c>
      <c r="V15" s="499" t="s">
        <v>106</v>
      </c>
      <c r="W15" s="498" t="s">
        <v>86</v>
      </c>
      <c r="X15" s="495" t="s">
        <v>87</v>
      </c>
      <c r="Y15" s="498" t="s">
        <v>107</v>
      </c>
      <c r="Z15" s="499" t="s">
        <v>75</v>
      </c>
      <c r="AA15" s="499" t="s">
        <v>108</v>
      </c>
      <c r="AB15" s="499" t="s">
        <v>90</v>
      </c>
      <c r="AC15" s="490">
        <v>0</v>
      </c>
      <c r="AD15" s="490">
        <v>2020</v>
      </c>
      <c r="AE15" s="511">
        <v>44197</v>
      </c>
      <c r="AF15" s="511">
        <v>45808</v>
      </c>
      <c r="AG15" s="514">
        <v>1</v>
      </c>
      <c r="AH15" s="514">
        <v>1</v>
      </c>
      <c r="AI15" s="514">
        <v>1</v>
      </c>
      <c r="AJ15" s="514">
        <v>1</v>
      </c>
      <c r="AK15" s="514">
        <v>1</v>
      </c>
      <c r="AL15" s="514">
        <v>5</v>
      </c>
      <c r="AM15" s="491">
        <v>18.7</v>
      </c>
      <c r="AN15" s="491">
        <v>18.7</v>
      </c>
      <c r="AO15" s="490" t="s">
        <v>109</v>
      </c>
      <c r="AP15" s="490">
        <v>7671</v>
      </c>
      <c r="AQ15" s="491">
        <f>(AM15*3%)+AM15</f>
        <v>19.260999999999999</v>
      </c>
      <c r="AR15" s="491">
        <v>19.260999999999999</v>
      </c>
      <c r="AS15" s="490" t="s">
        <v>109</v>
      </c>
      <c r="AT15" s="490">
        <v>7671</v>
      </c>
      <c r="AU15" s="491">
        <f>(AQ15*3%)+AQ15</f>
        <v>19.838829999999998</v>
      </c>
      <c r="AV15" s="491">
        <v>19.838829999999998</v>
      </c>
      <c r="AW15" s="490" t="s">
        <v>109</v>
      </c>
      <c r="AX15" s="490">
        <v>7671</v>
      </c>
      <c r="AY15" s="491">
        <f>(AU15*3%)+AU15</f>
        <v>20.433994899999998</v>
      </c>
      <c r="AZ15" s="491">
        <v>20.433994899999998</v>
      </c>
      <c r="BA15" s="490" t="s">
        <v>77</v>
      </c>
      <c r="BB15" s="490">
        <v>7671</v>
      </c>
      <c r="BC15" s="491">
        <f>(AY15*3%)+AY15</f>
        <v>21.047014746999999</v>
      </c>
      <c r="BD15" s="491">
        <v>21.047014746999999</v>
      </c>
      <c r="BE15" s="490" t="s">
        <v>109</v>
      </c>
      <c r="BF15" s="490"/>
      <c r="BG15" s="491">
        <f t="shared" si="1"/>
        <v>99.280839646999993</v>
      </c>
      <c r="BH15" s="490" t="s">
        <v>110</v>
      </c>
      <c r="BI15" s="490" t="s">
        <v>111</v>
      </c>
      <c r="BJ15" s="490" t="s">
        <v>112</v>
      </c>
      <c r="BK15" s="490" t="s">
        <v>113</v>
      </c>
      <c r="BL15" s="490">
        <v>3108561019</v>
      </c>
      <c r="BM15" s="509" t="s">
        <v>114</v>
      </c>
      <c r="BN15" s="490"/>
      <c r="BO15" s="490"/>
      <c r="BP15" s="490"/>
      <c r="BQ15" s="489"/>
      <c r="BR15" s="489"/>
      <c r="BS15" s="488"/>
    </row>
    <row r="16" spans="1:71" ht="35.25" customHeight="1" x14ac:dyDescent="0.25">
      <c r="A16" s="506" t="s">
        <v>63</v>
      </c>
      <c r="B16" s="686"/>
      <c r="C16" s="504" t="s">
        <v>64</v>
      </c>
      <c r="D16" s="680"/>
      <c r="E16" s="504" t="s">
        <v>65</v>
      </c>
      <c r="F16" s="504" t="s">
        <v>66</v>
      </c>
      <c r="G16" s="504" t="s">
        <v>67</v>
      </c>
      <c r="H16" s="504" t="s">
        <v>68</v>
      </c>
      <c r="I16" s="577">
        <v>0.88700000000000001</v>
      </c>
      <c r="J16" s="504">
        <v>2017</v>
      </c>
      <c r="K16" s="502">
        <v>44203</v>
      </c>
      <c r="L16" s="502">
        <v>45669</v>
      </c>
      <c r="M16" s="578">
        <v>0.88300000000000001</v>
      </c>
      <c r="N16" s="578">
        <v>0.879</v>
      </c>
      <c r="O16" s="578">
        <v>0.875</v>
      </c>
      <c r="P16" s="578">
        <v>0.871</v>
      </c>
      <c r="Q16" s="578">
        <v>0.86699999999999999</v>
      </c>
      <c r="R16" s="578">
        <v>0.86699999999999999</v>
      </c>
      <c r="S16" s="499" t="s">
        <v>115</v>
      </c>
      <c r="T16" s="500">
        <f t="shared" si="0"/>
        <v>1.8181818181818181E-2</v>
      </c>
      <c r="U16" s="499" t="s">
        <v>116</v>
      </c>
      <c r="V16" s="499" t="s">
        <v>117</v>
      </c>
      <c r="W16" s="498" t="s">
        <v>118</v>
      </c>
      <c r="X16" s="514" t="s">
        <v>119</v>
      </c>
      <c r="Y16" s="499" t="s">
        <v>120</v>
      </c>
      <c r="Z16" s="498" t="s">
        <v>121</v>
      </c>
      <c r="AA16" s="499" t="s">
        <v>76</v>
      </c>
      <c r="AB16" s="499">
        <v>55</v>
      </c>
      <c r="AC16" s="554">
        <v>0</v>
      </c>
      <c r="AD16" s="490">
        <v>2020</v>
      </c>
      <c r="AE16" s="511">
        <v>44348</v>
      </c>
      <c r="AF16" s="511">
        <v>46022</v>
      </c>
      <c r="AG16" s="505">
        <v>0.3</v>
      </c>
      <c r="AH16" s="505">
        <v>0.5</v>
      </c>
      <c r="AI16" s="505">
        <v>0.7</v>
      </c>
      <c r="AJ16" s="505">
        <v>0.9</v>
      </c>
      <c r="AK16" s="505">
        <v>1</v>
      </c>
      <c r="AL16" s="505">
        <v>1</v>
      </c>
      <c r="AM16" s="586">
        <f>+'[1]Costeo 1.4.1'!C5/1000000</f>
        <v>64.538381000000001</v>
      </c>
      <c r="AN16" s="586">
        <f>+AM16</f>
        <v>64.538381000000001</v>
      </c>
      <c r="AO16" s="490" t="s">
        <v>122</v>
      </c>
      <c r="AP16" s="490">
        <v>7752</v>
      </c>
      <c r="AQ16" s="586">
        <f>+'[1]Costeo 1.4.1'!D5/1000000</f>
        <v>733.55394000000001</v>
      </c>
      <c r="AR16" s="586">
        <f>+AQ16</f>
        <v>733.55394000000001</v>
      </c>
      <c r="AS16" s="490" t="s">
        <v>77</v>
      </c>
      <c r="AT16" s="490">
        <v>7752</v>
      </c>
      <c r="AU16" s="586">
        <f>+'[1]Costeo 1.4.1'!E5/1000000</f>
        <v>692.351855</v>
      </c>
      <c r="AV16" s="586">
        <f>+AU16</f>
        <v>692.351855</v>
      </c>
      <c r="AW16" s="490" t="s">
        <v>109</v>
      </c>
      <c r="AX16" s="490">
        <v>7752</v>
      </c>
      <c r="AY16" s="586">
        <f>+'[1]Costeo 1.4.1'!F5/1000000</f>
        <v>591.40465800000004</v>
      </c>
      <c r="AZ16" s="586">
        <f>+AY16</f>
        <v>591.40465800000004</v>
      </c>
      <c r="BA16" s="490" t="s">
        <v>109</v>
      </c>
      <c r="BB16" s="490">
        <v>7752</v>
      </c>
      <c r="BC16" s="586">
        <f>+AY16*1.03</f>
        <v>609.14679774000001</v>
      </c>
      <c r="BD16" s="586">
        <f>+BC16</f>
        <v>609.14679774000001</v>
      </c>
      <c r="BE16" s="490" t="s">
        <v>109</v>
      </c>
      <c r="BF16" s="490"/>
      <c r="BG16" s="491">
        <f t="shared" si="1"/>
        <v>2690.9956317400001</v>
      </c>
      <c r="BH16" s="489" t="s">
        <v>123</v>
      </c>
      <c r="BI16" s="490" t="s">
        <v>9</v>
      </c>
      <c r="BJ16" s="490" t="s">
        <v>124</v>
      </c>
      <c r="BK16" s="490" t="s">
        <v>102</v>
      </c>
      <c r="BL16" s="490">
        <v>3279797</v>
      </c>
      <c r="BM16" s="509" t="s">
        <v>103</v>
      </c>
      <c r="BN16" s="490"/>
      <c r="BO16" s="490"/>
      <c r="BP16" s="489"/>
      <c r="BQ16" s="489"/>
      <c r="BR16" s="489"/>
      <c r="BS16" s="488"/>
    </row>
    <row r="17" spans="1:71" ht="98.25" customHeight="1" x14ac:dyDescent="0.25">
      <c r="A17" s="506" t="s">
        <v>63</v>
      </c>
      <c r="B17" s="686"/>
      <c r="C17" s="504" t="s">
        <v>64</v>
      </c>
      <c r="D17" s="680"/>
      <c r="E17" s="504" t="s">
        <v>65</v>
      </c>
      <c r="F17" s="504" t="s">
        <v>66</v>
      </c>
      <c r="G17" s="504" t="s">
        <v>67</v>
      </c>
      <c r="H17" s="504" t="s">
        <v>68</v>
      </c>
      <c r="I17" s="577">
        <v>0.88700000000000001</v>
      </c>
      <c r="J17" s="504">
        <v>2017</v>
      </c>
      <c r="K17" s="502">
        <v>44203</v>
      </c>
      <c r="L17" s="502">
        <v>45669</v>
      </c>
      <c r="M17" s="578">
        <v>0.88300000000000001</v>
      </c>
      <c r="N17" s="578">
        <v>0.879</v>
      </c>
      <c r="O17" s="578">
        <v>0.875</v>
      </c>
      <c r="P17" s="578">
        <v>0.871</v>
      </c>
      <c r="Q17" s="578">
        <v>0.86699999999999999</v>
      </c>
      <c r="R17" s="578">
        <v>0.86699999999999999</v>
      </c>
      <c r="S17" s="499" t="s">
        <v>125</v>
      </c>
      <c r="T17" s="500">
        <f t="shared" si="0"/>
        <v>1.8181818181818181E-2</v>
      </c>
      <c r="U17" s="507" t="s">
        <v>126</v>
      </c>
      <c r="V17" s="507" t="s">
        <v>127</v>
      </c>
      <c r="W17" s="539" t="s">
        <v>128</v>
      </c>
      <c r="X17" s="530" t="s">
        <v>129</v>
      </c>
      <c r="Y17" s="507" t="s">
        <v>130</v>
      </c>
      <c r="Z17" s="507" t="s">
        <v>75</v>
      </c>
      <c r="AA17" s="507" t="s">
        <v>131</v>
      </c>
      <c r="AB17" s="507">
        <v>13</v>
      </c>
      <c r="AC17" s="526">
        <v>0</v>
      </c>
      <c r="AD17" s="526">
        <v>2020</v>
      </c>
      <c r="AE17" s="543">
        <v>44197</v>
      </c>
      <c r="AF17" s="543">
        <v>46022</v>
      </c>
      <c r="AG17" s="515">
        <v>1</v>
      </c>
      <c r="AH17" s="515">
        <v>1</v>
      </c>
      <c r="AI17" s="515">
        <v>1</v>
      </c>
      <c r="AJ17" s="515">
        <v>1</v>
      </c>
      <c r="AK17" s="515">
        <v>1</v>
      </c>
      <c r="AL17" s="515">
        <v>5</v>
      </c>
      <c r="AM17" s="548">
        <v>52</v>
      </c>
      <c r="AN17" s="548">
        <v>52</v>
      </c>
      <c r="AO17" s="515" t="s">
        <v>109</v>
      </c>
      <c r="AP17" s="526">
        <v>7757</v>
      </c>
      <c r="AQ17" s="548">
        <v>54</v>
      </c>
      <c r="AR17" s="548">
        <v>54</v>
      </c>
      <c r="AS17" s="515" t="s">
        <v>109</v>
      </c>
      <c r="AT17" s="526">
        <v>7757</v>
      </c>
      <c r="AU17" s="548">
        <v>56</v>
      </c>
      <c r="AV17" s="548">
        <v>56</v>
      </c>
      <c r="AW17" s="515" t="s">
        <v>109</v>
      </c>
      <c r="AX17" s="526">
        <v>7757</v>
      </c>
      <c r="AY17" s="548">
        <v>57</v>
      </c>
      <c r="AZ17" s="548">
        <v>57</v>
      </c>
      <c r="BA17" s="515" t="s">
        <v>109</v>
      </c>
      <c r="BB17" s="526">
        <v>7757</v>
      </c>
      <c r="BC17" s="548">
        <v>59</v>
      </c>
      <c r="BD17" s="548">
        <v>59</v>
      </c>
      <c r="BE17" s="526" t="s">
        <v>132</v>
      </c>
      <c r="BF17" s="490"/>
      <c r="BG17" s="491">
        <f t="shared" si="1"/>
        <v>278</v>
      </c>
      <c r="BH17" s="526" t="s">
        <v>123</v>
      </c>
      <c r="BI17" s="526" t="s">
        <v>9</v>
      </c>
      <c r="BJ17" s="526" t="s">
        <v>133</v>
      </c>
      <c r="BK17" s="526" t="s">
        <v>134</v>
      </c>
      <c r="BL17" s="526">
        <v>3279797</v>
      </c>
      <c r="BM17" s="571" t="s">
        <v>135</v>
      </c>
      <c r="BN17" s="489"/>
      <c r="BO17" s="489"/>
      <c r="BP17" s="489"/>
      <c r="BQ17" s="489"/>
      <c r="BR17" s="489"/>
      <c r="BS17" s="488"/>
    </row>
    <row r="18" spans="1:71" ht="101.25" customHeight="1" x14ac:dyDescent="0.25">
      <c r="A18" s="506" t="s">
        <v>63</v>
      </c>
      <c r="B18" s="686"/>
      <c r="C18" s="504" t="s">
        <v>136</v>
      </c>
      <c r="D18" s="680">
        <v>9.0909090909090912E-2</v>
      </c>
      <c r="E18" s="504" t="s">
        <v>137</v>
      </c>
      <c r="F18" s="504" t="s">
        <v>138</v>
      </c>
      <c r="G18" s="504" t="s">
        <v>67</v>
      </c>
      <c r="H18" s="504" t="s">
        <v>121</v>
      </c>
      <c r="I18" s="578">
        <v>5.5E-2</v>
      </c>
      <c r="J18" s="504">
        <v>2020</v>
      </c>
      <c r="K18" s="523">
        <v>44203</v>
      </c>
      <c r="L18" s="523">
        <v>45669</v>
      </c>
      <c r="M18" s="577">
        <v>0.1106</v>
      </c>
      <c r="N18" s="577">
        <v>0.1663</v>
      </c>
      <c r="O18" s="577">
        <v>0.222</v>
      </c>
      <c r="P18" s="577">
        <v>0.27760000000000001</v>
      </c>
      <c r="Q18" s="577">
        <v>0.33329999999999999</v>
      </c>
      <c r="R18" s="577">
        <v>0.33329999999999999</v>
      </c>
      <c r="S18" s="499" t="s">
        <v>139</v>
      </c>
      <c r="T18" s="500">
        <f t="shared" si="0"/>
        <v>1.8181818181818181E-2</v>
      </c>
      <c r="U18" s="507" t="s">
        <v>140</v>
      </c>
      <c r="V18" s="507" t="s">
        <v>141</v>
      </c>
      <c r="W18" s="498" t="s">
        <v>86</v>
      </c>
      <c r="X18" s="530">
        <v>5.2</v>
      </c>
      <c r="Y18" s="363" t="s">
        <v>142</v>
      </c>
      <c r="Z18" s="363" t="s">
        <v>143</v>
      </c>
      <c r="AA18" s="526" t="s">
        <v>89</v>
      </c>
      <c r="AB18" s="526">
        <v>383</v>
      </c>
      <c r="AC18" s="585">
        <v>1</v>
      </c>
      <c r="AD18" s="526">
        <v>2020</v>
      </c>
      <c r="AE18" s="543">
        <v>44197</v>
      </c>
      <c r="AF18" s="543">
        <v>45646</v>
      </c>
      <c r="AG18" s="520">
        <v>1</v>
      </c>
      <c r="AH18" s="520">
        <v>1</v>
      </c>
      <c r="AI18" s="520">
        <v>1</v>
      </c>
      <c r="AJ18" s="520">
        <v>1</v>
      </c>
      <c r="AK18" s="526" t="s">
        <v>90</v>
      </c>
      <c r="AL18" s="541">
        <v>1</v>
      </c>
      <c r="AM18" s="584">
        <v>1137</v>
      </c>
      <c r="AN18" s="584">
        <v>1137</v>
      </c>
      <c r="AO18" s="515" t="s">
        <v>109</v>
      </c>
      <c r="AP18" s="515">
        <v>7581</v>
      </c>
      <c r="AQ18" s="584">
        <v>1479</v>
      </c>
      <c r="AR18" s="584">
        <v>1479</v>
      </c>
      <c r="AS18" s="515" t="s">
        <v>109</v>
      </c>
      <c r="AT18" s="515">
        <v>7581</v>
      </c>
      <c r="AU18" s="584">
        <v>1523</v>
      </c>
      <c r="AV18" s="584">
        <v>1523</v>
      </c>
      <c r="AW18" s="515" t="s">
        <v>109</v>
      </c>
      <c r="AX18" s="515">
        <v>7581</v>
      </c>
      <c r="AY18" s="584">
        <v>1569</v>
      </c>
      <c r="AZ18" s="584">
        <v>1569</v>
      </c>
      <c r="BA18" s="515" t="s">
        <v>109</v>
      </c>
      <c r="BB18" s="515">
        <v>7581</v>
      </c>
      <c r="BC18" s="583">
        <v>0</v>
      </c>
      <c r="BD18" s="583">
        <v>0</v>
      </c>
      <c r="BE18" s="526" t="s">
        <v>90</v>
      </c>
      <c r="BF18" s="490" t="s">
        <v>90</v>
      </c>
      <c r="BG18" s="491">
        <f t="shared" si="1"/>
        <v>5708</v>
      </c>
      <c r="BH18" s="489" t="s">
        <v>144</v>
      </c>
      <c r="BI18" s="490" t="s">
        <v>145</v>
      </c>
      <c r="BJ18" s="490" t="s">
        <v>146</v>
      </c>
      <c r="BK18" s="490" t="s">
        <v>147</v>
      </c>
      <c r="BL18" s="490" t="s">
        <v>148</v>
      </c>
      <c r="BM18" s="525" t="s">
        <v>149</v>
      </c>
      <c r="BN18" s="490"/>
      <c r="BO18" s="490"/>
      <c r="BP18" s="490"/>
      <c r="BQ18" s="490"/>
      <c r="BR18" s="489"/>
      <c r="BS18" s="533"/>
    </row>
    <row r="19" spans="1:71" ht="90" customHeight="1" x14ac:dyDescent="0.25">
      <c r="A19" s="506" t="s">
        <v>63</v>
      </c>
      <c r="B19" s="686"/>
      <c r="C19" s="504" t="s">
        <v>136</v>
      </c>
      <c r="D19" s="680"/>
      <c r="E19" s="504" t="s">
        <v>137</v>
      </c>
      <c r="F19" s="504" t="s">
        <v>138</v>
      </c>
      <c r="G19" s="504" t="s">
        <v>67</v>
      </c>
      <c r="H19" s="504" t="s">
        <v>121</v>
      </c>
      <c r="I19" s="578">
        <v>5.5E-2</v>
      </c>
      <c r="J19" s="504">
        <v>2020</v>
      </c>
      <c r="K19" s="523">
        <v>44203</v>
      </c>
      <c r="L19" s="523">
        <v>45669</v>
      </c>
      <c r="M19" s="577">
        <v>0.1106</v>
      </c>
      <c r="N19" s="577">
        <v>0.1663</v>
      </c>
      <c r="O19" s="577">
        <v>0.222</v>
      </c>
      <c r="P19" s="577">
        <v>0.27760000000000001</v>
      </c>
      <c r="Q19" s="577">
        <v>0.33329999999999999</v>
      </c>
      <c r="R19" s="577">
        <v>0.33329999999999999</v>
      </c>
      <c r="S19" s="499" t="s">
        <v>150</v>
      </c>
      <c r="T19" s="500">
        <f t="shared" si="0"/>
        <v>1.8181818181818181E-2</v>
      </c>
      <c r="U19" s="499" t="s">
        <v>151</v>
      </c>
      <c r="V19" s="499" t="s">
        <v>152</v>
      </c>
      <c r="W19" s="499" t="s">
        <v>153</v>
      </c>
      <c r="X19" s="495">
        <v>10.199999999999999</v>
      </c>
      <c r="Y19" s="499" t="s">
        <v>74</v>
      </c>
      <c r="Z19" s="499" t="s">
        <v>154</v>
      </c>
      <c r="AA19" s="499" t="s">
        <v>76</v>
      </c>
      <c r="AB19" s="499">
        <v>74</v>
      </c>
      <c r="AC19" s="554">
        <v>0</v>
      </c>
      <c r="AD19" s="490">
        <v>2019</v>
      </c>
      <c r="AE19" s="511">
        <v>44197</v>
      </c>
      <c r="AF19" s="511" t="s">
        <v>155</v>
      </c>
      <c r="AG19" s="505">
        <v>1</v>
      </c>
      <c r="AH19" s="505">
        <v>1</v>
      </c>
      <c r="AI19" s="505">
        <v>1</v>
      </c>
      <c r="AJ19" s="505">
        <v>1</v>
      </c>
      <c r="AK19" s="505">
        <v>1</v>
      </c>
      <c r="AL19" s="505">
        <v>1</v>
      </c>
      <c r="AM19" s="491">
        <v>182.523</v>
      </c>
      <c r="AN19" s="491">
        <v>182.523</v>
      </c>
      <c r="AO19" s="490" t="s">
        <v>77</v>
      </c>
      <c r="AP19" s="490">
        <v>7774</v>
      </c>
      <c r="AQ19" s="491">
        <v>187.37368000000001</v>
      </c>
      <c r="AR19" s="491">
        <v>187.37368000000001</v>
      </c>
      <c r="AS19" s="490" t="s">
        <v>77</v>
      </c>
      <c r="AT19" s="490">
        <v>7774</v>
      </c>
      <c r="AU19" s="491">
        <v>194.86862500000001</v>
      </c>
      <c r="AV19" s="491">
        <v>194.86862500000001</v>
      </c>
      <c r="AW19" s="490" t="s">
        <v>77</v>
      </c>
      <c r="AX19" s="490">
        <v>7774</v>
      </c>
      <c r="AY19" s="491">
        <v>166.66666599999999</v>
      </c>
      <c r="AZ19" s="491">
        <v>166.66666599999999</v>
      </c>
      <c r="BA19" s="490" t="s">
        <v>77</v>
      </c>
      <c r="BB19" s="490">
        <v>7774</v>
      </c>
      <c r="BC19" s="491">
        <v>170.5</v>
      </c>
      <c r="BD19" s="491">
        <f>+BC19</f>
        <v>170.5</v>
      </c>
      <c r="BE19" s="490" t="s">
        <v>77</v>
      </c>
      <c r="BF19" s="490"/>
      <c r="BG19" s="491">
        <f t="shared" si="1"/>
        <v>901.93197099999998</v>
      </c>
      <c r="BH19" s="489" t="s">
        <v>78</v>
      </c>
      <c r="BI19" s="490" t="s">
        <v>79</v>
      </c>
      <c r="BJ19" s="490" t="s">
        <v>156</v>
      </c>
      <c r="BK19" s="490" t="s">
        <v>157</v>
      </c>
      <c r="BL19" s="489">
        <v>3241000</v>
      </c>
      <c r="BM19" s="490" t="s">
        <v>158</v>
      </c>
      <c r="BN19" s="490"/>
      <c r="BO19" s="490"/>
      <c r="BP19" s="490"/>
      <c r="BQ19" s="490"/>
      <c r="BR19" s="489"/>
      <c r="BS19" s="533"/>
    </row>
    <row r="20" spans="1:71" ht="74.25" customHeight="1" x14ac:dyDescent="0.25">
      <c r="A20" s="506" t="s">
        <v>63</v>
      </c>
      <c r="B20" s="686"/>
      <c r="C20" s="504" t="s">
        <v>136</v>
      </c>
      <c r="D20" s="680"/>
      <c r="E20" s="504" t="s">
        <v>137</v>
      </c>
      <c r="F20" s="504" t="s">
        <v>138</v>
      </c>
      <c r="G20" s="504" t="s">
        <v>67</v>
      </c>
      <c r="H20" s="504" t="s">
        <v>121</v>
      </c>
      <c r="I20" s="578">
        <v>5.5E-2</v>
      </c>
      <c r="J20" s="504">
        <v>2020</v>
      </c>
      <c r="K20" s="523">
        <v>44203</v>
      </c>
      <c r="L20" s="523">
        <v>45669</v>
      </c>
      <c r="M20" s="577">
        <v>0.1106</v>
      </c>
      <c r="N20" s="577">
        <v>0.1663</v>
      </c>
      <c r="O20" s="577">
        <v>0.222</v>
      </c>
      <c r="P20" s="577">
        <v>0.27760000000000001</v>
      </c>
      <c r="Q20" s="577">
        <v>0.33329999999999999</v>
      </c>
      <c r="R20" s="577">
        <v>0.33329999999999999</v>
      </c>
      <c r="S20" s="499" t="s">
        <v>159</v>
      </c>
      <c r="T20" s="500">
        <f t="shared" si="0"/>
        <v>1.8181818181818181E-2</v>
      </c>
      <c r="U20" s="499" t="s">
        <v>160</v>
      </c>
      <c r="V20" s="499" t="s">
        <v>161</v>
      </c>
      <c r="W20" s="499" t="s">
        <v>162</v>
      </c>
      <c r="X20" s="495" t="s">
        <v>163</v>
      </c>
      <c r="Y20" s="499" t="s">
        <v>74</v>
      </c>
      <c r="Z20" s="499" t="s">
        <v>154</v>
      </c>
      <c r="AA20" s="499" t="s">
        <v>164</v>
      </c>
      <c r="AB20" s="499" t="s">
        <v>90</v>
      </c>
      <c r="AC20" s="554">
        <v>0</v>
      </c>
      <c r="AD20" s="490">
        <v>2020</v>
      </c>
      <c r="AE20" s="511">
        <v>44242</v>
      </c>
      <c r="AF20" s="511">
        <v>45991</v>
      </c>
      <c r="AG20" s="505">
        <v>1</v>
      </c>
      <c r="AH20" s="505">
        <v>1</v>
      </c>
      <c r="AI20" s="505">
        <v>1</v>
      </c>
      <c r="AJ20" s="505">
        <v>1</v>
      </c>
      <c r="AK20" s="505">
        <v>1</v>
      </c>
      <c r="AL20" s="505">
        <v>1</v>
      </c>
      <c r="AM20" s="491">
        <f>9.952656/2</f>
        <v>4.9763279999999996</v>
      </c>
      <c r="AN20" s="491">
        <f>10.186575/2</f>
        <v>5.0932874999999997</v>
      </c>
      <c r="AO20" s="517" t="s">
        <v>109</v>
      </c>
      <c r="AP20" s="517" t="s">
        <v>165</v>
      </c>
      <c r="AQ20" s="491">
        <f>10.251236/2</f>
        <v>5.1256180000000002</v>
      </c>
      <c r="AR20" s="517">
        <f>10.558773/2</f>
        <v>5.2793865000000002</v>
      </c>
      <c r="AS20" s="517" t="s">
        <v>109</v>
      </c>
      <c r="AT20" s="517" t="s">
        <v>165</v>
      </c>
      <c r="AU20" s="491">
        <f>10.661285/2</f>
        <v>5.3306424999999997</v>
      </c>
      <c r="AV20" s="517">
        <f>10.981124/2</f>
        <v>5.4905619999999997</v>
      </c>
      <c r="AW20" s="517" t="s">
        <v>109</v>
      </c>
      <c r="AX20" s="517" t="s">
        <v>165</v>
      </c>
      <c r="AY20" s="491">
        <f>11.19435/2</f>
        <v>5.597175</v>
      </c>
      <c r="AZ20" s="517">
        <f>11.53018/2</f>
        <v>5.7650899999999998</v>
      </c>
      <c r="BA20" s="517" t="s">
        <v>109</v>
      </c>
      <c r="BB20" s="517" t="s">
        <v>165</v>
      </c>
      <c r="BC20" s="491">
        <f>11.754067/2</f>
        <v>5.8770334999999996</v>
      </c>
      <c r="BD20" s="517">
        <f>12.106689/2</f>
        <v>6.0533444999999997</v>
      </c>
      <c r="BE20" s="517" t="s">
        <v>109</v>
      </c>
      <c r="BF20" s="517" t="s">
        <v>165</v>
      </c>
      <c r="BG20" s="491">
        <f t="shared" si="1"/>
        <v>26.906797000000001</v>
      </c>
      <c r="BH20" s="489" t="s">
        <v>123</v>
      </c>
      <c r="BI20" s="490" t="s">
        <v>9</v>
      </c>
      <c r="BJ20" s="490" t="s">
        <v>124</v>
      </c>
      <c r="BK20" s="490" t="s">
        <v>102</v>
      </c>
      <c r="BL20" s="490">
        <v>3279797</v>
      </c>
      <c r="BM20" s="509" t="s">
        <v>103</v>
      </c>
      <c r="BN20" s="490" t="s">
        <v>166</v>
      </c>
      <c r="BO20" s="490" t="s">
        <v>167</v>
      </c>
      <c r="BP20" s="490" t="s">
        <v>168</v>
      </c>
      <c r="BQ20" s="490" t="s">
        <v>169</v>
      </c>
      <c r="BR20" s="490">
        <v>5878797</v>
      </c>
      <c r="BS20" s="558" t="s">
        <v>170</v>
      </c>
    </row>
    <row r="21" spans="1:71" ht="117" customHeight="1" x14ac:dyDescent="0.25">
      <c r="A21" s="506" t="s">
        <v>63</v>
      </c>
      <c r="B21" s="686"/>
      <c r="C21" s="504" t="s">
        <v>136</v>
      </c>
      <c r="D21" s="680"/>
      <c r="E21" s="504" t="s">
        <v>137</v>
      </c>
      <c r="F21" s="504" t="s">
        <v>138</v>
      </c>
      <c r="G21" s="504" t="s">
        <v>67</v>
      </c>
      <c r="H21" s="504" t="s">
        <v>121</v>
      </c>
      <c r="I21" s="578">
        <v>5.5E-2</v>
      </c>
      <c r="J21" s="504">
        <v>2020</v>
      </c>
      <c r="K21" s="523">
        <v>44203</v>
      </c>
      <c r="L21" s="523">
        <v>45669</v>
      </c>
      <c r="M21" s="577">
        <v>0.1106</v>
      </c>
      <c r="N21" s="577">
        <v>0.1663</v>
      </c>
      <c r="O21" s="577">
        <v>0.222</v>
      </c>
      <c r="P21" s="577">
        <v>0.27760000000000001</v>
      </c>
      <c r="Q21" s="577">
        <v>0.33329999999999999</v>
      </c>
      <c r="R21" s="577">
        <v>0.33329999999999999</v>
      </c>
      <c r="S21" s="499" t="s">
        <v>171</v>
      </c>
      <c r="T21" s="500">
        <f t="shared" si="0"/>
        <v>1.8181818181818181E-2</v>
      </c>
      <c r="U21" s="507" t="s">
        <v>172</v>
      </c>
      <c r="V21" s="507" t="s">
        <v>173</v>
      </c>
      <c r="W21" s="499" t="s">
        <v>153</v>
      </c>
      <c r="X21" s="495">
        <v>10.199999999999999</v>
      </c>
      <c r="Y21" s="507" t="s">
        <v>74</v>
      </c>
      <c r="Z21" s="499" t="s">
        <v>75</v>
      </c>
      <c r="AA21" s="499" t="s">
        <v>76</v>
      </c>
      <c r="AB21" s="498">
        <v>25</v>
      </c>
      <c r="AC21" s="563">
        <v>0</v>
      </c>
      <c r="AD21" s="526">
        <v>2019</v>
      </c>
      <c r="AE21" s="576">
        <v>44348</v>
      </c>
      <c r="AF21" s="575" t="s">
        <v>155</v>
      </c>
      <c r="AG21" s="515">
        <v>20</v>
      </c>
      <c r="AH21" s="515">
        <v>30</v>
      </c>
      <c r="AI21" s="515">
        <v>40</v>
      </c>
      <c r="AJ21" s="515">
        <v>50</v>
      </c>
      <c r="AK21" s="515">
        <v>60</v>
      </c>
      <c r="AL21" s="413">
        <v>200</v>
      </c>
      <c r="AM21" s="517">
        <v>3.8885039999999997</v>
      </c>
      <c r="AN21" s="517">
        <v>3.8885039999999997</v>
      </c>
      <c r="AO21" s="515" t="s">
        <v>109</v>
      </c>
      <c r="AP21" s="489">
        <v>7756</v>
      </c>
      <c r="AQ21" s="517">
        <v>5.9494109999999996</v>
      </c>
      <c r="AR21" s="517">
        <v>5.9494109999999996</v>
      </c>
      <c r="AS21" s="490"/>
      <c r="AT21" s="489">
        <v>7756</v>
      </c>
      <c r="AU21" s="517">
        <v>8.0911989999999996</v>
      </c>
      <c r="AV21" s="517">
        <v>8.0911989999999996</v>
      </c>
      <c r="AW21" s="490" t="s">
        <v>174</v>
      </c>
      <c r="AX21" s="489">
        <v>7756</v>
      </c>
      <c r="AY21" s="517">
        <v>10.316278000000001</v>
      </c>
      <c r="AZ21" s="517">
        <v>10.316278000000001</v>
      </c>
      <c r="BA21" s="515" t="s">
        <v>109</v>
      </c>
      <c r="BB21" s="489">
        <v>7756</v>
      </c>
      <c r="BC21" s="517">
        <v>12.627124999999999</v>
      </c>
      <c r="BD21" s="517">
        <v>12.627124999999999</v>
      </c>
      <c r="BE21" s="490" t="s">
        <v>174</v>
      </c>
      <c r="BF21" s="489"/>
      <c r="BG21" s="491">
        <f t="shared" si="1"/>
        <v>40.872517000000002</v>
      </c>
      <c r="BH21" s="489" t="s">
        <v>123</v>
      </c>
      <c r="BI21" s="526" t="s">
        <v>9</v>
      </c>
      <c r="BJ21" s="490" t="s">
        <v>175</v>
      </c>
      <c r="BK21" s="490" t="s">
        <v>176</v>
      </c>
      <c r="BL21" s="526">
        <v>5878797</v>
      </c>
      <c r="BM21" s="509" t="s">
        <v>177</v>
      </c>
      <c r="BN21" s="490"/>
      <c r="BO21" s="490"/>
      <c r="BP21" s="490"/>
      <c r="BQ21" s="491"/>
      <c r="BR21" s="490"/>
      <c r="BS21" s="558"/>
    </row>
    <row r="22" spans="1:71" ht="63" customHeight="1" x14ac:dyDescent="0.25">
      <c r="A22" s="506" t="s">
        <v>63</v>
      </c>
      <c r="B22" s="686"/>
      <c r="C22" s="504" t="s">
        <v>136</v>
      </c>
      <c r="D22" s="680"/>
      <c r="E22" s="504" t="s">
        <v>137</v>
      </c>
      <c r="F22" s="504" t="s">
        <v>138</v>
      </c>
      <c r="G22" s="504" t="s">
        <v>67</v>
      </c>
      <c r="H22" s="504" t="s">
        <v>121</v>
      </c>
      <c r="I22" s="578">
        <v>5.5E-2</v>
      </c>
      <c r="J22" s="504">
        <v>2020</v>
      </c>
      <c r="K22" s="523">
        <v>44203</v>
      </c>
      <c r="L22" s="523">
        <v>45669</v>
      </c>
      <c r="M22" s="577">
        <v>0.1106</v>
      </c>
      <c r="N22" s="577">
        <v>0.1663</v>
      </c>
      <c r="O22" s="577">
        <v>0.222</v>
      </c>
      <c r="P22" s="577">
        <v>0.27760000000000001</v>
      </c>
      <c r="Q22" s="577">
        <v>0.33329999999999999</v>
      </c>
      <c r="R22" s="577">
        <v>0.33329999999999999</v>
      </c>
      <c r="S22" s="499" t="s">
        <v>178</v>
      </c>
      <c r="T22" s="500">
        <f t="shared" si="0"/>
        <v>1.8181818181818181E-2</v>
      </c>
      <c r="U22" s="507" t="s">
        <v>179</v>
      </c>
      <c r="V22" s="507" t="s">
        <v>180</v>
      </c>
      <c r="W22" s="539" t="s">
        <v>128</v>
      </c>
      <c r="X22" s="530" t="s">
        <v>129</v>
      </c>
      <c r="Y22" s="499" t="s">
        <v>181</v>
      </c>
      <c r="Z22" s="498" t="s">
        <v>75</v>
      </c>
      <c r="AA22" s="498" t="s">
        <v>76</v>
      </c>
      <c r="AB22" s="498">
        <v>15</v>
      </c>
      <c r="AC22" s="489" t="s">
        <v>182</v>
      </c>
      <c r="AD22" s="489">
        <v>2020</v>
      </c>
      <c r="AE22" s="543">
        <v>44348</v>
      </c>
      <c r="AF22" s="511">
        <v>45473</v>
      </c>
      <c r="AG22" s="582">
        <v>10000</v>
      </c>
      <c r="AH22" s="581">
        <v>7567</v>
      </c>
      <c r="AI22" s="581">
        <v>7567</v>
      </c>
      <c r="AJ22" s="581">
        <v>1891</v>
      </c>
      <c r="AK22" s="581" t="s">
        <v>90</v>
      </c>
      <c r="AL22" s="580">
        <f>+AG22+AH22+AI22+AJ22</f>
        <v>27025</v>
      </c>
      <c r="AM22" s="510">
        <v>3752</v>
      </c>
      <c r="AN22" s="510">
        <v>3752</v>
      </c>
      <c r="AO22" s="515" t="s">
        <v>109</v>
      </c>
      <c r="AP22" s="498">
        <v>7768</v>
      </c>
      <c r="AQ22" s="540">
        <v>3985</v>
      </c>
      <c r="AR22" s="540">
        <v>3985</v>
      </c>
      <c r="AS22" s="515" t="s">
        <v>109</v>
      </c>
      <c r="AT22" s="498">
        <v>7768</v>
      </c>
      <c r="AU22" s="540">
        <v>4105</v>
      </c>
      <c r="AV22" s="540">
        <v>4105</v>
      </c>
      <c r="AW22" s="499" t="s">
        <v>183</v>
      </c>
      <c r="AX22" s="498">
        <v>7768</v>
      </c>
      <c r="AY22" s="510">
        <v>2114</v>
      </c>
      <c r="AZ22" s="510">
        <v>2114</v>
      </c>
      <c r="BA22" s="515" t="s">
        <v>109</v>
      </c>
      <c r="BB22" s="579">
        <v>7768</v>
      </c>
      <c r="BC22" s="490">
        <v>0</v>
      </c>
      <c r="BD22" s="490">
        <v>0</v>
      </c>
      <c r="BE22" s="490" t="s">
        <v>90</v>
      </c>
      <c r="BF22" s="490" t="s">
        <v>90</v>
      </c>
      <c r="BG22" s="491">
        <f t="shared" si="1"/>
        <v>13956</v>
      </c>
      <c r="BH22" s="526" t="s">
        <v>123</v>
      </c>
      <c r="BI22" s="526" t="s">
        <v>9</v>
      </c>
      <c r="BJ22" s="535" t="s">
        <v>184</v>
      </c>
      <c r="BK22" s="526" t="s">
        <v>185</v>
      </c>
      <c r="BL22" s="535">
        <v>3203133407</v>
      </c>
      <c r="BM22" s="534" t="s">
        <v>186</v>
      </c>
      <c r="BN22" s="490"/>
      <c r="BO22" s="490"/>
      <c r="BP22" s="490"/>
      <c r="BQ22" s="491"/>
      <c r="BR22" s="490"/>
      <c r="BS22" s="558"/>
    </row>
    <row r="23" spans="1:71" ht="105" customHeight="1" x14ac:dyDescent="0.25">
      <c r="A23" s="506" t="s">
        <v>63</v>
      </c>
      <c r="B23" s="686"/>
      <c r="C23" s="504" t="s">
        <v>136</v>
      </c>
      <c r="D23" s="680"/>
      <c r="E23" s="504" t="s">
        <v>137</v>
      </c>
      <c r="F23" s="504" t="s">
        <v>138</v>
      </c>
      <c r="G23" s="504" t="s">
        <v>67</v>
      </c>
      <c r="H23" s="504" t="s">
        <v>121</v>
      </c>
      <c r="I23" s="578">
        <v>5.5E-2</v>
      </c>
      <c r="J23" s="504">
        <v>2020</v>
      </c>
      <c r="K23" s="523">
        <v>44203</v>
      </c>
      <c r="L23" s="523">
        <v>45669</v>
      </c>
      <c r="M23" s="577">
        <v>0.1106</v>
      </c>
      <c r="N23" s="577">
        <v>0.1663</v>
      </c>
      <c r="O23" s="577">
        <v>0.222</v>
      </c>
      <c r="P23" s="577">
        <v>0.27760000000000001</v>
      </c>
      <c r="Q23" s="577">
        <v>0.33329999999999999</v>
      </c>
      <c r="R23" s="577">
        <v>0.33329999999999999</v>
      </c>
      <c r="S23" s="499" t="s">
        <v>187</v>
      </c>
      <c r="T23" s="500">
        <f t="shared" si="0"/>
        <v>1.8181818181818181E-2</v>
      </c>
      <c r="U23" s="507" t="s">
        <v>188</v>
      </c>
      <c r="V23" s="507" t="s">
        <v>189</v>
      </c>
      <c r="W23" s="499" t="s">
        <v>153</v>
      </c>
      <c r="X23" s="495">
        <v>10.199999999999999</v>
      </c>
      <c r="Y23" s="507" t="s">
        <v>74</v>
      </c>
      <c r="Z23" s="499" t="s">
        <v>75</v>
      </c>
      <c r="AA23" s="499" t="s">
        <v>76</v>
      </c>
      <c r="AB23" s="498">
        <v>25</v>
      </c>
      <c r="AC23" s="490">
        <v>0</v>
      </c>
      <c r="AD23" s="526">
        <v>2019</v>
      </c>
      <c r="AE23" s="576">
        <v>44348</v>
      </c>
      <c r="AF23" s="575" t="s">
        <v>155</v>
      </c>
      <c r="AG23" s="515">
        <v>20</v>
      </c>
      <c r="AH23" s="515">
        <v>30</v>
      </c>
      <c r="AI23" s="515">
        <v>40</v>
      </c>
      <c r="AJ23" s="515">
        <v>50</v>
      </c>
      <c r="AK23" s="515">
        <v>60</v>
      </c>
      <c r="AL23" s="413">
        <v>200</v>
      </c>
      <c r="AM23" s="517">
        <v>4.8782519999999998</v>
      </c>
      <c r="AN23" s="517">
        <v>4.8782519999999998</v>
      </c>
      <c r="AO23" s="515" t="s">
        <v>109</v>
      </c>
      <c r="AP23" s="489">
        <v>7756</v>
      </c>
      <c r="AQ23" s="517">
        <v>7.4637250000000002</v>
      </c>
      <c r="AR23" s="517">
        <v>7.4637250000000002</v>
      </c>
      <c r="AS23" s="515" t="s">
        <v>109</v>
      </c>
      <c r="AT23" s="489">
        <v>7756</v>
      </c>
      <c r="AU23" s="517">
        <v>10.150665999999999</v>
      </c>
      <c r="AV23" s="517">
        <v>10.150665999999999</v>
      </c>
      <c r="AW23" s="515" t="s">
        <v>109</v>
      </c>
      <c r="AX23" s="489">
        <v>7756</v>
      </c>
      <c r="AY23" s="517">
        <v>12.9421</v>
      </c>
      <c r="AZ23" s="517">
        <v>12.9421</v>
      </c>
      <c r="BA23" s="515" t="s">
        <v>109</v>
      </c>
      <c r="BB23" s="489">
        <v>7756</v>
      </c>
      <c r="BC23" s="517">
        <v>15.84113</v>
      </c>
      <c r="BD23" s="517">
        <v>15.84113</v>
      </c>
      <c r="BE23" s="490" t="s">
        <v>174</v>
      </c>
      <c r="BF23" s="489"/>
      <c r="BG23" s="491">
        <f t="shared" si="1"/>
        <v>51.275872999999997</v>
      </c>
      <c r="BH23" s="489" t="s">
        <v>123</v>
      </c>
      <c r="BI23" s="526" t="s">
        <v>9</v>
      </c>
      <c r="BJ23" s="490" t="s">
        <v>175</v>
      </c>
      <c r="BK23" s="490" t="s">
        <v>176</v>
      </c>
      <c r="BL23" s="526">
        <v>5878797</v>
      </c>
      <c r="BM23" s="509" t="s">
        <v>177</v>
      </c>
      <c r="BN23" s="490"/>
      <c r="BO23" s="490"/>
      <c r="BP23" s="490"/>
      <c r="BQ23" s="491"/>
      <c r="BR23" s="490"/>
      <c r="BS23" s="558"/>
    </row>
    <row r="24" spans="1:71" ht="163.15" customHeight="1" x14ac:dyDescent="0.25">
      <c r="A24" s="506" t="s">
        <v>63</v>
      </c>
      <c r="B24" s="686"/>
      <c r="C24" s="504" t="s">
        <v>190</v>
      </c>
      <c r="D24" s="680">
        <v>9.0909090909090912E-2</v>
      </c>
      <c r="E24" s="573" t="s">
        <v>191</v>
      </c>
      <c r="F24" s="573" t="s">
        <v>192</v>
      </c>
      <c r="G24" s="504" t="s">
        <v>193</v>
      </c>
      <c r="H24" s="573" t="s">
        <v>143</v>
      </c>
      <c r="I24" s="574" t="s">
        <v>194</v>
      </c>
      <c r="J24" s="573" t="s">
        <v>194</v>
      </c>
      <c r="K24" s="523">
        <v>44568</v>
      </c>
      <c r="L24" s="523">
        <v>45669</v>
      </c>
      <c r="M24" s="572">
        <v>0.2</v>
      </c>
      <c r="N24" s="544">
        <v>0.4</v>
      </c>
      <c r="O24" s="544">
        <v>0.6</v>
      </c>
      <c r="P24" s="544">
        <v>0.8</v>
      </c>
      <c r="Q24" s="544">
        <v>1</v>
      </c>
      <c r="R24" s="544">
        <v>1</v>
      </c>
      <c r="S24" s="499" t="s">
        <v>195</v>
      </c>
      <c r="T24" s="500">
        <f t="shared" si="0"/>
        <v>1.8181818181818181E-2</v>
      </c>
      <c r="U24" s="499" t="s">
        <v>196</v>
      </c>
      <c r="V24" s="499" t="s">
        <v>197</v>
      </c>
      <c r="W24" s="499" t="s">
        <v>198</v>
      </c>
      <c r="X24" s="514" t="s">
        <v>199</v>
      </c>
      <c r="Y24" s="499" t="s">
        <v>200</v>
      </c>
      <c r="Z24" s="499" t="s">
        <v>75</v>
      </c>
      <c r="AA24" s="499" t="s">
        <v>89</v>
      </c>
      <c r="AB24" s="499">
        <v>492</v>
      </c>
      <c r="AC24" s="490">
        <v>13</v>
      </c>
      <c r="AD24" s="490">
        <v>2020</v>
      </c>
      <c r="AE24" s="511">
        <v>44228</v>
      </c>
      <c r="AF24" s="511">
        <v>45657</v>
      </c>
      <c r="AG24" s="495">
        <v>5</v>
      </c>
      <c r="AH24" s="495">
        <v>5</v>
      </c>
      <c r="AI24" s="495">
        <v>4</v>
      </c>
      <c r="AJ24" s="495">
        <v>1</v>
      </c>
      <c r="AK24" s="495" t="s">
        <v>90</v>
      </c>
      <c r="AL24" s="495">
        <v>15</v>
      </c>
      <c r="AM24" s="517">
        <v>497.8</v>
      </c>
      <c r="AN24" s="517">
        <v>497.9</v>
      </c>
      <c r="AO24" s="490" t="s">
        <v>109</v>
      </c>
      <c r="AP24" s="489">
        <v>7634</v>
      </c>
      <c r="AQ24" s="517">
        <v>510</v>
      </c>
      <c r="AR24" s="517">
        <v>510</v>
      </c>
      <c r="AS24" s="490" t="s">
        <v>109</v>
      </c>
      <c r="AT24" s="489">
        <v>7634</v>
      </c>
      <c r="AU24" s="517">
        <v>523</v>
      </c>
      <c r="AV24" s="517">
        <v>523</v>
      </c>
      <c r="AW24" s="490" t="s">
        <v>109</v>
      </c>
      <c r="AX24" s="489">
        <v>7634</v>
      </c>
      <c r="AY24" s="517">
        <v>456</v>
      </c>
      <c r="AZ24" s="517">
        <v>456</v>
      </c>
      <c r="BA24" s="490" t="s">
        <v>109</v>
      </c>
      <c r="BB24" s="489">
        <v>7634</v>
      </c>
      <c r="BC24" s="489">
        <v>0</v>
      </c>
      <c r="BD24" s="489">
        <v>0</v>
      </c>
      <c r="BE24" s="489" t="s">
        <v>90</v>
      </c>
      <c r="BF24" s="489" t="s">
        <v>90</v>
      </c>
      <c r="BG24" s="491">
        <f t="shared" si="1"/>
        <v>1986.8</v>
      </c>
      <c r="BH24" s="490" t="s">
        <v>201</v>
      </c>
      <c r="BI24" s="490" t="s">
        <v>202</v>
      </c>
      <c r="BJ24" s="490" t="s">
        <v>203</v>
      </c>
      <c r="BK24" s="490" t="s">
        <v>204</v>
      </c>
      <c r="BL24" s="490">
        <v>3358000</v>
      </c>
      <c r="BM24" s="509" t="s">
        <v>205</v>
      </c>
      <c r="BN24" s="489"/>
      <c r="BO24" s="490"/>
      <c r="BP24" s="490"/>
      <c r="BQ24" s="490"/>
      <c r="BR24" s="490"/>
      <c r="BS24" s="533"/>
    </row>
    <row r="25" spans="1:71" ht="132" x14ac:dyDescent="0.25">
      <c r="A25" s="506" t="s">
        <v>63</v>
      </c>
      <c r="B25" s="686"/>
      <c r="C25" s="504" t="s">
        <v>190</v>
      </c>
      <c r="D25" s="680"/>
      <c r="E25" s="573" t="s">
        <v>191</v>
      </c>
      <c r="F25" s="573" t="s">
        <v>192</v>
      </c>
      <c r="G25" s="504" t="s">
        <v>193</v>
      </c>
      <c r="H25" s="573" t="s">
        <v>143</v>
      </c>
      <c r="I25" s="574" t="s">
        <v>194</v>
      </c>
      <c r="J25" s="573" t="s">
        <v>194</v>
      </c>
      <c r="K25" s="523">
        <v>44568</v>
      </c>
      <c r="L25" s="523">
        <v>45669</v>
      </c>
      <c r="M25" s="572">
        <v>0.2</v>
      </c>
      <c r="N25" s="544">
        <v>0.4</v>
      </c>
      <c r="O25" s="544">
        <v>0.6</v>
      </c>
      <c r="P25" s="544">
        <v>0.8</v>
      </c>
      <c r="Q25" s="544">
        <v>1</v>
      </c>
      <c r="R25" s="544">
        <v>1</v>
      </c>
      <c r="S25" s="499" t="s">
        <v>206</v>
      </c>
      <c r="T25" s="500">
        <f t="shared" si="0"/>
        <v>1.8181818181818181E-2</v>
      </c>
      <c r="U25" s="499" t="s">
        <v>207</v>
      </c>
      <c r="V25" s="499" t="s">
        <v>208</v>
      </c>
      <c r="W25" s="499" t="s">
        <v>162</v>
      </c>
      <c r="X25" s="514" t="s">
        <v>209</v>
      </c>
      <c r="Y25" s="499" t="s">
        <v>200</v>
      </c>
      <c r="Z25" s="498" t="s">
        <v>143</v>
      </c>
      <c r="AA25" s="498" t="s">
        <v>108</v>
      </c>
      <c r="AB25" s="499" t="s">
        <v>90</v>
      </c>
      <c r="AC25" s="490">
        <v>6</v>
      </c>
      <c r="AD25" s="490">
        <v>2020</v>
      </c>
      <c r="AE25" s="511">
        <v>44242</v>
      </c>
      <c r="AF25" s="511">
        <v>45991</v>
      </c>
      <c r="AG25" s="495">
        <v>6</v>
      </c>
      <c r="AH25" s="495">
        <v>6</v>
      </c>
      <c r="AI25" s="495">
        <v>6</v>
      </c>
      <c r="AJ25" s="495">
        <v>6</v>
      </c>
      <c r="AK25" s="495">
        <v>6</v>
      </c>
      <c r="AL25" s="495">
        <v>6</v>
      </c>
      <c r="AM25" s="491">
        <f>9.952656/2</f>
        <v>4.9763279999999996</v>
      </c>
      <c r="AN25" s="491">
        <f>10.186575/2</f>
        <v>5.0932874999999997</v>
      </c>
      <c r="AO25" s="517" t="s">
        <v>109</v>
      </c>
      <c r="AP25" s="517" t="s">
        <v>165</v>
      </c>
      <c r="AQ25" s="491">
        <f>10.251236/2</f>
        <v>5.1256180000000002</v>
      </c>
      <c r="AR25" s="517">
        <f>10.558773/2</f>
        <v>5.2793865000000002</v>
      </c>
      <c r="AS25" s="517" t="s">
        <v>109</v>
      </c>
      <c r="AT25" s="517" t="s">
        <v>165</v>
      </c>
      <c r="AU25" s="491">
        <f>10.661285/2</f>
        <v>5.3306424999999997</v>
      </c>
      <c r="AV25" s="517">
        <f>10.981124/2</f>
        <v>5.4905619999999997</v>
      </c>
      <c r="AW25" s="517" t="s">
        <v>109</v>
      </c>
      <c r="AX25" s="517" t="s">
        <v>165</v>
      </c>
      <c r="AY25" s="491">
        <f>11.19435/2</f>
        <v>5.597175</v>
      </c>
      <c r="AZ25" s="517">
        <f>11.53018/2</f>
        <v>5.7650899999999998</v>
      </c>
      <c r="BA25" s="517" t="s">
        <v>109</v>
      </c>
      <c r="BB25" s="517" t="s">
        <v>165</v>
      </c>
      <c r="BC25" s="491">
        <f>11.754067/2</f>
        <v>5.8770334999999996</v>
      </c>
      <c r="BD25" s="517">
        <f>12.106689/2</f>
        <v>6.0533444999999997</v>
      </c>
      <c r="BE25" s="517" t="s">
        <v>109</v>
      </c>
      <c r="BF25" s="517" t="s">
        <v>165</v>
      </c>
      <c r="BG25" s="491">
        <f t="shared" si="1"/>
        <v>26.906797000000001</v>
      </c>
      <c r="BH25" s="489" t="s">
        <v>123</v>
      </c>
      <c r="BI25" s="490" t="s">
        <v>9</v>
      </c>
      <c r="BJ25" s="490" t="s">
        <v>124</v>
      </c>
      <c r="BK25" s="490" t="s">
        <v>102</v>
      </c>
      <c r="BL25" s="490">
        <v>3279797</v>
      </c>
      <c r="BM25" s="509" t="s">
        <v>103</v>
      </c>
      <c r="BN25" s="490" t="s">
        <v>166</v>
      </c>
      <c r="BO25" s="490" t="s">
        <v>167</v>
      </c>
      <c r="BP25" s="490" t="s">
        <v>168</v>
      </c>
      <c r="BQ25" s="490" t="s">
        <v>169</v>
      </c>
      <c r="BR25" s="490">
        <v>5878797</v>
      </c>
      <c r="BS25" s="558" t="s">
        <v>170</v>
      </c>
    </row>
    <row r="26" spans="1:71" ht="107.25" customHeight="1" x14ac:dyDescent="0.25">
      <c r="A26" s="506" t="s">
        <v>63</v>
      </c>
      <c r="B26" s="686"/>
      <c r="C26" s="504" t="s">
        <v>190</v>
      </c>
      <c r="D26" s="680"/>
      <c r="E26" s="573" t="s">
        <v>191</v>
      </c>
      <c r="F26" s="573" t="s">
        <v>192</v>
      </c>
      <c r="G26" s="504" t="s">
        <v>193</v>
      </c>
      <c r="H26" s="573" t="s">
        <v>143</v>
      </c>
      <c r="I26" s="574" t="s">
        <v>194</v>
      </c>
      <c r="J26" s="573" t="s">
        <v>194</v>
      </c>
      <c r="K26" s="523">
        <v>44568</v>
      </c>
      <c r="L26" s="523">
        <v>45669</v>
      </c>
      <c r="M26" s="572">
        <v>0.2</v>
      </c>
      <c r="N26" s="544">
        <v>0.4</v>
      </c>
      <c r="O26" s="544">
        <v>0.6</v>
      </c>
      <c r="P26" s="544">
        <v>0.8</v>
      </c>
      <c r="Q26" s="544">
        <v>1</v>
      </c>
      <c r="R26" s="544">
        <v>1</v>
      </c>
      <c r="S26" s="499" t="s">
        <v>210</v>
      </c>
      <c r="T26" s="500">
        <f t="shared" si="0"/>
        <v>1.8181818181818181E-2</v>
      </c>
      <c r="U26" s="507" t="s">
        <v>211</v>
      </c>
      <c r="V26" s="507" t="s">
        <v>212</v>
      </c>
      <c r="W26" s="539" t="s">
        <v>128</v>
      </c>
      <c r="X26" s="530" t="s">
        <v>129</v>
      </c>
      <c r="Y26" s="507" t="s">
        <v>130</v>
      </c>
      <c r="Z26" s="507" t="s">
        <v>75</v>
      </c>
      <c r="AA26" s="507" t="s">
        <v>131</v>
      </c>
      <c r="AB26" s="507">
        <v>13</v>
      </c>
      <c r="AC26" s="526">
        <v>0</v>
      </c>
      <c r="AD26" s="526">
        <v>2020</v>
      </c>
      <c r="AE26" s="543">
        <v>44197</v>
      </c>
      <c r="AF26" s="543">
        <v>46022</v>
      </c>
      <c r="AG26" s="515">
        <v>50</v>
      </c>
      <c r="AH26" s="515">
        <v>50</v>
      </c>
      <c r="AI26" s="515">
        <v>50</v>
      </c>
      <c r="AJ26" s="515">
        <v>50</v>
      </c>
      <c r="AK26" s="515">
        <v>50</v>
      </c>
      <c r="AL26" s="515">
        <v>250</v>
      </c>
      <c r="AM26" s="548">
        <v>22</v>
      </c>
      <c r="AN26" s="548">
        <v>22</v>
      </c>
      <c r="AO26" s="515" t="s">
        <v>109</v>
      </c>
      <c r="AP26" s="526">
        <v>7757</v>
      </c>
      <c r="AQ26" s="548">
        <v>22</v>
      </c>
      <c r="AR26" s="548">
        <v>22</v>
      </c>
      <c r="AS26" s="515" t="s">
        <v>109</v>
      </c>
      <c r="AT26" s="526">
        <v>7757</v>
      </c>
      <c r="AU26" s="548">
        <v>23</v>
      </c>
      <c r="AV26" s="548">
        <v>23</v>
      </c>
      <c r="AW26" s="515" t="s">
        <v>109</v>
      </c>
      <c r="AX26" s="526">
        <v>7757</v>
      </c>
      <c r="AY26" s="548">
        <v>24</v>
      </c>
      <c r="AZ26" s="548">
        <v>24</v>
      </c>
      <c r="BA26" s="515" t="s">
        <v>109</v>
      </c>
      <c r="BB26" s="526">
        <v>7757</v>
      </c>
      <c r="BC26" s="548">
        <v>24</v>
      </c>
      <c r="BD26" s="548">
        <v>24</v>
      </c>
      <c r="BE26" s="526" t="s">
        <v>132</v>
      </c>
      <c r="BF26" s="526"/>
      <c r="BG26" s="491">
        <f t="shared" si="1"/>
        <v>115</v>
      </c>
      <c r="BH26" s="526" t="s">
        <v>123</v>
      </c>
      <c r="BI26" s="526" t="s">
        <v>9</v>
      </c>
      <c r="BJ26" s="526" t="s">
        <v>133</v>
      </c>
      <c r="BK26" s="526" t="s">
        <v>134</v>
      </c>
      <c r="BL26" s="526">
        <v>3279797</v>
      </c>
      <c r="BM26" s="571" t="s">
        <v>135</v>
      </c>
      <c r="BN26" s="490"/>
      <c r="BO26" s="490"/>
      <c r="BP26" s="490"/>
      <c r="BQ26" s="491"/>
      <c r="BR26" s="490"/>
      <c r="BS26" s="558"/>
    </row>
    <row r="27" spans="1:71" ht="99" customHeight="1" x14ac:dyDescent="0.25">
      <c r="A27" s="506" t="s">
        <v>63</v>
      </c>
      <c r="B27" s="686"/>
      <c r="C27" s="504" t="s">
        <v>213</v>
      </c>
      <c r="D27" s="680">
        <v>9.0909090909090912E-2</v>
      </c>
      <c r="E27" s="504" t="s">
        <v>214</v>
      </c>
      <c r="F27" s="504" t="s">
        <v>215</v>
      </c>
      <c r="G27" s="504" t="s">
        <v>216</v>
      </c>
      <c r="H27" s="504" t="s">
        <v>121</v>
      </c>
      <c r="I27" s="504">
        <v>0</v>
      </c>
      <c r="J27" s="504">
        <v>2020</v>
      </c>
      <c r="K27" s="523">
        <v>44203</v>
      </c>
      <c r="L27" s="523">
        <v>45669</v>
      </c>
      <c r="M27" s="504">
        <v>3</v>
      </c>
      <c r="N27" s="504">
        <v>8</v>
      </c>
      <c r="O27" s="504">
        <v>13</v>
      </c>
      <c r="P27" s="504">
        <v>18</v>
      </c>
      <c r="Q27" s="504">
        <v>20</v>
      </c>
      <c r="R27" s="504">
        <v>20</v>
      </c>
      <c r="S27" s="499" t="s">
        <v>217</v>
      </c>
      <c r="T27" s="500">
        <f t="shared" si="0"/>
        <v>1.8181818181818181E-2</v>
      </c>
      <c r="U27" s="499" t="s">
        <v>218</v>
      </c>
      <c r="V27" s="499" t="s">
        <v>219</v>
      </c>
      <c r="W27" s="499" t="s">
        <v>72</v>
      </c>
      <c r="X27" s="495" t="s">
        <v>220</v>
      </c>
      <c r="Y27" s="499" t="s">
        <v>74</v>
      </c>
      <c r="Z27" s="499" t="s">
        <v>121</v>
      </c>
      <c r="AA27" s="499" t="s">
        <v>76</v>
      </c>
      <c r="AB27" s="499">
        <v>85</v>
      </c>
      <c r="AC27" s="490">
        <v>20</v>
      </c>
      <c r="AD27" s="490">
        <v>2020</v>
      </c>
      <c r="AE27" s="511">
        <v>44197</v>
      </c>
      <c r="AF27" s="511">
        <v>46021</v>
      </c>
      <c r="AG27" s="514">
        <v>53</v>
      </c>
      <c r="AH27" s="514">
        <v>207</v>
      </c>
      <c r="AI27" s="514">
        <v>358</v>
      </c>
      <c r="AJ27" s="514">
        <v>358</v>
      </c>
      <c r="AK27" s="514">
        <v>358</v>
      </c>
      <c r="AL27" s="514">
        <v>358</v>
      </c>
      <c r="AM27" s="493">
        <v>770.7</v>
      </c>
      <c r="AN27" s="491">
        <v>770.7</v>
      </c>
      <c r="AO27" s="490" t="s">
        <v>109</v>
      </c>
      <c r="AP27" s="490">
        <v>7784</v>
      </c>
      <c r="AQ27" s="491">
        <v>793.8</v>
      </c>
      <c r="AR27" s="491">
        <v>793.8</v>
      </c>
      <c r="AS27" s="490" t="s">
        <v>77</v>
      </c>
      <c r="AT27" s="490">
        <v>7784</v>
      </c>
      <c r="AU27" s="491">
        <v>817.6</v>
      </c>
      <c r="AV27" s="491">
        <v>817.6</v>
      </c>
      <c r="AW27" s="490" t="s">
        <v>109</v>
      </c>
      <c r="AX27" s="490">
        <v>7784</v>
      </c>
      <c r="AY27" s="493">
        <v>842.2</v>
      </c>
      <c r="AZ27" s="493">
        <v>842.2</v>
      </c>
      <c r="BA27" s="490" t="s">
        <v>109</v>
      </c>
      <c r="BB27" s="490">
        <v>7784</v>
      </c>
      <c r="BC27" s="491">
        <v>867.43584699999997</v>
      </c>
      <c r="BD27" s="491">
        <f>+BC27</f>
        <v>867.43584699999997</v>
      </c>
      <c r="BE27" s="490" t="s">
        <v>77</v>
      </c>
      <c r="BF27" s="490"/>
      <c r="BG27" s="491">
        <f t="shared" si="1"/>
        <v>4091.7358469999999</v>
      </c>
      <c r="BH27" s="490" t="s">
        <v>221</v>
      </c>
      <c r="BI27" s="490" t="s">
        <v>79</v>
      </c>
      <c r="BJ27" s="490" t="s">
        <v>222</v>
      </c>
      <c r="BK27" s="490" t="s">
        <v>223</v>
      </c>
      <c r="BL27" s="490">
        <v>3241000</v>
      </c>
      <c r="BM27" s="490" t="s">
        <v>224</v>
      </c>
      <c r="BN27" s="490"/>
      <c r="BO27" s="490"/>
      <c r="BP27" s="490"/>
      <c r="BQ27" s="490"/>
      <c r="BR27" s="490"/>
      <c r="BS27" s="533"/>
    </row>
    <row r="28" spans="1:71" ht="127.9" customHeight="1" x14ac:dyDescent="0.25">
      <c r="A28" s="506" t="s">
        <v>63</v>
      </c>
      <c r="B28" s="686"/>
      <c r="C28" s="504" t="s">
        <v>213</v>
      </c>
      <c r="D28" s="680"/>
      <c r="E28" s="504" t="s">
        <v>214</v>
      </c>
      <c r="F28" s="504" t="s">
        <v>215</v>
      </c>
      <c r="G28" s="504" t="s">
        <v>216</v>
      </c>
      <c r="H28" s="504" t="s">
        <v>121</v>
      </c>
      <c r="I28" s="504">
        <v>0</v>
      </c>
      <c r="J28" s="504">
        <v>2020</v>
      </c>
      <c r="K28" s="523">
        <v>44203</v>
      </c>
      <c r="L28" s="523">
        <v>45669</v>
      </c>
      <c r="M28" s="504">
        <v>3</v>
      </c>
      <c r="N28" s="504">
        <v>8</v>
      </c>
      <c r="O28" s="504">
        <v>13</v>
      </c>
      <c r="P28" s="504">
        <v>18</v>
      </c>
      <c r="Q28" s="504">
        <v>20</v>
      </c>
      <c r="R28" s="504">
        <v>20</v>
      </c>
      <c r="S28" s="499" t="s">
        <v>225</v>
      </c>
      <c r="T28" s="500">
        <f t="shared" si="0"/>
        <v>1.8181818181818181E-2</v>
      </c>
      <c r="U28" s="499" t="s">
        <v>226</v>
      </c>
      <c r="V28" s="499" t="s">
        <v>227</v>
      </c>
      <c r="W28" s="499" t="s">
        <v>228</v>
      </c>
      <c r="X28" s="495" t="s">
        <v>229</v>
      </c>
      <c r="Y28" s="499" t="s">
        <v>230</v>
      </c>
      <c r="Z28" s="499" t="s">
        <v>75</v>
      </c>
      <c r="AA28" s="499" t="s">
        <v>231</v>
      </c>
      <c r="AB28" s="499">
        <v>160</v>
      </c>
      <c r="AC28" s="490">
        <v>10</v>
      </c>
      <c r="AD28" s="490">
        <v>2020</v>
      </c>
      <c r="AE28" s="511">
        <v>44197</v>
      </c>
      <c r="AF28" s="511">
        <v>46021</v>
      </c>
      <c r="AG28" s="514">
        <v>10</v>
      </c>
      <c r="AH28" s="514">
        <v>10</v>
      </c>
      <c r="AI28" s="514">
        <v>10</v>
      </c>
      <c r="AJ28" s="514">
        <v>10</v>
      </c>
      <c r="AK28" s="514">
        <v>10</v>
      </c>
      <c r="AL28" s="514">
        <v>50</v>
      </c>
      <c r="AM28" s="491">
        <v>474.17</v>
      </c>
      <c r="AN28" s="491">
        <v>474.17</v>
      </c>
      <c r="AO28" s="490" t="s">
        <v>232</v>
      </c>
      <c r="AP28" s="490">
        <v>7657</v>
      </c>
      <c r="AQ28" s="491">
        <v>497.8</v>
      </c>
      <c r="AR28" s="491">
        <v>497.8</v>
      </c>
      <c r="AS28" s="490" t="s">
        <v>232</v>
      </c>
      <c r="AT28" s="490">
        <v>7657</v>
      </c>
      <c r="AU28" s="491">
        <v>522.75</v>
      </c>
      <c r="AV28" s="491">
        <v>522.75</v>
      </c>
      <c r="AW28" s="490" t="s">
        <v>232</v>
      </c>
      <c r="AX28" s="490">
        <v>7657</v>
      </c>
      <c r="AY28" s="491">
        <v>548.9</v>
      </c>
      <c r="AZ28" s="491">
        <v>548.9</v>
      </c>
      <c r="BA28" s="490" t="s">
        <v>232</v>
      </c>
      <c r="BB28" s="490">
        <v>7657</v>
      </c>
      <c r="BC28" s="491">
        <v>576.35</v>
      </c>
      <c r="BD28" s="491">
        <v>576.35</v>
      </c>
      <c r="BE28" s="490" t="s">
        <v>109</v>
      </c>
      <c r="BF28" s="490"/>
      <c r="BG28" s="491">
        <f t="shared" si="1"/>
        <v>2619.9699999999998</v>
      </c>
      <c r="BH28" s="490" t="s">
        <v>233</v>
      </c>
      <c r="BI28" s="490" t="s">
        <v>234</v>
      </c>
      <c r="BJ28" s="490" t="s">
        <v>235</v>
      </c>
      <c r="BK28" s="490" t="s">
        <v>236</v>
      </c>
      <c r="BL28" s="490" t="s">
        <v>237</v>
      </c>
      <c r="BM28" s="509" t="s">
        <v>238</v>
      </c>
      <c r="BN28" s="490"/>
      <c r="BO28" s="490"/>
      <c r="BP28" s="490"/>
      <c r="BQ28" s="490"/>
      <c r="BR28" s="490"/>
      <c r="BS28" s="533"/>
    </row>
    <row r="29" spans="1:71" ht="207.6" customHeight="1" x14ac:dyDescent="0.25">
      <c r="A29" s="506" t="s">
        <v>63</v>
      </c>
      <c r="B29" s="686"/>
      <c r="C29" s="504" t="s">
        <v>213</v>
      </c>
      <c r="D29" s="680"/>
      <c r="E29" s="504" t="s">
        <v>214</v>
      </c>
      <c r="F29" s="504" t="s">
        <v>215</v>
      </c>
      <c r="G29" s="504" t="s">
        <v>216</v>
      </c>
      <c r="H29" s="504" t="s">
        <v>121</v>
      </c>
      <c r="I29" s="363">
        <v>0</v>
      </c>
      <c r="J29" s="504">
        <v>2020</v>
      </c>
      <c r="K29" s="570">
        <v>44203</v>
      </c>
      <c r="L29" s="570">
        <v>45669</v>
      </c>
      <c r="M29" s="504">
        <v>3</v>
      </c>
      <c r="N29" s="504">
        <v>8</v>
      </c>
      <c r="O29" s="504">
        <v>13</v>
      </c>
      <c r="P29" s="504">
        <v>18</v>
      </c>
      <c r="Q29" s="504">
        <v>20</v>
      </c>
      <c r="R29" s="504">
        <v>20</v>
      </c>
      <c r="S29" s="507" t="s">
        <v>239</v>
      </c>
      <c r="T29" s="500">
        <f t="shared" si="0"/>
        <v>1.8181818181818181E-2</v>
      </c>
      <c r="U29" s="507" t="s">
        <v>240</v>
      </c>
      <c r="V29" s="507" t="s">
        <v>241</v>
      </c>
      <c r="W29" s="507" t="s">
        <v>198</v>
      </c>
      <c r="X29" s="530" t="s">
        <v>242</v>
      </c>
      <c r="Y29" s="499" t="s">
        <v>88</v>
      </c>
      <c r="Z29" s="507" t="s">
        <v>121</v>
      </c>
      <c r="AA29" s="507" t="s">
        <v>76</v>
      </c>
      <c r="AB29" s="507">
        <v>55</v>
      </c>
      <c r="AC29" s="526">
        <v>0</v>
      </c>
      <c r="AD29" s="526">
        <v>2020</v>
      </c>
      <c r="AE29" s="511">
        <v>44199</v>
      </c>
      <c r="AF29" s="511">
        <v>46021</v>
      </c>
      <c r="AG29" s="514">
        <v>3</v>
      </c>
      <c r="AH29" s="514">
        <v>8</v>
      </c>
      <c r="AI29" s="514">
        <v>13</v>
      </c>
      <c r="AJ29" s="514">
        <v>18</v>
      </c>
      <c r="AK29" s="514">
        <v>20</v>
      </c>
      <c r="AL29" s="514">
        <v>20</v>
      </c>
      <c r="AM29" s="492">
        <f>+'[1]Costeo 1.4.3'!D5/1000000</f>
        <v>76.951099999999997</v>
      </c>
      <c r="AN29" s="492">
        <f>+AM29</f>
        <v>76.951099999999997</v>
      </c>
      <c r="AO29" s="515" t="s">
        <v>109</v>
      </c>
      <c r="AP29" s="490">
        <v>7752</v>
      </c>
      <c r="AQ29" s="492">
        <f>+'[1]Costeo 1.4.3'!E5/1000000</f>
        <v>66.913945999999996</v>
      </c>
      <c r="AR29" s="492">
        <f>+AQ29</f>
        <v>66.913945999999996</v>
      </c>
      <c r="AS29" s="515" t="s">
        <v>109</v>
      </c>
      <c r="AT29" s="490">
        <v>7752</v>
      </c>
      <c r="AU29" s="492">
        <f>+'[1]Costeo 1.4.3'!F5/1000000</f>
        <v>66.913945999999996</v>
      </c>
      <c r="AV29" s="492">
        <f>+AU29</f>
        <v>66.913945999999996</v>
      </c>
      <c r="AW29" s="515" t="s">
        <v>109</v>
      </c>
      <c r="AX29" s="490">
        <v>7752</v>
      </c>
      <c r="AY29" s="492">
        <f>+'[1]Costeo 1.4.3'!G5/1000000</f>
        <v>27.729935000000001</v>
      </c>
      <c r="AZ29" s="492">
        <v>116499.19100000001</v>
      </c>
      <c r="BA29" s="515" t="s">
        <v>109</v>
      </c>
      <c r="BB29" s="490">
        <v>7752</v>
      </c>
      <c r="BC29" s="569">
        <f>+AY29*1.03</f>
        <v>28.561833050000001</v>
      </c>
      <c r="BD29" s="492">
        <v>119994.16673000001</v>
      </c>
      <c r="BE29" s="490" t="s">
        <v>243</v>
      </c>
      <c r="BF29" s="490"/>
      <c r="BG29" s="491">
        <f t="shared" si="1"/>
        <v>267.07076005000005</v>
      </c>
      <c r="BH29" s="489" t="s">
        <v>123</v>
      </c>
      <c r="BI29" s="490" t="s">
        <v>9</v>
      </c>
      <c r="BJ29" s="490" t="s">
        <v>124</v>
      </c>
      <c r="BK29" s="490" t="s">
        <v>102</v>
      </c>
      <c r="BL29" s="490">
        <v>3279797</v>
      </c>
      <c r="BM29" s="509" t="s">
        <v>103</v>
      </c>
      <c r="BN29" s="535"/>
      <c r="BO29" s="535"/>
      <c r="BP29" s="526"/>
      <c r="BQ29" s="526"/>
      <c r="BR29" s="535"/>
      <c r="BS29" s="568"/>
    </row>
    <row r="30" spans="1:71" ht="123.75" customHeight="1" x14ac:dyDescent="0.25">
      <c r="A30" s="557" t="s">
        <v>244</v>
      </c>
      <c r="B30" s="678">
        <v>0.33333333333333337</v>
      </c>
      <c r="C30" s="504" t="s">
        <v>245</v>
      </c>
      <c r="D30" s="680">
        <v>9.0909090909090912E-2</v>
      </c>
      <c r="E30" s="504" t="s">
        <v>246</v>
      </c>
      <c r="F30" s="504" t="s">
        <v>247</v>
      </c>
      <c r="G30" s="504" t="s">
        <v>193</v>
      </c>
      <c r="H30" s="504" t="s">
        <v>68</v>
      </c>
      <c r="I30" s="567">
        <v>0.157</v>
      </c>
      <c r="J30" s="504">
        <v>2019</v>
      </c>
      <c r="K30" s="523">
        <v>44203</v>
      </c>
      <c r="L30" s="523">
        <v>45669</v>
      </c>
      <c r="M30" s="566">
        <v>0.157</v>
      </c>
      <c r="N30" s="566">
        <v>0.154</v>
      </c>
      <c r="O30" s="565">
        <v>0.151</v>
      </c>
      <c r="P30" s="565">
        <v>0.14799999999999999</v>
      </c>
      <c r="Q30" s="565">
        <v>0.14499999999999999</v>
      </c>
      <c r="R30" s="565">
        <v>0.14499999999999999</v>
      </c>
      <c r="S30" s="499" t="s">
        <v>248</v>
      </c>
      <c r="T30" s="500">
        <f t="shared" si="0"/>
        <v>1.8181818181818181E-2</v>
      </c>
      <c r="U30" s="499" t="s">
        <v>249</v>
      </c>
      <c r="V30" s="499" t="s">
        <v>250</v>
      </c>
      <c r="W30" s="498" t="s">
        <v>162</v>
      </c>
      <c r="X30" s="495" t="s">
        <v>209</v>
      </c>
      <c r="Y30" s="499" t="s">
        <v>251</v>
      </c>
      <c r="Z30" s="499" t="s">
        <v>75</v>
      </c>
      <c r="AA30" s="499" t="s">
        <v>252</v>
      </c>
      <c r="AB30" s="499">
        <v>20</v>
      </c>
      <c r="AC30" s="490">
        <v>0</v>
      </c>
      <c r="AD30" s="490">
        <v>2020</v>
      </c>
      <c r="AE30" s="511">
        <v>44287</v>
      </c>
      <c r="AF30" s="511">
        <v>45442</v>
      </c>
      <c r="AG30" s="514">
        <v>1151</v>
      </c>
      <c r="AH30" s="514">
        <v>1500</v>
      </c>
      <c r="AI30" s="514">
        <v>1500</v>
      </c>
      <c r="AJ30" s="514">
        <v>400</v>
      </c>
      <c r="AK30" s="514" t="s">
        <v>90</v>
      </c>
      <c r="AL30" s="514">
        <f>+AG30+AH30+AI30+AJ30</f>
        <v>4551</v>
      </c>
      <c r="AM30" s="493">
        <v>355</v>
      </c>
      <c r="AN30" s="493">
        <v>355</v>
      </c>
      <c r="AO30" s="490" t="s">
        <v>253</v>
      </c>
      <c r="AP30" s="490">
        <v>7851</v>
      </c>
      <c r="AQ30" s="493">
        <v>455</v>
      </c>
      <c r="AR30" s="493">
        <v>455</v>
      </c>
      <c r="AS30" s="490" t="s">
        <v>253</v>
      </c>
      <c r="AT30" s="490">
        <v>7851</v>
      </c>
      <c r="AU30" s="493">
        <v>470</v>
      </c>
      <c r="AV30" s="493">
        <v>470</v>
      </c>
      <c r="AW30" s="490" t="s">
        <v>253</v>
      </c>
      <c r="AX30" s="490">
        <v>7851</v>
      </c>
      <c r="AY30" s="493">
        <v>218</v>
      </c>
      <c r="AZ30" s="493">
        <v>218</v>
      </c>
      <c r="BA30" s="490" t="s">
        <v>253</v>
      </c>
      <c r="BB30" s="490">
        <v>7851</v>
      </c>
      <c r="BC30" s="490">
        <v>0</v>
      </c>
      <c r="BD30" s="490">
        <v>0</v>
      </c>
      <c r="BE30" s="490" t="s">
        <v>90</v>
      </c>
      <c r="BF30" s="490" t="s">
        <v>90</v>
      </c>
      <c r="BG30" s="491">
        <f t="shared" si="1"/>
        <v>1498</v>
      </c>
      <c r="BH30" s="490" t="s">
        <v>93</v>
      </c>
      <c r="BI30" s="490" t="s">
        <v>254</v>
      </c>
      <c r="BJ30" s="490" t="s">
        <v>255</v>
      </c>
      <c r="BK30" s="490" t="s">
        <v>256</v>
      </c>
      <c r="BL30" s="490">
        <v>6605401</v>
      </c>
      <c r="BM30" s="490" t="s">
        <v>257</v>
      </c>
      <c r="BN30" s="489"/>
      <c r="BO30" s="490"/>
      <c r="BP30" s="490"/>
      <c r="BQ30" s="490"/>
      <c r="BR30" s="490"/>
      <c r="BS30" s="533"/>
    </row>
    <row r="31" spans="1:71" ht="97.5" customHeight="1" x14ac:dyDescent="0.25">
      <c r="A31" s="557" t="s">
        <v>244</v>
      </c>
      <c r="B31" s="678"/>
      <c r="C31" s="504" t="s">
        <v>245</v>
      </c>
      <c r="D31" s="680"/>
      <c r="E31" s="504" t="s">
        <v>246</v>
      </c>
      <c r="F31" s="504" t="s">
        <v>247</v>
      </c>
      <c r="G31" s="504" t="s">
        <v>193</v>
      </c>
      <c r="H31" s="504" t="s">
        <v>68</v>
      </c>
      <c r="I31" s="567">
        <v>0.157</v>
      </c>
      <c r="J31" s="504">
        <v>2019</v>
      </c>
      <c r="K31" s="523">
        <v>44203</v>
      </c>
      <c r="L31" s="523">
        <v>45669</v>
      </c>
      <c r="M31" s="566">
        <v>0.157</v>
      </c>
      <c r="N31" s="566">
        <v>0.154</v>
      </c>
      <c r="O31" s="565">
        <v>0.151</v>
      </c>
      <c r="P31" s="565">
        <v>0.14799999999999999</v>
      </c>
      <c r="Q31" s="565">
        <v>0.14499999999999999</v>
      </c>
      <c r="R31" s="565">
        <v>0.14499999999999999</v>
      </c>
      <c r="S31" s="499" t="s">
        <v>258</v>
      </c>
      <c r="T31" s="500">
        <f t="shared" si="0"/>
        <v>1.8181818181818181E-2</v>
      </c>
      <c r="U31" s="499" t="s">
        <v>259</v>
      </c>
      <c r="V31" s="499" t="s">
        <v>260</v>
      </c>
      <c r="W31" s="499" t="s">
        <v>261</v>
      </c>
      <c r="X31" s="495" t="s">
        <v>262</v>
      </c>
      <c r="Y31" s="499" t="s">
        <v>74</v>
      </c>
      <c r="Z31" s="499" t="s">
        <v>75</v>
      </c>
      <c r="AA31" s="499" t="s">
        <v>76</v>
      </c>
      <c r="AB31" s="499">
        <v>303</v>
      </c>
      <c r="AC31" s="490">
        <v>0</v>
      </c>
      <c r="AD31" s="490">
        <v>2020</v>
      </c>
      <c r="AE31" s="511">
        <v>44197</v>
      </c>
      <c r="AF31" s="511">
        <v>46021</v>
      </c>
      <c r="AG31" s="514">
        <v>2</v>
      </c>
      <c r="AH31" s="514">
        <v>10</v>
      </c>
      <c r="AI31" s="514">
        <v>6</v>
      </c>
      <c r="AJ31" s="514">
        <v>1</v>
      </c>
      <c r="AK31" s="514">
        <v>1</v>
      </c>
      <c r="AL31" s="514">
        <v>20</v>
      </c>
      <c r="AM31" s="491">
        <v>127</v>
      </c>
      <c r="AN31" s="491">
        <v>127</v>
      </c>
      <c r="AO31" s="490" t="s">
        <v>109</v>
      </c>
      <c r="AP31" s="490">
        <v>7643</v>
      </c>
      <c r="AQ31" s="491">
        <v>131</v>
      </c>
      <c r="AR31" s="491">
        <v>131</v>
      </c>
      <c r="AS31" s="490" t="s">
        <v>109</v>
      </c>
      <c r="AT31" s="490">
        <v>7643</v>
      </c>
      <c r="AU31" s="491">
        <v>134</v>
      </c>
      <c r="AV31" s="491">
        <v>134</v>
      </c>
      <c r="AW31" s="490" t="s">
        <v>109</v>
      </c>
      <c r="AX31" s="490">
        <v>7643</v>
      </c>
      <c r="AY31" s="493">
        <v>69</v>
      </c>
      <c r="AZ31" s="493">
        <v>69</v>
      </c>
      <c r="BA31" s="490" t="s">
        <v>109</v>
      </c>
      <c r="BB31" s="490">
        <v>7643</v>
      </c>
      <c r="BC31" s="491">
        <v>69</v>
      </c>
      <c r="BD31" s="491">
        <f>+BC31</f>
        <v>69</v>
      </c>
      <c r="BE31" s="490" t="s">
        <v>77</v>
      </c>
      <c r="BF31" s="490"/>
      <c r="BG31" s="491">
        <f t="shared" si="1"/>
        <v>530</v>
      </c>
      <c r="BH31" s="490" t="s">
        <v>221</v>
      </c>
      <c r="BI31" s="490" t="s">
        <v>79</v>
      </c>
      <c r="BJ31" s="490" t="s">
        <v>263</v>
      </c>
      <c r="BK31" s="490" t="s">
        <v>264</v>
      </c>
      <c r="BL31" s="490">
        <v>3241000</v>
      </c>
      <c r="BM31" s="490" t="s">
        <v>265</v>
      </c>
      <c r="BN31" s="490"/>
      <c r="BO31" s="490"/>
      <c r="BP31" s="490"/>
      <c r="BQ31" s="490"/>
      <c r="BR31" s="490"/>
      <c r="BS31" s="558"/>
    </row>
    <row r="32" spans="1:71" ht="75.75" customHeight="1" x14ac:dyDescent="0.25">
      <c r="A32" s="557" t="s">
        <v>244</v>
      </c>
      <c r="B32" s="678"/>
      <c r="C32" s="504" t="s">
        <v>245</v>
      </c>
      <c r="D32" s="680"/>
      <c r="E32" s="504" t="s">
        <v>246</v>
      </c>
      <c r="F32" s="504" t="s">
        <v>247</v>
      </c>
      <c r="G32" s="504" t="s">
        <v>193</v>
      </c>
      <c r="H32" s="504" t="s">
        <v>68</v>
      </c>
      <c r="I32" s="567">
        <v>0.157</v>
      </c>
      <c r="J32" s="504">
        <v>2019</v>
      </c>
      <c r="K32" s="523">
        <v>44203</v>
      </c>
      <c r="L32" s="523">
        <v>45669</v>
      </c>
      <c r="M32" s="566">
        <v>0.157</v>
      </c>
      <c r="N32" s="566">
        <v>0.154</v>
      </c>
      <c r="O32" s="565">
        <v>0.151</v>
      </c>
      <c r="P32" s="565">
        <v>0.14799999999999999</v>
      </c>
      <c r="Q32" s="565">
        <v>0.14499999999999999</v>
      </c>
      <c r="R32" s="565">
        <v>0.14499999999999999</v>
      </c>
      <c r="S32" s="499" t="s">
        <v>266</v>
      </c>
      <c r="T32" s="500">
        <f t="shared" si="0"/>
        <v>1.8181818181818181E-2</v>
      </c>
      <c r="U32" s="499" t="s">
        <v>267</v>
      </c>
      <c r="V32" s="499" t="s">
        <v>268</v>
      </c>
      <c r="W32" s="498" t="s">
        <v>86</v>
      </c>
      <c r="X32" s="495" t="s">
        <v>87</v>
      </c>
      <c r="Y32" s="499" t="s">
        <v>74</v>
      </c>
      <c r="Z32" s="499" t="s">
        <v>75</v>
      </c>
      <c r="AA32" s="499" t="s">
        <v>89</v>
      </c>
      <c r="AB32" s="499">
        <v>314</v>
      </c>
      <c r="AC32" s="490">
        <v>0</v>
      </c>
      <c r="AD32" s="490">
        <v>2020</v>
      </c>
      <c r="AE32" s="511">
        <v>44197</v>
      </c>
      <c r="AF32" s="511">
        <v>46021</v>
      </c>
      <c r="AG32" s="514">
        <v>80</v>
      </c>
      <c r="AH32" s="514">
        <v>80</v>
      </c>
      <c r="AI32" s="514">
        <v>80</v>
      </c>
      <c r="AJ32" s="514">
        <v>80</v>
      </c>
      <c r="AK32" s="514">
        <v>80</v>
      </c>
      <c r="AL32" s="514">
        <v>400</v>
      </c>
      <c r="AM32" s="561">
        <v>120.9</v>
      </c>
      <c r="AN32" s="561">
        <v>120</v>
      </c>
      <c r="AO32" s="490" t="s">
        <v>109</v>
      </c>
      <c r="AP32" s="490">
        <v>7692</v>
      </c>
      <c r="AQ32" s="561">
        <v>120</v>
      </c>
      <c r="AR32" s="561">
        <v>120</v>
      </c>
      <c r="AS32" s="490" t="s">
        <v>109</v>
      </c>
      <c r="AT32" s="490">
        <v>7692</v>
      </c>
      <c r="AU32" s="561">
        <v>120</v>
      </c>
      <c r="AV32" s="561">
        <v>120.91392</v>
      </c>
      <c r="AW32" s="490" t="s">
        <v>109</v>
      </c>
      <c r="AX32" s="490">
        <v>7692</v>
      </c>
      <c r="AY32" s="561">
        <v>120</v>
      </c>
      <c r="AZ32" s="561">
        <v>120</v>
      </c>
      <c r="BA32" s="490" t="s">
        <v>109</v>
      </c>
      <c r="BB32" s="490">
        <v>7692</v>
      </c>
      <c r="BC32" s="561">
        <v>120</v>
      </c>
      <c r="BD32" s="561">
        <v>120</v>
      </c>
      <c r="BE32" s="490" t="s">
        <v>109</v>
      </c>
      <c r="BF32" s="490">
        <v>7692</v>
      </c>
      <c r="BG32" s="491">
        <f t="shared" si="1"/>
        <v>600.9</v>
      </c>
      <c r="BH32" s="490" t="s">
        <v>269</v>
      </c>
      <c r="BI32" s="490" t="s">
        <v>270</v>
      </c>
      <c r="BJ32" s="490" t="s">
        <v>271</v>
      </c>
      <c r="BK32" s="491" t="s">
        <v>272</v>
      </c>
      <c r="BL32" s="490"/>
      <c r="BM32" s="509" t="s">
        <v>273</v>
      </c>
      <c r="BN32" s="490"/>
      <c r="BO32" s="490"/>
      <c r="BP32" s="490"/>
      <c r="BQ32" s="490"/>
      <c r="BR32" s="490"/>
      <c r="BS32" s="533"/>
    </row>
    <row r="33" spans="1:72" ht="81.75" customHeight="1" x14ac:dyDescent="0.25">
      <c r="A33" s="557" t="s">
        <v>244</v>
      </c>
      <c r="B33" s="678"/>
      <c r="C33" s="504" t="s">
        <v>245</v>
      </c>
      <c r="D33" s="680"/>
      <c r="E33" s="504" t="s">
        <v>246</v>
      </c>
      <c r="F33" s="504" t="s">
        <v>247</v>
      </c>
      <c r="G33" s="504" t="s">
        <v>193</v>
      </c>
      <c r="H33" s="504" t="s">
        <v>68</v>
      </c>
      <c r="I33" s="567">
        <v>0.157</v>
      </c>
      <c r="J33" s="504">
        <v>2019</v>
      </c>
      <c r="K33" s="523">
        <v>44203</v>
      </c>
      <c r="L33" s="523">
        <v>45669</v>
      </c>
      <c r="M33" s="566">
        <v>0.157</v>
      </c>
      <c r="N33" s="566">
        <v>0.154</v>
      </c>
      <c r="O33" s="565">
        <v>0.151</v>
      </c>
      <c r="P33" s="565">
        <v>0.14799999999999999</v>
      </c>
      <c r="Q33" s="565">
        <v>0.14499999999999999</v>
      </c>
      <c r="R33" s="565">
        <v>0.14499999999999999</v>
      </c>
      <c r="S33" s="499" t="s">
        <v>274</v>
      </c>
      <c r="T33" s="500">
        <f t="shared" si="0"/>
        <v>1.8181818181818181E-2</v>
      </c>
      <c r="U33" s="499" t="s">
        <v>275</v>
      </c>
      <c r="V33" s="499" t="s">
        <v>276</v>
      </c>
      <c r="W33" s="499" t="s">
        <v>118</v>
      </c>
      <c r="X33" s="495">
        <v>16.100000000000001</v>
      </c>
      <c r="Y33" s="499" t="s">
        <v>74</v>
      </c>
      <c r="Z33" s="499" t="s">
        <v>75</v>
      </c>
      <c r="AA33" s="499" t="s">
        <v>89</v>
      </c>
      <c r="AB33" s="499">
        <v>72</v>
      </c>
      <c r="AC33" s="490">
        <v>15</v>
      </c>
      <c r="AD33" s="490">
        <v>2020</v>
      </c>
      <c r="AE33" s="511">
        <v>44197</v>
      </c>
      <c r="AF33" s="511">
        <v>46021</v>
      </c>
      <c r="AG33" s="514">
        <v>16</v>
      </c>
      <c r="AH33" s="514">
        <v>16</v>
      </c>
      <c r="AI33" s="514">
        <v>16</v>
      </c>
      <c r="AJ33" s="514">
        <v>16</v>
      </c>
      <c r="AK33" s="514">
        <v>16</v>
      </c>
      <c r="AL33" s="514">
        <v>80</v>
      </c>
      <c r="AM33" s="491">
        <v>29.011392000000001</v>
      </c>
      <c r="AN33" s="491">
        <v>29.011392000000001</v>
      </c>
      <c r="AO33" s="490" t="s">
        <v>109</v>
      </c>
      <c r="AP33" s="490">
        <v>7744</v>
      </c>
      <c r="AQ33" s="491">
        <v>29.881734000000002</v>
      </c>
      <c r="AR33" s="491">
        <v>29.881734000000002</v>
      </c>
      <c r="AS33" s="490" t="s">
        <v>109</v>
      </c>
      <c r="AT33" s="490">
        <v>7744</v>
      </c>
      <c r="AU33" s="492">
        <v>30.778186000000002</v>
      </c>
      <c r="AV33" s="492">
        <v>30.778186000000002</v>
      </c>
      <c r="AW33" s="490" t="s">
        <v>109</v>
      </c>
      <c r="AX33" s="490">
        <v>7744</v>
      </c>
      <c r="AY33" s="492">
        <v>31.701530999999999</v>
      </c>
      <c r="AZ33" s="492">
        <v>31.701530999999999</v>
      </c>
      <c r="BA33" s="490" t="s">
        <v>109</v>
      </c>
      <c r="BB33" s="490">
        <v>7744</v>
      </c>
      <c r="BC33" s="491">
        <v>32.652577000000001</v>
      </c>
      <c r="BD33" s="491">
        <v>32.652577000000001</v>
      </c>
      <c r="BE33" s="490" t="s">
        <v>109</v>
      </c>
      <c r="BF33" s="490"/>
      <c r="BG33" s="491">
        <f t="shared" si="1"/>
        <v>154.02542</v>
      </c>
      <c r="BH33" s="489" t="s">
        <v>123</v>
      </c>
      <c r="BI33" s="490" t="s">
        <v>9</v>
      </c>
      <c r="BJ33" s="490" t="s">
        <v>277</v>
      </c>
      <c r="BK33" s="491" t="s">
        <v>278</v>
      </c>
      <c r="BL33" s="490"/>
      <c r="BM33" s="509" t="s">
        <v>279</v>
      </c>
      <c r="BN33" s="490"/>
      <c r="BO33" s="490"/>
      <c r="BP33" s="490"/>
      <c r="BQ33" s="490"/>
      <c r="BR33" s="490"/>
      <c r="BS33" s="533"/>
    </row>
    <row r="34" spans="1:72" ht="101.25" customHeight="1" x14ac:dyDescent="0.25">
      <c r="A34" s="557" t="s">
        <v>244</v>
      </c>
      <c r="B34" s="678"/>
      <c r="C34" s="504" t="s">
        <v>245</v>
      </c>
      <c r="D34" s="680"/>
      <c r="E34" s="504" t="s">
        <v>246</v>
      </c>
      <c r="F34" s="504" t="s">
        <v>247</v>
      </c>
      <c r="G34" s="504" t="s">
        <v>193</v>
      </c>
      <c r="H34" s="504" t="s">
        <v>68</v>
      </c>
      <c r="I34" s="567">
        <v>0.157</v>
      </c>
      <c r="J34" s="504">
        <v>2019</v>
      </c>
      <c r="K34" s="523">
        <v>44203</v>
      </c>
      <c r="L34" s="523">
        <v>45669</v>
      </c>
      <c r="M34" s="566">
        <v>0.157</v>
      </c>
      <c r="N34" s="566">
        <v>0.154</v>
      </c>
      <c r="O34" s="565">
        <v>0.151</v>
      </c>
      <c r="P34" s="565">
        <v>0.14799999999999999</v>
      </c>
      <c r="Q34" s="565">
        <v>0.14499999999999999</v>
      </c>
      <c r="R34" s="565">
        <v>0.14499999999999999</v>
      </c>
      <c r="S34" s="499" t="s">
        <v>280</v>
      </c>
      <c r="T34" s="500">
        <f t="shared" si="0"/>
        <v>1.8181818181818181E-2</v>
      </c>
      <c r="U34" s="499" t="s">
        <v>281</v>
      </c>
      <c r="V34" s="556" t="s">
        <v>282</v>
      </c>
      <c r="W34" s="499" t="s">
        <v>283</v>
      </c>
      <c r="X34" s="514" t="s">
        <v>284</v>
      </c>
      <c r="Y34" s="499" t="s">
        <v>74</v>
      </c>
      <c r="Z34" s="499" t="s">
        <v>121</v>
      </c>
      <c r="AA34" s="498" t="s">
        <v>76</v>
      </c>
      <c r="AB34" s="499">
        <v>49</v>
      </c>
      <c r="AC34" s="490">
        <v>0</v>
      </c>
      <c r="AD34" s="490">
        <v>2020</v>
      </c>
      <c r="AE34" s="511">
        <v>44378</v>
      </c>
      <c r="AF34" s="511">
        <v>46022</v>
      </c>
      <c r="AG34" s="505">
        <v>0.5</v>
      </c>
      <c r="AH34" s="564">
        <v>0.625</v>
      </c>
      <c r="AI34" s="564">
        <v>0.75</v>
      </c>
      <c r="AJ34" s="564">
        <v>0.875</v>
      </c>
      <c r="AK34" s="564">
        <v>1</v>
      </c>
      <c r="AL34" s="505">
        <v>1</v>
      </c>
      <c r="AM34" s="491">
        <v>54</v>
      </c>
      <c r="AN34" s="491">
        <v>54</v>
      </c>
      <c r="AO34" s="490" t="s">
        <v>109</v>
      </c>
      <c r="AP34" s="490">
        <v>7770</v>
      </c>
      <c r="AQ34" s="491">
        <v>56</v>
      </c>
      <c r="AR34" s="491">
        <v>56</v>
      </c>
      <c r="AS34" s="490" t="s">
        <v>109</v>
      </c>
      <c r="AT34" s="490">
        <v>7770</v>
      </c>
      <c r="AU34" s="491">
        <v>58</v>
      </c>
      <c r="AV34" s="491">
        <v>58</v>
      </c>
      <c r="AW34" s="490" t="s">
        <v>109</v>
      </c>
      <c r="AX34" s="490">
        <v>7770</v>
      </c>
      <c r="AY34" s="491">
        <v>60</v>
      </c>
      <c r="AZ34" s="491">
        <v>60</v>
      </c>
      <c r="BA34" s="490" t="s">
        <v>109</v>
      </c>
      <c r="BB34" s="490">
        <v>7770</v>
      </c>
      <c r="BC34" s="491">
        <v>62</v>
      </c>
      <c r="BD34" s="491">
        <v>62</v>
      </c>
      <c r="BE34" s="490" t="s">
        <v>109</v>
      </c>
      <c r="BF34" s="490"/>
      <c r="BG34" s="491">
        <f>AM34+AQ34+AU34+AY34+BC34</f>
        <v>290</v>
      </c>
      <c r="BH34" s="489" t="s">
        <v>123</v>
      </c>
      <c r="BI34" s="490" t="s">
        <v>9</v>
      </c>
      <c r="BJ34" s="489" t="s">
        <v>285</v>
      </c>
      <c r="BK34" s="490" t="s">
        <v>286</v>
      </c>
      <c r="BL34" s="490">
        <v>3279797</v>
      </c>
      <c r="BM34" s="490" t="s">
        <v>287</v>
      </c>
      <c r="BN34" s="490"/>
      <c r="BO34" s="490"/>
      <c r="BP34" s="490"/>
      <c r="BQ34" s="490"/>
      <c r="BR34" s="490"/>
      <c r="BS34" s="533"/>
    </row>
    <row r="35" spans="1:72" ht="110.25" customHeight="1" x14ac:dyDescent="0.25">
      <c r="A35" s="557" t="s">
        <v>244</v>
      </c>
      <c r="B35" s="678"/>
      <c r="C35" s="504" t="s">
        <v>288</v>
      </c>
      <c r="D35" s="680">
        <v>9.0909090909090912E-2</v>
      </c>
      <c r="E35" s="504" t="s">
        <v>289</v>
      </c>
      <c r="F35" s="504" t="s">
        <v>290</v>
      </c>
      <c r="G35" s="504" t="s">
        <v>193</v>
      </c>
      <c r="H35" s="504" t="s">
        <v>68</v>
      </c>
      <c r="I35" s="490">
        <v>308.89999999999998</v>
      </c>
      <c r="J35" s="490">
        <v>2020</v>
      </c>
      <c r="K35" s="523">
        <v>44203</v>
      </c>
      <c r="L35" s="523">
        <v>45669</v>
      </c>
      <c r="M35" s="490">
        <v>302.97000000000003</v>
      </c>
      <c r="N35" s="490">
        <v>297.14999999999998</v>
      </c>
      <c r="O35" s="490">
        <v>291.45</v>
      </c>
      <c r="P35" s="490">
        <v>285.85000000000002</v>
      </c>
      <c r="Q35" s="490">
        <v>280.36</v>
      </c>
      <c r="R35" s="490">
        <v>280.36</v>
      </c>
      <c r="S35" s="499" t="s">
        <v>291</v>
      </c>
      <c r="T35" s="500">
        <f t="shared" si="0"/>
        <v>1.8181818181818181E-2</v>
      </c>
      <c r="U35" s="499" t="s">
        <v>292</v>
      </c>
      <c r="V35" s="499" t="s">
        <v>293</v>
      </c>
      <c r="W35" s="499" t="s">
        <v>261</v>
      </c>
      <c r="X35" s="495" t="s">
        <v>262</v>
      </c>
      <c r="Y35" s="499" t="s">
        <v>74</v>
      </c>
      <c r="Z35" s="499" t="s">
        <v>121</v>
      </c>
      <c r="AA35" s="499" t="s">
        <v>76</v>
      </c>
      <c r="AB35" s="499">
        <v>303</v>
      </c>
      <c r="AC35" s="490">
        <v>0</v>
      </c>
      <c r="AD35" s="490">
        <v>2020</v>
      </c>
      <c r="AE35" s="511">
        <v>44197</v>
      </c>
      <c r="AF35" s="511">
        <v>46021</v>
      </c>
      <c r="AG35" s="514">
        <v>50</v>
      </c>
      <c r="AH35" s="514">
        <v>242</v>
      </c>
      <c r="AI35" s="514">
        <v>362</v>
      </c>
      <c r="AJ35" s="514">
        <v>363</v>
      </c>
      <c r="AK35" s="514">
        <v>364</v>
      </c>
      <c r="AL35" s="514">
        <v>364</v>
      </c>
      <c r="AM35" s="491">
        <v>84</v>
      </c>
      <c r="AN35" s="491">
        <v>84</v>
      </c>
      <c r="AO35" s="490" t="s">
        <v>109</v>
      </c>
      <c r="AP35" s="490">
        <v>7643</v>
      </c>
      <c r="AQ35" s="491">
        <v>87</v>
      </c>
      <c r="AR35" s="491">
        <v>87</v>
      </c>
      <c r="AS35" s="490" t="s">
        <v>109</v>
      </c>
      <c r="AT35" s="490">
        <v>7643</v>
      </c>
      <c r="AU35" s="491">
        <v>90</v>
      </c>
      <c r="AV35" s="491">
        <v>90</v>
      </c>
      <c r="AW35" s="490" t="s">
        <v>109</v>
      </c>
      <c r="AX35" s="490">
        <v>7643</v>
      </c>
      <c r="AY35" s="493">
        <v>46</v>
      </c>
      <c r="AZ35" s="493">
        <v>46</v>
      </c>
      <c r="BA35" s="490" t="s">
        <v>109</v>
      </c>
      <c r="BB35" s="490">
        <v>7643</v>
      </c>
      <c r="BC35" s="491">
        <v>46</v>
      </c>
      <c r="BD35" s="491">
        <f>+BC35</f>
        <v>46</v>
      </c>
      <c r="BE35" s="490" t="s">
        <v>77</v>
      </c>
      <c r="BF35" s="490"/>
      <c r="BG35" s="491">
        <f t="shared" ref="BG35:BG67" si="2">+AM35+AQ35+AU35+AY35+BC35</f>
        <v>353</v>
      </c>
      <c r="BH35" s="490" t="s">
        <v>221</v>
      </c>
      <c r="BI35" s="490" t="s">
        <v>79</v>
      </c>
      <c r="BJ35" s="490" t="s">
        <v>263</v>
      </c>
      <c r="BK35" s="490" t="s">
        <v>264</v>
      </c>
      <c r="BL35" s="490">
        <v>3241000</v>
      </c>
      <c r="BM35" s="490" t="s">
        <v>265</v>
      </c>
      <c r="BN35" s="490"/>
      <c r="BO35" s="490"/>
      <c r="BP35" s="490"/>
      <c r="BQ35" s="490"/>
      <c r="BR35" s="490"/>
      <c r="BS35" s="533"/>
    </row>
    <row r="36" spans="1:72" ht="154.5" customHeight="1" x14ac:dyDescent="0.25">
      <c r="A36" s="557" t="s">
        <v>244</v>
      </c>
      <c r="B36" s="678"/>
      <c r="C36" s="504" t="s">
        <v>288</v>
      </c>
      <c r="D36" s="680"/>
      <c r="E36" s="504" t="s">
        <v>289</v>
      </c>
      <c r="F36" s="504" t="s">
        <v>290</v>
      </c>
      <c r="G36" s="504" t="s">
        <v>193</v>
      </c>
      <c r="H36" s="504" t="s">
        <v>68</v>
      </c>
      <c r="I36" s="490">
        <v>308.89999999999998</v>
      </c>
      <c r="J36" s="490">
        <v>2020</v>
      </c>
      <c r="K36" s="523">
        <v>44203</v>
      </c>
      <c r="L36" s="523">
        <v>45669</v>
      </c>
      <c r="M36" s="490">
        <v>302.97000000000003</v>
      </c>
      <c r="N36" s="490">
        <v>297.14999999999998</v>
      </c>
      <c r="O36" s="490">
        <v>291.45</v>
      </c>
      <c r="P36" s="490">
        <v>285.85000000000002</v>
      </c>
      <c r="Q36" s="490">
        <v>280.36</v>
      </c>
      <c r="R36" s="490">
        <v>280.36</v>
      </c>
      <c r="S36" s="499" t="s">
        <v>294</v>
      </c>
      <c r="T36" s="500">
        <f t="shared" si="0"/>
        <v>1.8181818181818181E-2</v>
      </c>
      <c r="U36" s="499" t="s">
        <v>295</v>
      </c>
      <c r="V36" s="499" t="s">
        <v>296</v>
      </c>
      <c r="W36" s="499" t="s">
        <v>261</v>
      </c>
      <c r="X36" s="495" t="s">
        <v>297</v>
      </c>
      <c r="Y36" s="499" t="s">
        <v>74</v>
      </c>
      <c r="Z36" s="499" t="s">
        <v>143</v>
      </c>
      <c r="AA36" s="499" t="s">
        <v>76</v>
      </c>
      <c r="AB36" s="499">
        <v>108</v>
      </c>
      <c r="AC36" s="490">
        <v>0</v>
      </c>
      <c r="AD36" s="490">
        <v>2020</v>
      </c>
      <c r="AE36" s="511">
        <v>44197</v>
      </c>
      <c r="AF36" s="511">
        <v>46021</v>
      </c>
      <c r="AG36" s="514">
        <v>2</v>
      </c>
      <c r="AH36" s="514">
        <v>2</v>
      </c>
      <c r="AI36" s="514">
        <v>2</v>
      </c>
      <c r="AJ36" s="514">
        <v>2</v>
      </c>
      <c r="AK36" s="514">
        <v>2</v>
      </c>
      <c r="AL36" s="514">
        <v>2</v>
      </c>
      <c r="AM36" s="491">
        <v>14.3</v>
      </c>
      <c r="AN36" s="491">
        <v>14.3</v>
      </c>
      <c r="AO36" s="490" t="s">
        <v>109</v>
      </c>
      <c r="AP36" s="490">
        <v>7686</v>
      </c>
      <c r="AQ36" s="491">
        <v>14.7</v>
      </c>
      <c r="AR36" s="491">
        <v>14.7</v>
      </c>
      <c r="AS36" s="490" t="s">
        <v>109</v>
      </c>
      <c r="AT36" s="490">
        <v>7686</v>
      </c>
      <c r="AU36" s="491">
        <v>15.2</v>
      </c>
      <c r="AV36" s="491">
        <v>15.2</v>
      </c>
      <c r="AW36" s="490" t="s">
        <v>109</v>
      </c>
      <c r="AX36" s="490">
        <v>7686</v>
      </c>
      <c r="AY36" s="563">
        <v>15.6</v>
      </c>
      <c r="AZ36" s="563">
        <v>15.6</v>
      </c>
      <c r="BA36" s="490" t="s">
        <v>109</v>
      </c>
      <c r="BB36" s="490">
        <v>7686</v>
      </c>
      <c r="BC36" s="491">
        <v>15.625996000000001</v>
      </c>
      <c r="BD36" s="491">
        <f>+BC36</f>
        <v>15.625996000000001</v>
      </c>
      <c r="BE36" s="490" t="s">
        <v>77</v>
      </c>
      <c r="BF36" s="490"/>
      <c r="BG36" s="491">
        <f t="shared" si="2"/>
        <v>75.425995999999998</v>
      </c>
      <c r="BH36" s="490" t="s">
        <v>221</v>
      </c>
      <c r="BI36" s="490" t="s">
        <v>79</v>
      </c>
      <c r="BJ36" s="490" t="s">
        <v>222</v>
      </c>
      <c r="BK36" s="490" t="s">
        <v>223</v>
      </c>
      <c r="BL36" s="490">
        <v>3241000</v>
      </c>
      <c r="BM36" s="490" t="s">
        <v>224</v>
      </c>
      <c r="BN36" s="489"/>
      <c r="BO36" s="490"/>
      <c r="BP36" s="490"/>
      <c r="BQ36" s="490"/>
      <c r="BR36" s="489"/>
      <c r="BS36" s="558"/>
    </row>
    <row r="37" spans="1:72" ht="98.25" customHeight="1" x14ac:dyDescent="0.25">
      <c r="A37" s="557" t="s">
        <v>244</v>
      </c>
      <c r="B37" s="678"/>
      <c r="C37" s="504" t="s">
        <v>288</v>
      </c>
      <c r="D37" s="680"/>
      <c r="E37" s="504" t="s">
        <v>289</v>
      </c>
      <c r="F37" s="504" t="s">
        <v>290</v>
      </c>
      <c r="G37" s="504" t="s">
        <v>193</v>
      </c>
      <c r="H37" s="504" t="s">
        <v>68</v>
      </c>
      <c r="I37" s="490">
        <v>308.89999999999998</v>
      </c>
      <c r="J37" s="490">
        <v>2020</v>
      </c>
      <c r="K37" s="523">
        <v>44203</v>
      </c>
      <c r="L37" s="523">
        <v>45669</v>
      </c>
      <c r="M37" s="490">
        <v>302.97000000000003</v>
      </c>
      <c r="N37" s="490">
        <v>297.14999999999998</v>
      </c>
      <c r="O37" s="490">
        <v>291.45</v>
      </c>
      <c r="P37" s="490">
        <v>285.85000000000002</v>
      </c>
      <c r="Q37" s="490">
        <v>280.36</v>
      </c>
      <c r="R37" s="490">
        <v>280.36</v>
      </c>
      <c r="S37" s="499" t="s">
        <v>298</v>
      </c>
      <c r="T37" s="500">
        <f t="shared" si="0"/>
        <v>1.8181818181818181E-2</v>
      </c>
      <c r="U37" s="499" t="s">
        <v>299</v>
      </c>
      <c r="V37" s="499" t="s">
        <v>300</v>
      </c>
      <c r="W37" s="498" t="s">
        <v>86</v>
      </c>
      <c r="X37" s="495" t="s">
        <v>87</v>
      </c>
      <c r="Y37" s="499" t="s">
        <v>74</v>
      </c>
      <c r="Z37" s="499" t="s">
        <v>121</v>
      </c>
      <c r="AA37" s="498" t="s">
        <v>76</v>
      </c>
      <c r="AB37" s="499">
        <v>18</v>
      </c>
      <c r="AC37" s="554">
        <v>0</v>
      </c>
      <c r="AD37" s="490">
        <v>2020</v>
      </c>
      <c r="AE37" s="511">
        <v>44228</v>
      </c>
      <c r="AF37" s="511">
        <v>45657</v>
      </c>
      <c r="AG37" s="505">
        <v>0.2</v>
      </c>
      <c r="AH37" s="505">
        <v>0.5</v>
      </c>
      <c r="AI37" s="505">
        <v>0.8</v>
      </c>
      <c r="AJ37" s="505">
        <v>1</v>
      </c>
      <c r="AK37" s="505" t="s">
        <v>90</v>
      </c>
      <c r="AL37" s="505">
        <v>1</v>
      </c>
      <c r="AM37" s="491">
        <v>0.71536900000000003</v>
      </c>
      <c r="AN37" s="491">
        <v>0.71536900000000003</v>
      </c>
      <c r="AO37" s="490" t="s">
        <v>109</v>
      </c>
      <c r="AP37" s="490" t="s">
        <v>301</v>
      </c>
      <c r="AQ37" s="491">
        <f>(((AM37*3)/100)+AM37)</f>
        <v>0.73683007</v>
      </c>
      <c r="AR37" s="491">
        <v>0.73682999999999998</v>
      </c>
      <c r="AS37" s="490" t="s">
        <v>109</v>
      </c>
      <c r="AT37" s="490" t="s">
        <v>301</v>
      </c>
      <c r="AU37" s="491">
        <f>(((AQ37*3)/100)+AQ37)</f>
        <v>0.75893497210000005</v>
      </c>
      <c r="AV37" s="491">
        <v>0.75893500000000003</v>
      </c>
      <c r="AW37" s="490" t="s">
        <v>109</v>
      </c>
      <c r="AX37" s="490" t="s">
        <v>301</v>
      </c>
      <c r="AY37" s="491">
        <f>(((AU37*3)/100)+AU37)</f>
        <v>0.78170302126300006</v>
      </c>
      <c r="AZ37" s="491">
        <v>0.78170300000000004</v>
      </c>
      <c r="BA37" s="490" t="s">
        <v>109</v>
      </c>
      <c r="BB37" s="490" t="s">
        <v>301</v>
      </c>
      <c r="BC37" s="491">
        <v>0</v>
      </c>
      <c r="BD37" s="491">
        <v>0</v>
      </c>
      <c r="BE37" s="491" t="s">
        <v>90</v>
      </c>
      <c r="BF37" s="491" t="s">
        <v>90</v>
      </c>
      <c r="BG37" s="491">
        <f t="shared" si="2"/>
        <v>2.9928370633630004</v>
      </c>
      <c r="BH37" s="489" t="s">
        <v>123</v>
      </c>
      <c r="BI37" s="490" t="s">
        <v>302</v>
      </c>
      <c r="BJ37" s="490" t="s">
        <v>303</v>
      </c>
      <c r="BK37" s="490" t="s">
        <v>304</v>
      </c>
      <c r="BL37" s="490" t="s">
        <v>305</v>
      </c>
      <c r="BM37" s="509" t="s">
        <v>306</v>
      </c>
      <c r="BN37" s="490"/>
      <c r="BO37" s="509"/>
      <c r="BP37" s="490"/>
      <c r="BQ37" s="490"/>
      <c r="BR37" s="490"/>
      <c r="BS37" s="533"/>
    </row>
    <row r="38" spans="1:72" ht="93" customHeight="1" x14ac:dyDescent="0.25">
      <c r="A38" s="557" t="s">
        <v>244</v>
      </c>
      <c r="B38" s="678"/>
      <c r="C38" s="504" t="s">
        <v>288</v>
      </c>
      <c r="D38" s="680"/>
      <c r="E38" s="504" t="s">
        <v>289</v>
      </c>
      <c r="F38" s="504" t="s">
        <v>290</v>
      </c>
      <c r="G38" s="504" t="s">
        <v>193</v>
      </c>
      <c r="H38" s="504" t="s">
        <v>68</v>
      </c>
      <c r="I38" s="490">
        <v>308.89999999999998</v>
      </c>
      <c r="J38" s="490">
        <v>2020</v>
      </c>
      <c r="K38" s="523">
        <v>44203</v>
      </c>
      <c r="L38" s="523">
        <v>45669</v>
      </c>
      <c r="M38" s="490">
        <v>302.97000000000003</v>
      </c>
      <c r="N38" s="490">
        <v>297.14999999999998</v>
      </c>
      <c r="O38" s="490">
        <v>291.45</v>
      </c>
      <c r="P38" s="490">
        <v>285.85000000000002</v>
      </c>
      <c r="Q38" s="490">
        <v>280.36</v>
      </c>
      <c r="R38" s="490">
        <v>280.36</v>
      </c>
      <c r="S38" s="499" t="s">
        <v>307</v>
      </c>
      <c r="T38" s="500">
        <f t="shared" si="0"/>
        <v>1.8181818181818181E-2</v>
      </c>
      <c r="U38" s="499" t="s">
        <v>308</v>
      </c>
      <c r="V38" s="499" t="s">
        <v>309</v>
      </c>
      <c r="W38" s="499" t="s">
        <v>118</v>
      </c>
      <c r="X38" s="495">
        <v>16.100000000000001</v>
      </c>
      <c r="Y38" s="499" t="s">
        <v>310</v>
      </c>
      <c r="Z38" s="498" t="s">
        <v>121</v>
      </c>
      <c r="AA38" s="499" t="s">
        <v>76</v>
      </c>
      <c r="AB38" s="499">
        <v>55</v>
      </c>
      <c r="AC38" s="490">
        <v>0</v>
      </c>
      <c r="AD38" s="490">
        <v>2019</v>
      </c>
      <c r="AE38" s="511">
        <v>44256</v>
      </c>
      <c r="AF38" s="511">
        <v>46021</v>
      </c>
      <c r="AG38" s="505">
        <v>0.35</v>
      </c>
      <c r="AH38" s="505">
        <v>0.55000000000000004</v>
      </c>
      <c r="AI38" s="505">
        <v>0.7</v>
      </c>
      <c r="AJ38" s="505">
        <v>0.85</v>
      </c>
      <c r="AK38" s="505">
        <v>1</v>
      </c>
      <c r="AL38" s="505">
        <v>1</v>
      </c>
      <c r="AM38" s="508">
        <v>517.5</v>
      </c>
      <c r="AN38" s="508">
        <v>517</v>
      </c>
      <c r="AO38" s="515" t="s">
        <v>109</v>
      </c>
      <c r="AP38" s="490">
        <v>7752</v>
      </c>
      <c r="AQ38" s="508">
        <v>1084</v>
      </c>
      <c r="AR38" s="508">
        <v>1084</v>
      </c>
      <c r="AS38" s="515" t="s">
        <v>109</v>
      </c>
      <c r="AT38" s="490">
        <v>7752</v>
      </c>
      <c r="AU38" s="508">
        <v>849</v>
      </c>
      <c r="AV38" s="508">
        <v>849</v>
      </c>
      <c r="AW38" s="490" t="s">
        <v>109</v>
      </c>
      <c r="AX38" s="490">
        <v>7752</v>
      </c>
      <c r="AY38" s="508">
        <v>2569</v>
      </c>
      <c r="AZ38" s="508">
        <v>2569</v>
      </c>
      <c r="BA38" s="515" t="s">
        <v>109</v>
      </c>
      <c r="BB38" s="490">
        <v>7752</v>
      </c>
      <c r="BC38" s="508">
        <f>+AY38*1.03</f>
        <v>2646.07</v>
      </c>
      <c r="BD38" s="508">
        <f>+AZ38*1.03</f>
        <v>2646.07</v>
      </c>
      <c r="BE38" s="490" t="s">
        <v>243</v>
      </c>
      <c r="BF38" s="490"/>
      <c r="BG38" s="491">
        <f t="shared" si="2"/>
        <v>7665.57</v>
      </c>
      <c r="BH38" s="489" t="s">
        <v>123</v>
      </c>
      <c r="BI38" s="490" t="s">
        <v>9</v>
      </c>
      <c r="BJ38" s="490" t="s">
        <v>124</v>
      </c>
      <c r="BK38" s="490" t="s">
        <v>102</v>
      </c>
      <c r="BL38" s="490">
        <v>3279797</v>
      </c>
      <c r="BM38" s="509" t="s">
        <v>103</v>
      </c>
      <c r="BN38" s="489"/>
      <c r="BO38" s="490"/>
      <c r="BP38" s="490"/>
      <c r="BQ38" s="490"/>
      <c r="BR38" s="490"/>
      <c r="BS38" s="558"/>
    </row>
    <row r="39" spans="1:72" ht="135" customHeight="1" x14ac:dyDescent="0.25">
      <c r="A39" s="557" t="s">
        <v>244</v>
      </c>
      <c r="B39" s="678"/>
      <c r="C39" s="504" t="s">
        <v>288</v>
      </c>
      <c r="D39" s="680"/>
      <c r="E39" s="504" t="s">
        <v>289</v>
      </c>
      <c r="F39" s="504" t="s">
        <v>290</v>
      </c>
      <c r="G39" s="504" t="s">
        <v>193</v>
      </c>
      <c r="H39" s="504" t="s">
        <v>68</v>
      </c>
      <c r="I39" s="490">
        <v>308.89999999999998</v>
      </c>
      <c r="J39" s="490">
        <v>2020</v>
      </c>
      <c r="K39" s="523">
        <v>44203</v>
      </c>
      <c r="L39" s="523">
        <v>45669</v>
      </c>
      <c r="M39" s="490">
        <v>302.97000000000003</v>
      </c>
      <c r="N39" s="490">
        <v>297.14999999999998</v>
      </c>
      <c r="O39" s="490">
        <v>291.45</v>
      </c>
      <c r="P39" s="490">
        <v>285.85000000000002</v>
      </c>
      <c r="Q39" s="490">
        <v>280.36</v>
      </c>
      <c r="R39" s="490">
        <v>280.36</v>
      </c>
      <c r="S39" s="499" t="s">
        <v>311</v>
      </c>
      <c r="T39" s="500">
        <f t="shared" si="0"/>
        <v>1.8181818181818181E-2</v>
      </c>
      <c r="U39" s="499" t="s">
        <v>312</v>
      </c>
      <c r="V39" s="499" t="s">
        <v>313</v>
      </c>
      <c r="W39" s="499" t="s">
        <v>118</v>
      </c>
      <c r="X39" s="495" t="s">
        <v>314</v>
      </c>
      <c r="Y39" s="498" t="s">
        <v>315</v>
      </c>
      <c r="Z39" s="498" t="s">
        <v>75</v>
      </c>
      <c r="AA39" s="498" t="s">
        <v>76</v>
      </c>
      <c r="AB39" s="498">
        <v>114</v>
      </c>
      <c r="AC39" s="489" t="s">
        <v>182</v>
      </c>
      <c r="AD39" s="489" t="s">
        <v>182</v>
      </c>
      <c r="AE39" s="562">
        <v>44287</v>
      </c>
      <c r="AF39" s="562">
        <v>46022</v>
      </c>
      <c r="AG39" s="495">
        <v>300</v>
      </c>
      <c r="AH39" s="495">
        <v>300</v>
      </c>
      <c r="AI39" s="495">
        <v>300</v>
      </c>
      <c r="AJ39" s="495">
        <v>300</v>
      </c>
      <c r="AK39" s="495">
        <v>300</v>
      </c>
      <c r="AL39" s="495">
        <v>1500</v>
      </c>
      <c r="AM39" s="538">
        <v>164.833</v>
      </c>
      <c r="AN39" s="538">
        <v>164.833</v>
      </c>
      <c r="AO39" s="515" t="s">
        <v>109</v>
      </c>
      <c r="AP39" s="526">
        <v>7740</v>
      </c>
      <c r="AQ39" s="538">
        <v>169.77799999999999</v>
      </c>
      <c r="AR39" s="538">
        <v>170</v>
      </c>
      <c r="AS39" s="515" t="s">
        <v>109</v>
      </c>
      <c r="AT39" s="526">
        <v>7740</v>
      </c>
      <c r="AU39" s="548">
        <v>174.87100000000001</v>
      </c>
      <c r="AV39" s="548">
        <v>174.87100000000001</v>
      </c>
      <c r="AW39" s="490" t="s">
        <v>109</v>
      </c>
      <c r="AX39" s="526">
        <v>7740</v>
      </c>
      <c r="AY39" s="548">
        <v>180.11699999999999</v>
      </c>
      <c r="AZ39" s="548">
        <v>180.11699999999999</v>
      </c>
      <c r="BA39" s="515" t="s">
        <v>109</v>
      </c>
      <c r="BB39" s="526">
        <v>7740</v>
      </c>
      <c r="BC39" s="561">
        <v>185</v>
      </c>
      <c r="BD39" s="548"/>
      <c r="BE39" s="526" t="s">
        <v>174</v>
      </c>
      <c r="BF39" s="489"/>
      <c r="BG39" s="491">
        <f t="shared" si="2"/>
        <v>874.59899999999993</v>
      </c>
      <c r="BH39" s="489" t="s">
        <v>123</v>
      </c>
      <c r="BI39" s="490" t="s">
        <v>9</v>
      </c>
      <c r="BJ39" s="490" t="s">
        <v>316</v>
      </c>
      <c r="BK39" s="490" t="s">
        <v>317</v>
      </c>
      <c r="BL39" s="490">
        <v>3279797</v>
      </c>
      <c r="BM39" s="509" t="s">
        <v>318</v>
      </c>
      <c r="BN39" s="490"/>
      <c r="BO39" s="490"/>
      <c r="BP39" s="490"/>
      <c r="BQ39" s="490"/>
      <c r="BR39" s="490"/>
      <c r="BS39" s="533"/>
    </row>
    <row r="40" spans="1:72" s="559" customFormat="1" ht="127.5" customHeight="1" x14ac:dyDescent="0.25">
      <c r="A40" s="557" t="s">
        <v>244</v>
      </c>
      <c r="B40" s="678"/>
      <c r="C40" s="504" t="s">
        <v>288</v>
      </c>
      <c r="D40" s="680"/>
      <c r="E40" s="504" t="s">
        <v>289</v>
      </c>
      <c r="F40" s="504" t="s">
        <v>290</v>
      </c>
      <c r="G40" s="504" t="s">
        <v>193</v>
      </c>
      <c r="H40" s="504" t="s">
        <v>68</v>
      </c>
      <c r="I40" s="490">
        <v>308.89999999999998</v>
      </c>
      <c r="J40" s="490">
        <v>2020</v>
      </c>
      <c r="K40" s="523">
        <v>44203</v>
      </c>
      <c r="L40" s="523">
        <v>45669</v>
      </c>
      <c r="M40" s="490">
        <v>302.97000000000003</v>
      </c>
      <c r="N40" s="490">
        <v>297.14999999999998</v>
      </c>
      <c r="O40" s="490">
        <v>291.45</v>
      </c>
      <c r="P40" s="490">
        <v>285.85000000000002</v>
      </c>
      <c r="Q40" s="490">
        <v>280.36</v>
      </c>
      <c r="R40" s="490">
        <v>280.36</v>
      </c>
      <c r="S40" s="499" t="s">
        <v>319</v>
      </c>
      <c r="T40" s="500">
        <f t="shared" si="0"/>
        <v>1.8181818181818181E-2</v>
      </c>
      <c r="U40" s="499" t="s">
        <v>320</v>
      </c>
      <c r="V40" s="499" t="s">
        <v>321</v>
      </c>
      <c r="W40" s="499" t="s">
        <v>118</v>
      </c>
      <c r="X40" s="495" t="s">
        <v>314</v>
      </c>
      <c r="Y40" s="498" t="s">
        <v>315</v>
      </c>
      <c r="Z40" s="498" t="s">
        <v>75</v>
      </c>
      <c r="AA40" s="498" t="s">
        <v>76</v>
      </c>
      <c r="AB40" s="498">
        <v>110</v>
      </c>
      <c r="AC40" s="489" t="s">
        <v>182</v>
      </c>
      <c r="AD40" s="489" t="s">
        <v>182</v>
      </c>
      <c r="AE40" s="562">
        <v>44197</v>
      </c>
      <c r="AF40" s="562">
        <v>46022</v>
      </c>
      <c r="AG40" s="495">
        <v>2</v>
      </c>
      <c r="AH40" s="495">
        <v>2</v>
      </c>
      <c r="AI40" s="495">
        <v>2</v>
      </c>
      <c r="AJ40" s="495">
        <v>2</v>
      </c>
      <c r="AK40" s="495">
        <v>2</v>
      </c>
      <c r="AL40" s="495">
        <v>10</v>
      </c>
      <c r="AM40" s="548">
        <v>164.833</v>
      </c>
      <c r="AN40" s="548">
        <v>164.833</v>
      </c>
      <c r="AO40" s="515" t="s">
        <v>109</v>
      </c>
      <c r="AP40" s="526">
        <v>7740</v>
      </c>
      <c r="AQ40" s="548">
        <v>169.77799999999999</v>
      </c>
      <c r="AR40" s="548">
        <v>170</v>
      </c>
      <c r="AS40" s="515" t="s">
        <v>109</v>
      </c>
      <c r="AT40" s="526">
        <v>7740</v>
      </c>
      <c r="AU40" s="548">
        <v>174.87100000000001</v>
      </c>
      <c r="AV40" s="548">
        <v>174.87100000000001</v>
      </c>
      <c r="AW40" s="490" t="s">
        <v>109</v>
      </c>
      <c r="AX40" s="526">
        <v>7740</v>
      </c>
      <c r="AY40" s="548">
        <v>180.11699999999999</v>
      </c>
      <c r="AZ40" s="548">
        <v>180.11699999999999</v>
      </c>
      <c r="BA40" s="515" t="s">
        <v>109</v>
      </c>
      <c r="BB40" s="526">
        <v>7740</v>
      </c>
      <c r="BC40" s="561">
        <v>185</v>
      </c>
      <c r="BD40" s="548"/>
      <c r="BE40" s="526" t="s">
        <v>174</v>
      </c>
      <c r="BF40" s="489"/>
      <c r="BG40" s="491">
        <f t="shared" si="2"/>
        <v>874.59899999999993</v>
      </c>
      <c r="BH40" s="489" t="s">
        <v>123</v>
      </c>
      <c r="BI40" s="490" t="s">
        <v>9</v>
      </c>
      <c r="BJ40" s="490" t="s">
        <v>316</v>
      </c>
      <c r="BK40" s="490" t="s">
        <v>317</v>
      </c>
      <c r="BL40" s="490">
        <v>3279797</v>
      </c>
      <c r="BM40" s="509" t="s">
        <v>318</v>
      </c>
      <c r="BN40" s="490"/>
      <c r="BO40" s="490"/>
      <c r="BP40" s="490"/>
      <c r="BQ40" s="490"/>
      <c r="BR40" s="490"/>
      <c r="BS40" s="533"/>
      <c r="BT40" s="560"/>
    </row>
    <row r="41" spans="1:72" ht="121.15" customHeight="1" x14ac:dyDescent="0.25">
      <c r="A41" s="557" t="s">
        <v>244</v>
      </c>
      <c r="B41" s="678"/>
      <c r="C41" s="504" t="s">
        <v>322</v>
      </c>
      <c r="D41" s="680">
        <v>9.0909090909090912E-2</v>
      </c>
      <c r="E41" s="504" t="s">
        <v>323</v>
      </c>
      <c r="F41" s="504" t="s">
        <v>324</v>
      </c>
      <c r="G41" s="504" t="s">
        <v>193</v>
      </c>
      <c r="H41" s="504" t="s">
        <v>143</v>
      </c>
      <c r="I41" s="544">
        <v>1</v>
      </c>
      <c r="J41" s="504">
        <v>2020</v>
      </c>
      <c r="K41" s="523">
        <v>44203</v>
      </c>
      <c r="L41" s="523">
        <v>45669</v>
      </c>
      <c r="M41" s="544">
        <v>1</v>
      </c>
      <c r="N41" s="544">
        <v>1</v>
      </c>
      <c r="O41" s="544">
        <v>1</v>
      </c>
      <c r="P41" s="544">
        <v>1</v>
      </c>
      <c r="Q41" s="544">
        <v>1</v>
      </c>
      <c r="R41" s="544">
        <v>1</v>
      </c>
      <c r="S41" s="499" t="s">
        <v>325</v>
      </c>
      <c r="T41" s="500">
        <f t="shared" si="0"/>
        <v>1.8181818181818181E-2</v>
      </c>
      <c r="U41" s="499" t="s">
        <v>326</v>
      </c>
      <c r="V41" s="499" t="s">
        <v>327</v>
      </c>
      <c r="W41" s="499" t="s">
        <v>118</v>
      </c>
      <c r="X41" s="495">
        <v>16.3</v>
      </c>
      <c r="Y41" s="499" t="s">
        <v>310</v>
      </c>
      <c r="Z41" s="499" t="s">
        <v>121</v>
      </c>
      <c r="AA41" s="499" t="s">
        <v>76</v>
      </c>
      <c r="AB41" s="499">
        <v>364</v>
      </c>
      <c r="AC41" s="490">
        <v>0</v>
      </c>
      <c r="AD41" s="490">
        <v>2020</v>
      </c>
      <c r="AE41" s="511">
        <v>44228</v>
      </c>
      <c r="AF41" s="511">
        <v>45656</v>
      </c>
      <c r="AG41" s="505">
        <v>0.2</v>
      </c>
      <c r="AH41" s="505">
        <v>0.5</v>
      </c>
      <c r="AI41" s="505">
        <v>0.7</v>
      </c>
      <c r="AJ41" s="505">
        <v>0.9</v>
      </c>
      <c r="AK41" s="505">
        <v>1</v>
      </c>
      <c r="AL41" s="505">
        <v>1</v>
      </c>
      <c r="AM41" s="508">
        <f>+[2]Hoja1!G6/1000000</f>
        <v>29.287500000000001</v>
      </c>
      <c r="AN41" s="508">
        <f>+AM41</f>
        <v>29.287500000000001</v>
      </c>
      <c r="AO41" s="515" t="s">
        <v>109</v>
      </c>
      <c r="AP41" s="490">
        <v>7564</v>
      </c>
      <c r="AQ41" s="508">
        <f>+AM41*1.03</f>
        <v>30.166125000000001</v>
      </c>
      <c r="AR41" s="508">
        <f>+AQ41</f>
        <v>30.166125000000001</v>
      </c>
      <c r="AS41" s="490" t="s">
        <v>109</v>
      </c>
      <c r="AT41" s="490">
        <v>7564</v>
      </c>
      <c r="AU41" s="508">
        <f>+AQ41*1.03</f>
        <v>31.07110875</v>
      </c>
      <c r="AV41" s="508">
        <f>+AU41</f>
        <v>31.07110875</v>
      </c>
      <c r="AW41" s="490" t="s">
        <v>109</v>
      </c>
      <c r="AX41" s="490">
        <v>7564</v>
      </c>
      <c r="AY41" s="508">
        <f>+AU41*1.03</f>
        <v>32.003242012500003</v>
      </c>
      <c r="AZ41" s="508">
        <f>+AY41</f>
        <v>32.003242012500003</v>
      </c>
      <c r="BA41" s="490" t="s">
        <v>109</v>
      </c>
      <c r="BB41" s="490">
        <v>7564</v>
      </c>
      <c r="BC41" s="508">
        <f>+AY41*1.03</f>
        <v>32.963339272875004</v>
      </c>
      <c r="BD41" s="491">
        <f>+BC41</f>
        <v>32.963339272875004</v>
      </c>
      <c r="BE41" s="491" t="s">
        <v>90</v>
      </c>
      <c r="BF41" s="491" t="s">
        <v>90</v>
      </c>
      <c r="BG41" s="491">
        <f t="shared" si="2"/>
        <v>155.49131503537501</v>
      </c>
      <c r="BH41" s="489" t="s">
        <v>123</v>
      </c>
      <c r="BI41" s="490" t="s">
        <v>9</v>
      </c>
      <c r="BJ41" s="490" t="s">
        <v>124</v>
      </c>
      <c r="BK41" s="490" t="s">
        <v>102</v>
      </c>
      <c r="BL41" s="490">
        <v>3279797</v>
      </c>
      <c r="BM41" s="509" t="s">
        <v>103</v>
      </c>
      <c r="BN41" s="490"/>
      <c r="BO41" s="490"/>
      <c r="BP41" s="490"/>
      <c r="BQ41" s="490"/>
      <c r="BR41" s="490"/>
      <c r="BS41" s="558"/>
    </row>
    <row r="42" spans="1:72" ht="81" customHeight="1" x14ac:dyDescent="0.25">
      <c r="A42" s="557" t="s">
        <v>244</v>
      </c>
      <c r="B42" s="678"/>
      <c r="C42" s="504" t="s">
        <v>322</v>
      </c>
      <c r="D42" s="680"/>
      <c r="E42" s="504" t="s">
        <v>323</v>
      </c>
      <c r="F42" s="504" t="s">
        <v>324</v>
      </c>
      <c r="G42" s="504" t="s">
        <v>193</v>
      </c>
      <c r="H42" s="504" t="s">
        <v>143</v>
      </c>
      <c r="I42" s="544">
        <v>1</v>
      </c>
      <c r="J42" s="504">
        <v>2020</v>
      </c>
      <c r="K42" s="523">
        <v>44203</v>
      </c>
      <c r="L42" s="523">
        <v>45669</v>
      </c>
      <c r="M42" s="544">
        <v>1</v>
      </c>
      <c r="N42" s="544">
        <v>1</v>
      </c>
      <c r="O42" s="544">
        <v>1</v>
      </c>
      <c r="P42" s="544">
        <v>1</v>
      </c>
      <c r="Q42" s="544">
        <v>1</v>
      </c>
      <c r="R42" s="544">
        <v>1</v>
      </c>
      <c r="S42" s="499" t="s">
        <v>328</v>
      </c>
      <c r="T42" s="500">
        <f t="shared" si="0"/>
        <v>1.8181818181818181E-2</v>
      </c>
      <c r="U42" s="499" t="s">
        <v>329</v>
      </c>
      <c r="V42" s="499" t="s">
        <v>330</v>
      </c>
      <c r="W42" s="499" t="s">
        <v>118</v>
      </c>
      <c r="X42" s="495" t="s">
        <v>314</v>
      </c>
      <c r="Y42" s="499" t="s">
        <v>331</v>
      </c>
      <c r="Z42" s="499" t="s">
        <v>143</v>
      </c>
      <c r="AA42" s="498" t="s">
        <v>76</v>
      </c>
      <c r="AB42" s="499">
        <v>26</v>
      </c>
      <c r="AC42" s="554">
        <v>1</v>
      </c>
      <c r="AD42" s="490">
        <v>2020</v>
      </c>
      <c r="AE42" s="511">
        <v>44197</v>
      </c>
      <c r="AF42" s="511">
        <v>46022</v>
      </c>
      <c r="AG42" s="505">
        <v>1</v>
      </c>
      <c r="AH42" s="505">
        <v>1</v>
      </c>
      <c r="AI42" s="505">
        <v>1</v>
      </c>
      <c r="AJ42" s="505">
        <v>1</v>
      </c>
      <c r="AK42" s="505">
        <v>1</v>
      </c>
      <c r="AL42" s="505">
        <v>1</v>
      </c>
      <c r="AM42" s="491">
        <v>350</v>
      </c>
      <c r="AN42" s="491">
        <v>350</v>
      </c>
      <c r="AO42" s="490" t="s">
        <v>109</v>
      </c>
      <c r="AP42" s="490">
        <v>7787</v>
      </c>
      <c r="AQ42" s="491">
        <f>+AM42*1.05</f>
        <v>367.5</v>
      </c>
      <c r="AR42" s="491">
        <f>+AN42*1.05</f>
        <v>367.5</v>
      </c>
      <c r="AS42" s="490" t="s">
        <v>109</v>
      </c>
      <c r="AT42" s="490">
        <v>7787</v>
      </c>
      <c r="AU42" s="491">
        <f>+AQ42*1.05</f>
        <v>385.875</v>
      </c>
      <c r="AV42" s="491">
        <f>+AR42*1.05</f>
        <v>385.875</v>
      </c>
      <c r="AW42" s="490" t="s">
        <v>109</v>
      </c>
      <c r="AX42" s="490">
        <v>7787</v>
      </c>
      <c r="AY42" s="491">
        <f>+AU42*1.05</f>
        <v>405.16875000000005</v>
      </c>
      <c r="AZ42" s="491">
        <f>+AV42*1.05</f>
        <v>405.16875000000005</v>
      </c>
      <c r="BA42" s="490" t="s">
        <v>109</v>
      </c>
      <c r="BB42" s="490">
        <v>7787</v>
      </c>
      <c r="BC42" s="491">
        <f>+AY42*1.05</f>
        <v>425.42718750000006</v>
      </c>
      <c r="BD42" s="491">
        <f>+AZ42*1.05</f>
        <v>425.42718750000006</v>
      </c>
      <c r="BE42" s="490" t="s">
        <v>109</v>
      </c>
      <c r="BF42" s="490"/>
      <c r="BG42" s="491">
        <f t="shared" si="2"/>
        <v>1933.9709375000002</v>
      </c>
      <c r="BH42" s="490" t="s">
        <v>332</v>
      </c>
      <c r="BI42" s="490" t="s">
        <v>333</v>
      </c>
      <c r="BJ42" s="491" t="s">
        <v>334</v>
      </c>
      <c r="BK42" s="490" t="s">
        <v>335</v>
      </c>
      <c r="BL42" s="490">
        <v>3387000</v>
      </c>
      <c r="BM42" s="490" t="s">
        <v>336</v>
      </c>
      <c r="BN42" s="490"/>
      <c r="BO42" s="490"/>
      <c r="BP42" s="490"/>
      <c r="BQ42" s="490"/>
      <c r="BR42" s="490"/>
      <c r="BS42" s="558"/>
    </row>
    <row r="43" spans="1:72" ht="73.5" customHeight="1" x14ac:dyDescent="0.25">
      <c r="A43" s="557" t="s">
        <v>244</v>
      </c>
      <c r="B43" s="678"/>
      <c r="C43" s="504" t="s">
        <v>322</v>
      </c>
      <c r="D43" s="680"/>
      <c r="E43" s="504" t="s">
        <v>323</v>
      </c>
      <c r="F43" s="504" t="s">
        <v>324</v>
      </c>
      <c r="G43" s="504" t="s">
        <v>193</v>
      </c>
      <c r="H43" s="504" t="s">
        <v>143</v>
      </c>
      <c r="I43" s="544">
        <v>1</v>
      </c>
      <c r="J43" s="504">
        <v>2020</v>
      </c>
      <c r="K43" s="523">
        <v>44203</v>
      </c>
      <c r="L43" s="523">
        <v>45669</v>
      </c>
      <c r="M43" s="544">
        <v>1</v>
      </c>
      <c r="N43" s="544">
        <v>1</v>
      </c>
      <c r="O43" s="544">
        <v>1</v>
      </c>
      <c r="P43" s="544">
        <v>1</v>
      </c>
      <c r="Q43" s="544">
        <v>1</v>
      </c>
      <c r="R43" s="544">
        <v>1</v>
      </c>
      <c r="S43" s="499" t="s">
        <v>337</v>
      </c>
      <c r="T43" s="500">
        <f t="shared" si="0"/>
        <v>1.8181818181818181E-2</v>
      </c>
      <c r="U43" s="499" t="s">
        <v>338</v>
      </c>
      <c r="V43" s="499" t="s">
        <v>339</v>
      </c>
      <c r="W43" s="499" t="s">
        <v>118</v>
      </c>
      <c r="X43" s="495" t="s">
        <v>314</v>
      </c>
      <c r="Y43" s="499" t="s">
        <v>340</v>
      </c>
      <c r="Z43" s="499" t="s">
        <v>143</v>
      </c>
      <c r="AA43" s="499" t="s">
        <v>164</v>
      </c>
      <c r="AB43" s="499" t="s">
        <v>90</v>
      </c>
      <c r="AC43" s="554">
        <v>0.3</v>
      </c>
      <c r="AD43" s="490">
        <v>2020</v>
      </c>
      <c r="AE43" s="511">
        <v>44197</v>
      </c>
      <c r="AF43" s="511">
        <v>46021</v>
      </c>
      <c r="AG43" s="505">
        <v>0.3</v>
      </c>
      <c r="AH43" s="505">
        <v>0.3</v>
      </c>
      <c r="AI43" s="505">
        <v>0.3</v>
      </c>
      <c r="AJ43" s="505">
        <v>0.3</v>
      </c>
      <c r="AK43" s="505">
        <v>0.3</v>
      </c>
      <c r="AL43" s="505">
        <v>0.3</v>
      </c>
      <c r="AM43" s="510">
        <v>38.299999999999997</v>
      </c>
      <c r="AN43" s="510">
        <v>38.299999999999997</v>
      </c>
      <c r="AO43" s="490" t="s">
        <v>77</v>
      </c>
      <c r="AP43" s="489" t="s">
        <v>90</v>
      </c>
      <c r="AQ43" s="510">
        <v>39</v>
      </c>
      <c r="AR43" s="510">
        <v>39</v>
      </c>
      <c r="AS43" s="490" t="s">
        <v>109</v>
      </c>
      <c r="AT43" s="489" t="s">
        <v>90</v>
      </c>
      <c r="AU43" s="510">
        <v>40</v>
      </c>
      <c r="AV43" s="510">
        <v>40</v>
      </c>
      <c r="AW43" s="490" t="s">
        <v>109</v>
      </c>
      <c r="AX43" s="489" t="s">
        <v>90</v>
      </c>
      <c r="AY43" s="510">
        <v>42</v>
      </c>
      <c r="AZ43" s="510">
        <v>42</v>
      </c>
      <c r="BA43" s="490" t="s">
        <v>109</v>
      </c>
      <c r="BB43" s="489" t="s">
        <v>90</v>
      </c>
      <c r="BC43" s="510">
        <v>43</v>
      </c>
      <c r="BD43" s="510">
        <v>43</v>
      </c>
      <c r="BE43" s="490" t="s">
        <v>109</v>
      </c>
      <c r="BF43" s="489" t="s">
        <v>90</v>
      </c>
      <c r="BG43" s="491">
        <f t="shared" si="2"/>
        <v>202.3</v>
      </c>
      <c r="BH43" s="489" t="s">
        <v>123</v>
      </c>
      <c r="BI43" s="490" t="s">
        <v>9</v>
      </c>
      <c r="BJ43" s="490" t="s">
        <v>124</v>
      </c>
      <c r="BK43" s="490" t="s">
        <v>102</v>
      </c>
      <c r="BL43" s="490">
        <v>3279797</v>
      </c>
      <c r="BM43" s="509" t="s">
        <v>103</v>
      </c>
      <c r="BN43" s="489" t="s">
        <v>341</v>
      </c>
      <c r="BO43" s="490" t="s">
        <v>342</v>
      </c>
      <c r="BP43" s="491" t="s">
        <v>343</v>
      </c>
      <c r="BQ43" s="490" t="s">
        <v>344</v>
      </c>
      <c r="BR43" s="489">
        <v>3508611612</v>
      </c>
      <c r="BS43" s="558" t="s">
        <v>345</v>
      </c>
    </row>
    <row r="44" spans="1:72" ht="207.6" customHeight="1" x14ac:dyDescent="0.3">
      <c r="A44" s="557" t="s">
        <v>244</v>
      </c>
      <c r="B44" s="678"/>
      <c r="C44" s="504" t="s">
        <v>322</v>
      </c>
      <c r="D44" s="680"/>
      <c r="E44" s="504" t="s">
        <v>323</v>
      </c>
      <c r="F44" s="504" t="s">
        <v>324</v>
      </c>
      <c r="G44" s="504" t="s">
        <v>193</v>
      </c>
      <c r="H44" s="504" t="s">
        <v>143</v>
      </c>
      <c r="I44" s="544">
        <v>1</v>
      </c>
      <c r="J44" s="504">
        <v>2020</v>
      </c>
      <c r="K44" s="523">
        <v>44203</v>
      </c>
      <c r="L44" s="523">
        <v>45669</v>
      </c>
      <c r="M44" s="544">
        <v>1</v>
      </c>
      <c r="N44" s="544">
        <v>1</v>
      </c>
      <c r="O44" s="544">
        <v>1</v>
      </c>
      <c r="P44" s="544">
        <v>1</v>
      </c>
      <c r="Q44" s="544">
        <v>1</v>
      </c>
      <c r="R44" s="544">
        <v>1</v>
      </c>
      <c r="S44" s="499" t="s">
        <v>346</v>
      </c>
      <c r="T44" s="500">
        <f t="shared" si="0"/>
        <v>1.8181818181818181E-2</v>
      </c>
      <c r="U44" s="499" t="s">
        <v>347</v>
      </c>
      <c r="V44" s="556" t="s">
        <v>348</v>
      </c>
      <c r="W44" s="555" t="s">
        <v>349</v>
      </c>
      <c r="X44" s="555" t="s">
        <v>350</v>
      </c>
      <c r="Y44" s="499" t="s">
        <v>74</v>
      </c>
      <c r="Z44" s="499" t="s">
        <v>121</v>
      </c>
      <c r="AA44" s="499" t="s">
        <v>108</v>
      </c>
      <c r="AB44" s="499" t="s">
        <v>90</v>
      </c>
      <c r="AC44" s="554">
        <v>0</v>
      </c>
      <c r="AD44" s="490">
        <v>2020</v>
      </c>
      <c r="AE44" s="511">
        <v>44378</v>
      </c>
      <c r="AF44" s="511">
        <v>44926</v>
      </c>
      <c r="AG44" s="553">
        <v>0.4</v>
      </c>
      <c r="AH44" s="553">
        <v>1</v>
      </c>
      <c r="AI44" s="494" t="s">
        <v>90</v>
      </c>
      <c r="AJ44" s="494" t="s">
        <v>90</v>
      </c>
      <c r="AK44" s="494" t="s">
        <v>90</v>
      </c>
      <c r="AL44" s="505">
        <v>1</v>
      </c>
      <c r="AM44" s="517">
        <v>100</v>
      </c>
      <c r="AN44" s="517">
        <v>100</v>
      </c>
      <c r="AO44" s="490" t="s">
        <v>77</v>
      </c>
      <c r="AP44" s="489">
        <v>7770</v>
      </c>
      <c r="AQ44" s="517">
        <v>103</v>
      </c>
      <c r="AR44" s="517">
        <v>103</v>
      </c>
      <c r="AS44" s="490" t="s">
        <v>77</v>
      </c>
      <c r="AT44" s="489">
        <v>7770</v>
      </c>
      <c r="AU44" s="510">
        <v>0</v>
      </c>
      <c r="AV44" s="510">
        <v>0</v>
      </c>
      <c r="AW44" s="489" t="s">
        <v>90</v>
      </c>
      <c r="AX44" s="489" t="s">
        <v>90</v>
      </c>
      <c r="AY44" s="510">
        <v>0</v>
      </c>
      <c r="AZ44" s="510">
        <v>0</v>
      </c>
      <c r="BA44" s="489" t="s">
        <v>90</v>
      </c>
      <c r="BB44" s="489" t="s">
        <v>90</v>
      </c>
      <c r="BC44" s="510">
        <v>0</v>
      </c>
      <c r="BD44" s="510">
        <v>0</v>
      </c>
      <c r="BE44" s="489" t="s">
        <v>90</v>
      </c>
      <c r="BF44" s="489" t="s">
        <v>90</v>
      </c>
      <c r="BG44" s="491">
        <f t="shared" si="2"/>
        <v>203</v>
      </c>
      <c r="BH44" s="489" t="s">
        <v>123</v>
      </c>
      <c r="BI44" s="490" t="s">
        <v>9</v>
      </c>
      <c r="BJ44" s="489" t="s">
        <v>285</v>
      </c>
      <c r="BK44" s="490" t="s">
        <v>351</v>
      </c>
      <c r="BL44" s="490" t="s">
        <v>352</v>
      </c>
      <c r="BM44" s="509" t="s">
        <v>287</v>
      </c>
      <c r="BN44" s="489"/>
      <c r="BO44" s="490"/>
      <c r="BP44" s="490"/>
      <c r="BQ44" s="490"/>
      <c r="BR44" s="490"/>
      <c r="BS44" s="533"/>
    </row>
    <row r="45" spans="1:72" ht="132.75" customHeight="1" x14ac:dyDescent="0.25">
      <c r="A45" s="506" t="s">
        <v>353</v>
      </c>
      <c r="B45" s="678">
        <v>0.33333333333333337</v>
      </c>
      <c r="C45" s="504" t="s">
        <v>354</v>
      </c>
      <c r="D45" s="680">
        <v>9.0909090909090912E-2</v>
      </c>
      <c r="E45" s="504" t="s">
        <v>355</v>
      </c>
      <c r="F45" s="504" t="s">
        <v>356</v>
      </c>
      <c r="G45" s="504" t="s">
        <v>193</v>
      </c>
      <c r="H45" s="504" t="s">
        <v>143</v>
      </c>
      <c r="I45" s="490" t="s">
        <v>182</v>
      </c>
      <c r="J45" s="490" t="s">
        <v>182</v>
      </c>
      <c r="K45" s="523">
        <v>44197</v>
      </c>
      <c r="L45" s="523">
        <v>45670</v>
      </c>
      <c r="M45" s="544">
        <v>1</v>
      </c>
      <c r="N45" s="544">
        <v>1</v>
      </c>
      <c r="O45" s="544">
        <v>1</v>
      </c>
      <c r="P45" s="544">
        <v>1</v>
      </c>
      <c r="Q45" s="544">
        <v>1</v>
      </c>
      <c r="R45" s="544">
        <v>1</v>
      </c>
      <c r="S45" s="499" t="s">
        <v>357</v>
      </c>
      <c r="T45" s="500">
        <f t="shared" ref="T45:T67" si="3">100%/55</f>
        <v>1.8181818181818181E-2</v>
      </c>
      <c r="U45" s="499" t="s">
        <v>358</v>
      </c>
      <c r="V45" s="499" t="s">
        <v>359</v>
      </c>
      <c r="W45" s="498" t="s">
        <v>360</v>
      </c>
      <c r="X45" s="495" t="s">
        <v>361</v>
      </c>
      <c r="Y45" s="499" t="s">
        <v>362</v>
      </c>
      <c r="Z45" s="499" t="s">
        <v>75</v>
      </c>
      <c r="AA45" s="499" t="s">
        <v>76</v>
      </c>
      <c r="AB45" s="499">
        <v>120</v>
      </c>
      <c r="AC45" s="489" t="s">
        <v>182</v>
      </c>
      <c r="AD45" s="489" t="s">
        <v>182</v>
      </c>
      <c r="AE45" s="511">
        <v>44197</v>
      </c>
      <c r="AF45" s="511">
        <v>45473</v>
      </c>
      <c r="AG45" s="514">
        <v>150</v>
      </c>
      <c r="AH45" s="514">
        <v>120</v>
      </c>
      <c r="AI45" s="514">
        <v>120</v>
      </c>
      <c r="AJ45" s="514">
        <v>90</v>
      </c>
      <c r="AK45" s="514" t="s">
        <v>90</v>
      </c>
      <c r="AL45" s="514">
        <f>SUM(AG45:AK45)</f>
        <v>480</v>
      </c>
      <c r="AM45" s="552">
        <v>392.36399999999998</v>
      </c>
      <c r="AN45" s="491">
        <v>449.911</v>
      </c>
      <c r="AO45" s="490" t="s">
        <v>77</v>
      </c>
      <c r="AP45" s="490">
        <v>7772</v>
      </c>
      <c r="AQ45" s="491">
        <v>392.36399999999998</v>
      </c>
      <c r="AR45" s="491">
        <v>449.911</v>
      </c>
      <c r="AS45" s="490" t="s">
        <v>77</v>
      </c>
      <c r="AT45" s="490">
        <v>7772</v>
      </c>
      <c r="AU45" s="491">
        <v>392.36399999999998</v>
      </c>
      <c r="AV45" s="491">
        <v>449.911</v>
      </c>
      <c r="AW45" s="490" t="s">
        <v>77</v>
      </c>
      <c r="AX45" s="490">
        <v>7772</v>
      </c>
      <c r="AY45" s="491">
        <v>392.36399999999998</v>
      </c>
      <c r="AZ45" s="491">
        <v>449.911</v>
      </c>
      <c r="BA45" s="490" t="s">
        <v>77</v>
      </c>
      <c r="BB45" s="490">
        <v>7772</v>
      </c>
      <c r="BC45" s="510">
        <v>0</v>
      </c>
      <c r="BD45" s="510">
        <v>0</v>
      </c>
      <c r="BE45" s="489" t="s">
        <v>90</v>
      </c>
      <c r="BF45" s="489" t="s">
        <v>90</v>
      </c>
      <c r="BG45" s="491">
        <f t="shared" si="2"/>
        <v>1569.4559999999999</v>
      </c>
      <c r="BH45" s="490" t="s">
        <v>363</v>
      </c>
      <c r="BI45" s="490" t="s">
        <v>364</v>
      </c>
      <c r="BJ45" s="490" t="s">
        <v>365</v>
      </c>
      <c r="BK45" s="489" t="s">
        <v>366</v>
      </c>
      <c r="BL45" s="489">
        <v>3058923662</v>
      </c>
      <c r="BM45" s="509" t="s">
        <v>367</v>
      </c>
      <c r="BN45" s="489"/>
      <c r="BO45" s="490"/>
      <c r="BP45" s="490"/>
      <c r="BQ45" s="490"/>
      <c r="BR45" s="490"/>
      <c r="BS45" s="533"/>
    </row>
    <row r="46" spans="1:72" ht="117" customHeight="1" x14ac:dyDescent="0.25">
      <c r="A46" s="506" t="s">
        <v>353</v>
      </c>
      <c r="B46" s="678"/>
      <c r="C46" s="504" t="s">
        <v>354</v>
      </c>
      <c r="D46" s="680"/>
      <c r="E46" s="504" t="s">
        <v>355</v>
      </c>
      <c r="F46" s="504" t="s">
        <v>356</v>
      </c>
      <c r="G46" s="504" t="s">
        <v>193</v>
      </c>
      <c r="H46" s="504" t="s">
        <v>143</v>
      </c>
      <c r="I46" s="490" t="s">
        <v>182</v>
      </c>
      <c r="J46" s="490" t="s">
        <v>182</v>
      </c>
      <c r="K46" s="523">
        <v>44197</v>
      </c>
      <c r="L46" s="523">
        <v>45670</v>
      </c>
      <c r="M46" s="544">
        <v>1</v>
      </c>
      <c r="N46" s="544">
        <v>1</v>
      </c>
      <c r="O46" s="544">
        <v>1</v>
      </c>
      <c r="P46" s="544">
        <v>1</v>
      </c>
      <c r="Q46" s="544">
        <v>1</v>
      </c>
      <c r="R46" s="544">
        <v>1</v>
      </c>
      <c r="S46" s="499" t="s">
        <v>368</v>
      </c>
      <c r="T46" s="500">
        <f t="shared" si="3"/>
        <v>1.8181818181818181E-2</v>
      </c>
      <c r="U46" s="499" t="s">
        <v>369</v>
      </c>
      <c r="V46" s="499" t="s">
        <v>370</v>
      </c>
      <c r="W46" s="498" t="s">
        <v>360</v>
      </c>
      <c r="X46" s="495" t="s">
        <v>361</v>
      </c>
      <c r="Y46" s="499" t="s">
        <v>362</v>
      </c>
      <c r="Z46" s="499" t="s">
        <v>143</v>
      </c>
      <c r="AA46" s="499" t="s">
        <v>131</v>
      </c>
      <c r="AB46" s="499">
        <v>122</v>
      </c>
      <c r="AC46" s="490">
        <v>0</v>
      </c>
      <c r="AD46" s="490">
        <v>2020</v>
      </c>
      <c r="AE46" s="511">
        <v>44203</v>
      </c>
      <c r="AF46" s="511">
        <v>45664</v>
      </c>
      <c r="AG46" s="505">
        <v>1</v>
      </c>
      <c r="AH46" s="505">
        <v>1</v>
      </c>
      <c r="AI46" s="505">
        <v>1</v>
      </c>
      <c r="AJ46" s="505">
        <v>1</v>
      </c>
      <c r="AK46" s="505">
        <v>1</v>
      </c>
      <c r="AL46" s="505">
        <v>1</v>
      </c>
      <c r="AM46" s="551">
        <v>41</v>
      </c>
      <c r="AN46" s="551">
        <f>+AM46</f>
        <v>41</v>
      </c>
      <c r="AO46" s="490" t="s">
        <v>77</v>
      </c>
      <c r="AP46" s="490">
        <v>7863</v>
      </c>
      <c r="AQ46" s="551">
        <v>41</v>
      </c>
      <c r="AR46" s="551">
        <f>+AQ46</f>
        <v>41</v>
      </c>
      <c r="AS46" s="490" t="s">
        <v>77</v>
      </c>
      <c r="AT46" s="490">
        <v>7863</v>
      </c>
      <c r="AU46" s="551">
        <v>41</v>
      </c>
      <c r="AV46" s="551">
        <f>+AU46</f>
        <v>41</v>
      </c>
      <c r="AW46" s="490" t="s">
        <v>77</v>
      </c>
      <c r="AX46" s="490">
        <v>7863</v>
      </c>
      <c r="AY46" s="551">
        <v>41</v>
      </c>
      <c r="AZ46" s="551">
        <f>+AY46</f>
        <v>41</v>
      </c>
      <c r="BA46" s="490" t="s">
        <v>77</v>
      </c>
      <c r="BB46" s="490">
        <v>7863</v>
      </c>
      <c r="BC46" s="551">
        <v>41</v>
      </c>
      <c r="BD46" s="551">
        <f>+BC46</f>
        <v>41</v>
      </c>
      <c r="BE46" s="490" t="s">
        <v>77</v>
      </c>
      <c r="BF46" s="490"/>
      <c r="BG46" s="491">
        <f t="shared" si="2"/>
        <v>205</v>
      </c>
      <c r="BH46" s="490" t="s">
        <v>371</v>
      </c>
      <c r="BI46" s="490" t="s">
        <v>372</v>
      </c>
      <c r="BJ46" s="490" t="s">
        <v>373</v>
      </c>
      <c r="BK46" s="490" t="s">
        <v>374</v>
      </c>
      <c r="BL46" s="490">
        <v>3693777</v>
      </c>
      <c r="BM46" s="490" t="s">
        <v>375</v>
      </c>
      <c r="BN46" s="490"/>
      <c r="BO46" s="490"/>
      <c r="BP46" s="490"/>
      <c r="BQ46" s="490"/>
      <c r="BR46" s="490"/>
      <c r="BS46" s="533"/>
    </row>
    <row r="47" spans="1:72" ht="76.5" customHeight="1" x14ac:dyDescent="0.25">
      <c r="A47" s="506" t="s">
        <v>353</v>
      </c>
      <c r="B47" s="678"/>
      <c r="C47" s="504" t="s">
        <v>354</v>
      </c>
      <c r="D47" s="680"/>
      <c r="E47" s="504" t="s">
        <v>355</v>
      </c>
      <c r="F47" s="504" t="s">
        <v>356</v>
      </c>
      <c r="G47" s="504" t="s">
        <v>193</v>
      </c>
      <c r="H47" s="504" t="s">
        <v>143</v>
      </c>
      <c r="I47" s="490" t="s">
        <v>182</v>
      </c>
      <c r="J47" s="490" t="s">
        <v>182</v>
      </c>
      <c r="K47" s="523">
        <v>44197</v>
      </c>
      <c r="L47" s="523">
        <v>45670</v>
      </c>
      <c r="M47" s="544">
        <v>1</v>
      </c>
      <c r="N47" s="544">
        <v>1</v>
      </c>
      <c r="O47" s="544">
        <v>1</v>
      </c>
      <c r="P47" s="544">
        <v>1</v>
      </c>
      <c r="Q47" s="544">
        <v>1</v>
      </c>
      <c r="R47" s="544">
        <v>1</v>
      </c>
      <c r="S47" s="499" t="s">
        <v>376</v>
      </c>
      <c r="T47" s="500">
        <f t="shared" si="3"/>
        <v>1.8181818181818181E-2</v>
      </c>
      <c r="U47" s="499" t="s">
        <v>377</v>
      </c>
      <c r="V47" s="499" t="s">
        <v>378</v>
      </c>
      <c r="W47" s="498" t="s">
        <v>379</v>
      </c>
      <c r="X47" s="495" t="s">
        <v>380</v>
      </c>
      <c r="Y47" s="499" t="s">
        <v>381</v>
      </c>
      <c r="Z47" s="499" t="s">
        <v>143</v>
      </c>
      <c r="AA47" s="499" t="s">
        <v>89</v>
      </c>
      <c r="AB47" s="499">
        <v>50</v>
      </c>
      <c r="AC47" s="490">
        <v>20508</v>
      </c>
      <c r="AD47" s="490">
        <v>2020</v>
      </c>
      <c r="AE47" s="511">
        <v>44197</v>
      </c>
      <c r="AF47" s="511">
        <v>45443</v>
      </c>
      <c r="AG47" s="549">
        <v>20500</v>
      </c>
      <c r="AH47" s="549">
        <v>20500</v>
      </c>
      <c r="AI47" s="549">
        <v>20500</v>
      </c>
      <c r="AJ47" s="549">
        <v>20500</v>
      </c>
      <c r="AK47" s="550" t="s">
        <v>90</v>
      </c>
      <c r="AL47" s="549">
        <v>20500</v>
      </c>
      <c r="AM47" s="491">
        <v>87</v>
      </c>
      <c r="AN47" s="491">
        <v>87</v>
      </c>
      <c r="AO47" s="490" t="s">
        <v>77</v>
      </c>
      <c r="AP47" s="490">
        <v>7745</v>
      </c>
      <c r="AQ47" s="491">
        <v>90</v>
      </c>
      <c r="AR47" s="491">
        <v>90</v>
      </c>
      <c r="AS47" s="490" t="s">
        <v>77</v>
      </c>
      <c r="AT47" s="490">
        <v>7745</v>
      </c>
      <c r="AU47" s="491">
        <v>94</v>
      </c>
      <c r="AV47" s="491">
        <v>94</v>
      </c>
      <c r="AW47" s="490" t="s">
        <v>77</v>
      </c>
      <c r="AX47" s="490">
        <v>7745</v>
      </c>
      <c r="AY47" s="491">
        <v>97</v>
      </c>
      <c r="AZ47" s="491">
        <v>97</v>
      </c>
      <c r="BA47" s="490" t="s">
        <v>77</v>
      </c>
      <c r="BB47" s="490">
        <v>7745</v>
      </c>
      <c r="BC47" s="491">
        <v>0</v>
      </c>
      <c r="BD47" s="491">
        <v>0</v>
      </c>
      <c r="BE47" s="491" t="s">
        <v>90</v>
      </c>
      <c r="BF47" s="491" t="s">
        <v>90</v>
      </c>
      <c r="BG47" s="491">
        <f t="shared" si="2"/>
        <v>368</v>
      </c>
      <c r="BH47" s="490" t="s">
        <v>382</v>
      </c>
      <c r="BI47" s="490" t="s">
        <v>9</v>
      </c>
      <c r="BJ47" s="490" t="s">
        <v>383</v>
      </c>
      <c r="BK47" s="490" t="s">
        <v>384</v>
      </c>
      <c r="BL47" s="490" t="s">
        <v>352</v>
      </c>
      <c r="BM47" s="509" t="s">
        <v>385</v>
      </c>
      <c r="BN47" s="489"/>
      <c r="BO47" s="490"/>
      <c r="BP47" s="490"/>
      <c r="BQ47" s="490"/>
      <c r="BR47" s="490"/>
      <c r="BS47" s="533"/>
    </row>
    <row r="48" spans="1:72" ht="64.5" customHeight="1" x14ac:dyDescent="0.25">
      <c r="A48" s="506" t="s">
        <v>353</v>
      </c>
      <c r="B48" s="678"/>
      <c r="C48" s="504" t="s">
        <v>354</v>
      </c>
      <c r="D48" s="680"/>
      <c r="E48" s="504" t="s">
        <v>355</v>
      </c>
      <c r="F48" s="504" t="s">
        <v>356</v>
      </c>
      <c r="G48" s="504" t="s">
        <v>193</v>
      </c>
      <c r="H48" s="504" t="s">
        <v>143</v>
      </c>
      <c r="I48" s="490" t="s">
        <v>182</v>
      </c>
      <c r="J48" s="490" t="s">
        <v>182</v>
      </c>
      <c r="K48" s="523">
        <v>44197</v>
      </c>
      <c r="L48" s="523">
        <v>45670</v>
      </c>
      <c r="M48" s="544">
        <v>1</v>
      </c>
      <c r="N48" s="544">
        <v>1</v>
      </c>
      <c r="O48" s="544">
        <v>1</v>
      </c>
      <c r="P48" s="544">
        <v>1</v>
      </c>
      <c r="Q48" s="544">
        <v>1</v>
      </c>
      <c r="R48" s="544">
        <v>1</v>
      </c>
      <c r="S48" s="499" t="s">
        <v>386</v>
      </c>
      <c r="T48" s="500">
        <f t="shared" si="3"/>
        <v>1.8181818181818181E-2</v>
      </c>
      <c r="U48" s="499" t="s">
        <v>387</v>
      </c>
      <c r="V48" s="499" t="s">
        <v>388</v>
      </c>
      <c r="W48" s="499" t="s">
        <v>389</v>
      </c>
      <c r="X48" s="514" t="s">
        <v>390</v>
      </c>
      <c r="Y48" s="499" t="s">
        <v>391</v>
      </c>
      <c r="Z48" s="498" t="s">
        <v>143</v>
      </c>
      <c r="AA48" s="499" t="s">
        <v>89</v>
      </c>
      <c r="AB48" s="499">
        <v>57</v>
      </c>
      <c r="AC48" s="490">
        <v>0</v>
      </c>
      <c r="AD48" s="490">
        <v>2020</v>
      </c>
      <c r="AE48" s="511">
        <v>44197</v>
      </c>
      <c r="AF48" s="511">
        <v>45473</v>
      </c>
      <c r="AG48" s="505">
        <v>1</v>
      </c>
      <c r="AH48" s="505">
        <v>1</v>
      </c>
      <c r="AI48" s="505">
        <v>1</v>
      </c>
      <c r="AJ48" s="505">
        <v>1</v>
      </c>
      <c r="AK48" s="514" t="s">
        <v>90</v>
      </c>
      <c r="AL48" s="505">
        <v>1</v>
      </c>
      <c r="AM48" s="548">
        <v>4</v>
      </c>
      <c r="AN48" s="548">
        <v>4</v>
      </c>
      <c r="AO48" s="526" t="s">
        <v>109</v>
      </c>
      <c r="AP48" s="526">
        <v>7771</v>
      </c>
      <c r="AQ48" s="528">
        <v>8.1999999999999993</v>
      </c>
      <c r="AR48" s="528">
        <v>8.1999999999999993</v>
      </c>
      <c r="AS48" s="526" t="s">
        <v>109</v>
      </c>
      <c r="AT48" s="526">
        <v>7771</v>
      </c>
      <c r="AU48" s="528">
        <v>8.4</v>
      </c>
      <c r="AV48" s="528">
        <v>8.4</v>
      </c>
      <c r="AW48" s="526" t="s">
        <v>109</v>
      </c>
      <c r="AX48" s="526">
        <v>7771</v>
      </c>
      <c r="AY48" s="528">
        <v>8.4</v>
      </c>
      <c r="AZ48" s="528">
        <v>8.4</v>
      </c>
      <c r="BA48" s="526" t="s">
        <v>109</v>
      </c>
      <c r="BB48" s="526">
        <v>7771</v>
      </c>
      <c r="BC48" s="547">
        <v>0</v>
      </c>
      <c r="BD48" s="547">
        <v>0</v>
      </c>
      <c r="BE48" s="547" t="s">
        <v>90</v>
      </c>
      <c r="BF48" s="547" t="s">
        <v>90</v>
      </c>
      <c r="BG48" s="491">
        <f t="shared" si="2"/>
        <v>29</v>
      </c>
      <c r="BH48" s="489" t="s">
        <v>123</v>
      </c>
      <c r="BI48" s="546" t="s">
        <v>392</v>
      </c>
      <c r="BJ48" s="546" t="s">
        <v>393</v>
      </c>
      <c r="BK48" s="546" t="s">
        <v>394</v>
      </c>
      <c r="BL48" s="546">
        <v>3808330</v>
      </c>
      <c r="BM48" s="545" t="s">
        <v>395</v>
      </c>
      <c r="BN48" s="490"/>
      <c r="BO48" s="490"/>
      <c r="BP48" s="490"/>
      <c r="BQ48" s="490"/>
      <c r="BR48" s="490"/>
      <c r="BS48" s="533"/>
    </row>
    <row r="49" spans="1:71" ht="79.150000000000006" customHeight="1" x14ac:dyDescent="0.25">
      <c r="A49" s="506" t="s">
        <v>353</v>
      </c>
      <c r="B49" s="678"/>
      <c r="C49" s="504" t="s">
        <v>354</v>
      </c>
      <c r="D49" s="680"/>
      <c r="E49" s="504" t="s">
        <v>355</v>
      </c>
      <c r="F49" s="504" t="s">
        <v>356</v>
      </c>
      <c r="G49" s="504" t="s">
        <v>193</v>
      </c>
      <c r="H49" s="504" t="s">
        <v>143</v>
      </c>
      <c r="I49" s="490" t="s">
        <v>182</v>
      </c>
      <c r="J49" s="490" t="s">
        <v>182</v>
      </c>
      <c r="K49" s="523">
        <v>44197</v>
      </c>
      <c r="L49" s="523">
        <v>45670</v>
      </c>
      <c r="M49" s="544">
        <v>1</v>
      </c>
      <c r="N49" s="544">
        <v>1</v>
      </c>
      <c r="O49" s="544">
        <v>1</v>
      </c>
      <c r="P49" s="544">
        <v>1</v>
      </c>
      <c r="Q49" s="544">
        <v>1</v>
      </c>
      <c r="R49" s="544">
        <v>1</v>
      </c>
      <c r="S49" s="507" t="s">
        <v>396</v>
      </c>
      <c r="T49" s="500">
        <f t="shared" si="3"/>
        <v>1.8181818181818181E-2</v>
      </c>
      <c r="U49" s="507" t="s">
        <v>397</v>
      </c>
      <c r="V49" s="507" t="s">
        <v>398</v>
      </c>
      <c r="W49" s="499" t="s">
        <v>389</v>
      </c>
      <c r="X49" s="514" t="s">
        <v>390</v>
      </c>
      <c r="Y49" s="499" t="s">
        <v>181</v>
      </c>
      <c r="Z49" s="498" t="s">
        <v>143</v>
      </c>
      <c r="AA49" s="499" t="s">
        <v>76</v>
      </c>
      <c r="AB49" s="507">
        <v>15</v>
      </c>
      <c r="AC49" s="520" t="s">
        <v>182</v>
      </c>
      <c r="AD49" s="520" t="s">
        <v>182</v>
      </c>
      <c r="AE49" s="543">
        <v>44197</v>
      </c>
      <c r="AF49" s="511">
        <v>45303</v>
      </c>
      <c r="AG49" s="542">
        <v>1</v>
      </c>
      <c r="AH49" s="542">
        <v>1</v>
      </c>
      <c r="AI49" s="542">
        <v>1</v>
      </c>
      <c r="AJ49" s="542">
        <v>1</v>
      </c>
      <c r="AK49" s="495" t="s">
        <v>90</v>
      </c>
      <c r="AL49" s="541">
        <v>1</v>
      </c>
      <c r="AM49" s="538">
        <v>2203</v>
      </c>
      <c r="AN49" s="538">
        <v>2203</v>
      </c>
      <c r="AO49" s="515" t="s">
        <v>109</v>
      </c>
      <c r="AP49" s="539">
        <v>7768</v>
      </c>
      <c r="AQ49" s="540">
        <v>1592</v>
      </c>
      <c r="AR49" s="540">
        <v>1592</v>
      </c>
      <c r="AS49" s="515" t="s">
        <v>109</v>
      </c>
      <c r="AT49" s="539">
        <v>7768</v>
      </c>
      <c r="AU49" s="538">
        <v>1862</v>
      </c>
      <c r="AV49" s="538">
        <v>1862</v>
      </c>
      <c r="AW49" s="490" t="s">
        <v>109</v>
      </c>
      <c r="AX49" s="535">
        <v>7768</v>
      </c>
      <c r="AY49" s="538">
        <v>7066</v>
      </c>
      <c r="AZ49" s="538">
        <v>7066</v>
      </c>
      <c r="BA49" s="515" t="s">
        <v>109</v>
      </c>
      <c r="BB49" s="537">
        <v>7768</v>
      </c>
      <c r="BC49" s="536">
        <v>0</v>
      </c>
      <c r="BD49" s="536">
        <v>0</v>
      </c>
      <c r="BE49" s="536" t="s">
        <v>90</v>
      </c>
      <c r="BF49" s="536" t="s">
        <v>90</v>
      </c>
      <c r="BG49" s="491">
        <f t="shared" si="2"/>
        <v>12723</v>
      </c>
      <c r="BH49" s="526" t="s">
        <v>123</v>
      </c>
      <c r="BI49" s="526" t="s">
        <v>9</v>
      </c>
      <c r="BJ49" s="526" t="s">
        <v>184</v>
      </c>
      <c r="BK49" s="526" t="s">
        <v>185</v>
      </c>
      <c r="BL49" s="535">
        <v>3203133407</v>
      </c>
      <c r="BM49" s="534" t="s">
        <v>186</v>
      </c>
      <c r="BN49" s="490"/>
      <c r="BO49" s="490"/>
      <c r="BP49" s="490"/>
      <c r="BQ49" s="490"/>
      <c r="BR49" s="490"/>
      <c r="BS49" s="533"/>
    </row>
    <row r="50" spans="1:71" ht="33" customHeight="1" x14ac:dyDescent="0.25">
      <c r="A50" s="506" t="s">
        <v>353</v>
      </c>
      <c r="B50" s="678"/>
      <c r="C50" s="504" t="s">
        <v>399</v>
      </c>
      <c r="D50" s="680">
        <v>9.0909090909090912E-2</v>
      </c>
      <c r="E50" s="504" t="s">
        <v>400</v>
      </c>
      <c r="F50" s="504" t="s">
        <v>401</v>
      </c>
      <c r="G50" s="504" t="s">
        <v>402</v>
      </c>
      <c r="H50" s="504" t="s">
        <v>75</v>
      </c>
      <c r="I50" s="504">
        <v>0</v>
      </c>
      <c r="J50" s="504">
        <v>2019</v>
      </c>
      <c r="K50" s="523">
        <v>44197</v>
      </c>
      <c r="L50" s="522" t="s">
        <v>403</v>
      </c>
      <c r="M50" s="521">
        <v>28310</v>
      </c>
      <c r="N50" s="521">
        <v>28310</v>
      </c>
      <c r="O50" s="521">
        <v>28310</v>
      </c>
      <c r="P50" s="521">
        <v>28310</v>
      </c>
      <c r="Q50" s="521">
        <v>28310</v>
      </c>
      <c r="R50" s="521">
        <v>141550</v>
      </c>
      <c r="S50" s="507" t="s">
        <v>404</v>
      </c>
      <c r="T50" s="500">
        <f t="shared" si="3"/>
        <v>1.8181818181818181E-2</v>
      </c>
      <c r="U50" s="507" t="s">
        <v>405</v>
      </c>
      <c r="V50" s="507" t="s">
        <v>406</v>
      </c>
      <c r="W50" s="507" t="s">
        <v>162</v>
      </c>
      <c r="X50" s="530">
        <v>3.8</v>
      </c>
      <c r="Y50" s="507" t="s">
        <v>402</v>
      </c>
      <c r="Z50" s="507" t="s">
        <v>75</v>
      </c>
      <c r="AA50" s="507" t="s">
        <v>131</v>
      </c>
      <c r="AB50" s="507">
        <v>72</v>
      </c>
      <c r="AC50" s="526">
        <v>68014</v>
      </c>
      <c r="AD50" s="526">
        <v>2019</v>
      </c>
      <c r="AE50" s="511">
        <v>44197</v>
      </c>
      <c r="AF50" s="511">
        <v>46022</v>
      </c>
      <c r="AG50" s="532">
        <v>24000</v>
      </c>
      <c r="AH50" s="532">
        <v>24000</v>
      </c>
      <c r="AI50" s="532">
        <v>24000</v>
      </c>
      <c r="AJ50" s="532">
        <v>24000</v>
      </c>
      <c r="AK50" s="532">
        <v>24000</v>
      </c>
      <c r="AL50" s="532">
        <f>SUM(AG50:AK50)</f>
        <v>120000</v>
      </c>
      <c r="AM50" s="531">
        <v>11024.799000000001</v>
      </c>
      <c r="AN50" s="527">
        <v>11024.799000000001</v>
      </c>
      <c r="AO50" s="490" t="s">
        <v>77</v>
      </c>
      <c r="AP50" s="526" t="s">
        <v>407</v>
      </c>
      <c r="AQ50" s="531">
        <v>11476.816000000001</v>
      </c>
      <c r="AR50" s="527">
        <v>11476.816000000001</v>
      </c>
      <c r="AS50" s="491" t="s">
        <v>77</v>
      </c>
      <c r="AT50" s="526" t="s">
        <v>407</v>
      </c>
      <c r="AU50" s="531">
        <v>11935.888000000001</v>
      </c>
      <c r="AV50" s="527">
        <v>11935.888000000001</v>
      </c>
      <c r="AW50" s="490" t="s">
        <v>77</v>
      </c>
      <c r="AX50" s="526" t="s">
        <v>407</v>
      </c>
      <c r="AY50" s="531">
        <v>12401.388000000001</v>
      </c>
      <c r="AZ50" s="527">
        <v>12401.388000000001</v>
      </c>
      <c r="BA50" s="490" t="s">
        <v>77</v>
      </c>
      <c r="BB50" s="526" t="s">
        <v>407</v>
      </c>
      <c r="BC50" s="531">
        <v>12872.641</v>
      </c>
      <c r="BD50" s="527">
        <v>12872.641</v>
      </c>
      <c r="BE50" s="490" t="s">
        <v>77</v>
      </c>
      <c r="BF50" s="490" t="s">
        <v>408</v>
      </c>
      <c r="BG50" s="491">
        <f t="shared" si="2"/>
        <v>59711.532000000007</v>
      </c>
      <c r="BH50" s="490" t="s">
        <v>409</v>
      </c>
      <c r="BI50" s="490" t="s">
        <v>410</v>
      </c>
      <c r="BJ50" s="490" t="s">
        <v>411</v>
      </c>
      <c r="BK50" s="490" t="s">
        <v>412</v>
      </c>
      <c r="BL50" s="490" t="s">
        <v>413</v>
      </c>
      <c r="BM50" s="525" t="s">
        <v>414</v>
      </c>
      <c r="BN50" s="489"/>
      <c r="BO50" s="489"/>
      <c r="BP50" s="489"/>
      <c r="BQ50" s="489"/>
      <c r="BR50" s="489"/>
      <c r="BS50" s="488"/>
    </row>
    <row r="51" spans="1:71" ht="48" customHeight="1" x14ac:dyDescent="0.25">
      <c r="A51" s="506" t="s">
        <v>353</v>
      </c>
      <c r="B51" s="678"/>
      <c r="C51" s="504" t="s">
        <v>399</v>
      </c>
      <c r="D51" s="680"/>
      <c r="E51" s="504" t="s">
        <v>400</v>
      </c>
      <c r="F51" s="504" t="s">
        <v>415</v>
      </c>
      <c r="G51" s="504" t="s">
        <v>402</v>
      </c>
      <c r="H51" s="504" t="s">
        <v>75</v>
      </c>
      <c r="I51" s="504">
        <v>0</v>
      </c>
      <c r="J51" s="504">
        <v>2019</v>
      </c>
      <c r="K51" s="523">
        <v>44197</v>
      </c>
      <c r="L51" s="522" t="s">
        <v>403</v>
      </c>
      <c r="M51" s="521">
        <v>28310</v>
      </c>
      <c r="N51" s="521">
        <v>28310</v>
      </c>
      <c r="O51" s="521">
        <v>28310</v>
      </c>
      <c r="P51" s="521">
        <v>28310</v>
      </c>
      <c r="Q51" s="521">
        <v>28310</v>
      </c>
      <c r="R51" s="521">
        <v>141550</v>
      </c>
      <c r="S51" s="507" t="s">
        <v>416</v>
      </c>
      <c r="T51" s="500">
        <f t="shared" si="3"/>
        <v>1.8181818181818181E-2</v>
      </c>
      <c r="U51" s="507" t="s">
        <v>417</v>
      </c>
      <c r="V51" s="507" t="s">
        <v>418</v>
      </c>
      <c r="W51" s="507" t="s">
        <v>162</v>
      </c>
      <c r="X51" s="530">
        <v>3.8</v>
      </c>
      <c r="Y51" s="507" t="s">
        <v>402</v>
      </c>
      <c r="Z51" s="507" t="s">
        <v>75</v>
      </c>
      <c r="AA51" s="507" t="s">
        <v>131</v>
      </c>
      <c r="AB51" s="507">
        <v>72</v>
      </c>
      <c r="AC51" s="526">
        <v>2000</v>
      </c>
      <c r="AD51" s="526">
        <v>2019</v>
      </c>
      <c r="AE51" s="511">
        <v>44197</v>
      </c>
      <c r="AF51" s="511">
        <v>46022</v>
      </c>
      <c r="AG51" s="515">
        <v>2000</v>
      </c>
      <c r="AH51" s="515">
        <v>2000</v>
      </c>
      <c r="AI51" s="515">
        <v>2000</v>
      </c>
      <c r="AJ51" s="515">
        <v>2000</v>
      </c>
      <c r="AK51" s="515">
        <v>2000</v>
      </c>
      <c r="AL51" s="529">
        <v>10000</v>
      </c>
      <c r="AM51" s="516">
        <v>1830.7360000000001</v>
      </c>
      <c r="AN51" s="527">
        <v>1830.7360000000001</v>
      </c>
      <c r="AO51" s="490" t="s">
        <v>77</v>
      </c>
      <c r="AP51" s="526" t="s">
        <v>407</v>
      </c>
      <c r="AQ51" s="516">
        <v>1905.796</v>
      </c>
      <c r="AR51" s="527">
        <v>1905.796</v>
      </c>
      <c r="AS51" s="491" t="s">
        <v>77</v>
      </c>
      <c r="AT51" s="526" t="s">
        <v>407</v>
      </c>
      <c r="AU51" s="516">
        <v>1982.028</v>
      </c>
      <c r="AV51" s="527">
        <v>1982.028</v>
      </c>
      <c r="AW51" s="490" t="s">
        <v>77</v>
      </c>
      <c r="AX51" s="526" t="s">
        <v>407</v>
      </c>
      <c r="AY51" s="516">
        <v>2059.3270000000002</v>
      </c>
      <c r="AZ51" s="527">
        <v>2059.3270000000002</v>
      </c>
      <c r="BA51" s="490" t="s">
        <v>77</v>
      </c>
      <c r="BB51" s="526" t="s">
        <v>407</v>
      </c>
      <c r="BC51" s="516">
        <v>2137.5819999999999</v>
      </c>
      <c r="BD51" s="527">
        <v>2137.5819999999999</v>
      </c>
      <c r="BE51" s="490" t="s">
        <v>77</v>
      </c>
      <c r="BF51" s="490" t="s">
        <v>408</v>
      </c>
      <c r="BG51" s="491">
        <f t="shared" si="2"/>
        <v>9915.469000000001</v>
      </c>
      <c r="BH51" s="490" t="s">
        <v>409</v>
      </c>
      <c r="BI51" s="490" t="s">
        <v>410</v>
      </c>
      <c r="BJ51" s="490" t="s">
        <v>411</v>
      </c>
      <c r="BK51" s="490" t="s">
        <v>412</v>
      </c>
      <c r="BL51" s="490" t="s">
        <v>413</v>
      </c>
      <c r="BM51" s="525" t="s">
        <v>414</v>
      </c>
      <c r="BN51" s="489"/>
      <c r="BO51" s="489"/>
      <c r="BP51" s="489"/>
      <c r="BQ51" s="489"/>
      <c r="BR51" s="489"/>
      <c r="BS51" s="488"/>
    </row>
    <row r="52" spans="1:71" ht="67.5" customHeight="1" x14ac:dyDescent="0.25">
      <c r="A52" s="506" t="s">
        <v>353</v>
      </c>
      <c r="B52" s="678"/>
      <c r="C52" s="504" t="s">
        <v>399</v>
      </c>
      <c r="D52" s="680"/>
      <c r="E52" s="504" t="s">
        <v>400</v>
      </c>
      <c r="F52" s="504" t="s">
        <v>415</v>
      </c>
      <c r="G52" s="504" t="s">
        <v>402</v>
      </c>
      <c r="H52" s="504" t="s">
        <v>75</v>
      </c>
      <c r="I52" s="504">
        <v>0</v>
      </c>
      <c r="J52" s="504">
        <v>2019</v>
      </c>
      <c r="K52" s="523">
        <v>44197</v>
      </c>
      <c r="L52" s="522" t="s">
        <v>403</v>
      </c>
      <c r="M52" s="521">
        <v>28310</v>
      </c>
      <c r="N52" s="521">
        <v>28310</v>
      </c>
      <c r="O52" s="521">
        <v>28310</v>
      </c>
      <c r="P52" s="521">
        <v>28310</v>
      </c>
      <c r="Q52" s="521">
        <v>28310</v>
      </c>
      <c r="R52" s="521">
        <v>141550</v>
      </c>
      <c r="S52" s="507" t="s">
        <v>419</v>
      </c>
      <c r="T52" s="500">
        <f t="shared" si="3"/>
        <v>1.8181818181818181E-2</v>
      </c>
      <c r="U52" s="507" t="s">
        <v>420</v>
      </c>
      <c r="V52" s="507" t="s">
        <v>421</v>
      </c>
      <c r="W52" s="507" t="s">
        <v>162</v>
      </c>
      <c r="X52" s="530">
        <v>3.4</v>
      </c>
      <c r="Y52" s="507" t="s">
        <v>402</v>
      </c>
      <c r="Z52" s="507" t="s">
        <v>75</v>
      </c>
      <c r="AA52" s="507" t="s">
        <v>131</v>
      </c>
      <c r="AB52" s="507">
        <v>72</v>
      </c>
      <c r="AC52" s="526">
        <v>0</v>
      </c>
      <c r="AD52" s="526">
        <v>2020</v>
      </c>
      <c r="AE52" s="511">
        <v>44197</v>
      </c>
      <c r="AF52" s="511">
        <v>46022</v>
      </c>
      <c r="AG52" s="515">
        <v>250</v>
      </c>
      <c r="AH52" s="515">
        <v>250</v>
      </c>
      <c r="AI52" s="515">
        <v>250</v>
      </c>
      <c r="AJ52" s="515">
        <v>150</v>
      </c>
      <c r="AK52" s="515">
        <v>250</v>
      </c>
      <c r="AL52" s="529">
        <v>1150</v>
      </c>
      <c r="AM52" s="531">
        <v>583.32299999999998</v>
      </c>
      <c r="AN52" s="527">
        <v>583.32299999999998</v>
      </c>
      <c r="AO52" s="490" t="s">
        <v>77</v>
      </c>
      <c r="AP52" s="526">
        <v>7832</v>
      </c>
      <c r="AQ52" s="531">
        <v>607.23900000000003</v>
      </c>
      <c r="AR52" s="527">
        <v>607.23900000000003</v>
      </c>
      <c r="AS52" s="491" t="s">
        <v>77</v>
      </c>
      <c r="AT52" s="526">
        <v>7832</v>
      </c>
      <c r="AU52" s="531">
        <v>631.529</v>
      </c>
      <c r="AV52" s="527">
        <v>631.529</v>
      </c>
      <c r="AW52" s="490" t="s">
        <v>77</v>
      </c>
      <c r="AX52" s="526">
        <v>7832</v>
      </c>
      <c r="AY52" s="531">
        <v>656.15800000000002</v>
      </c>
      <c r="AZ52" s="527">
        <v>656.15800000000002</v>
      </c>
      <c r="BA52" s="490" t="s">
        <v>77</v>
      </c>
      <c r="BB52" s="526">
        <v>7832</v>
      </c>
      <c r="BC52" s="531">
        <v>681.09199999999998</v>
      </c>
      <c r="BD52" s="527">
        <v>681.09199999999998</v>
      </c>
      <c r="BE52" s="490" t="s">
        <v>77</v>
      </c>
      <c r="BF52" s="490" t="s">
        <v>422</v>
      </c>
      <c r="BG52" s="491">
        <f t="shared" si="2"/>
        <v>3159.3409999999999</v>
      </c>
      <c r="BH52" s="490" t="s">
        <v>409</v>
      </c>
      <c r="BI52" s="490" t="s">
        <v>410</v>
      </c>
      <c r="BJ52" s="490" t="s">
        <v>411</v>
      </c>
      <c r="BK52" s="490" t="s">
        <v>412</v>
      </c>
      <c r="BL52" s="490" t="s">
        <v>413</v>
      </c>
      <c r="BM52" s="525" t="s">
        <v>414</v>
      </c>
      <c r="BN52" s="489"/>
      <c r="BO52" s="489"/>
      <c r="BP52" s="489"/>
      <c r="BQ52" s="489"/>
      <c r="BR52" s="489"/>
      <c r="BS52" s="488"/>
    </row>
    <row r="53" spans="1:71" ht="46.5" customHeight="1" x14ac:dyDescent="0.25">
      <c r="A53" s="506" t="s">
        <v>353</v>
      </c>
      <c r="B53" s="678"/>
      <c r="C53" s="504" t="s">
        <v>399</v>
      </c>
      <c r="D53" s="680"/>
      <c r="E53" s="504" t="s">
        <v>400</v>
      </c>
      <c r="F53" s="504" t="s">
        <v>415</v>
      </c>
      <c r="G53" s="504" t="s">
        <v>402</v>
      </c>
      <c r="H53" s="504" t="s">
        <v>75</v>
      </c>
      <c r="I53" s="504">
        <v>0</v>
      </c>
      <c r="J53" s="504">
        <v>2019</v>
      </c>
      <c r="K53" s="523">
        <v>44197</v>
      </c>
      <c r="L53" s="522" t="s">
        <v>403</v>
      </c>
      <c r="M53" s="521">
        <v>28310</v>
      </c>
      <c r="N53" s="521">
        <v>28310</v>
      </c>
      <c r="O53" s="521">
        <v>28310</v>
      </c>
      <c r="P53" s="521">
        <v>28310</v>
      </c>
      <c r="Q53" s="521">
        <v>28310</v>
      </c>
      <c r="R53" s="521">
        <v>141550</v>
      </c>
      <c r="S53" s="507" t="s">
        <v>423</v>
      </c>
      <c r="T53" s="500">
        <f t="shared" si="3"/>
        <v>1.8181818181818181E-2</v>
      </c>
      <c r="U53" s="507" t="s">
        <v>424</v>
      </c>
      <c r="V53" s="507" t="s">
        <v>425</v>
      </c>
      <c r="W53" s="507" t="s">
        <v>162</v>
      </c>
      <c r="X53" s="530">
        <v>3.4</v>
      </c>
      <c r="Y53" s="507" t="s">
        <v>402</v>
      </c>
      <c r="Z53" s="507" t="s">
        <v>75</v>
      </c>
      <c r="AA53" s="507" t="s">
        <v>131</v>
      </c>
      <c r="AB53" s="507">
        <v>72</v>
      </c>
      <c r="AC53" s="526">
        <v>2054</v>
      </c>
      <c r="AD53" s="526">
        <v>2020</v>
      </c>
      <c r="AE53" s="511">
        <v>44197</v>
      </c>
      <c r="AF53" s="511">
        <v>46022</v>
      </c>
      <c r="AG53" s="515">
        <v>2060</v>
      </c>
      <c r="AH53" s="515">
        <v>2060</v>
      </c>
      <c r="AI53" s="515">
        <v>2060</v>
      </c>
      <c r="AJ53" s="515">
        <v>2060</v>
      </c>
      <c r="AK53" s="515">
        <v>2060</v>
      </c>
      <c r="AL53" s="529">
        <v>10300</v>
      </c>
      <c r="AM53" s="528">
        <v>1166.646</v>
      </c>
      <c r="AN53" s="527">
        <v>1166.646</v>
      </c>
      <c r="AO53" s="490" t="s">
        <v>77</v>
      </c>
      <c r="AP53" s="526" t="s">
        <v>426</v>
      </c>
      <c r="AQ53" s="528">
        <v>1214.4780000000001</v>
      </c>
      <c r="AR53" s="527">
        <v>1214.4780000000001</v>
      </c>
      <c r="AS53" s="491" t="s">
        <v>77</v>
      </c>
      <c r="AT53" s="526" t="s">
        <v>426</v>
      </c>
      <c r="AU53" s="528">
        <v>1263.057</v>
      </c>
      <c r="AV53" s="527">
        <v>1263.057</v>
      </c>
      <c r="AW53" s="490" t="s">
        <v>77</v>
      </c>
      <c r="AX53" s="526" t="s">
        <v>426</v>
      </c>
      <c r="AY53" s="528">
        <v>1312.317</v>
      </c>
      <c r="AZ53" s="527">
        <v>1312.317</v>
      </c>
      <c r="BA53" s="490" t="s">
        <v>77</v>
      </c>
      <c r="BB53" s="526" t="s">
        <v>426</v>
      </c>
      <c r="BC53" s="528">
        <v>1362.1849999999999</v>
      </c>
      <c r="BD53" s="527">
        <v>1362.1849999999999</v>
      </c>
      <c r="BE53" s="490" t="s">
        <v>77</v>
      </c>
      <c r="BF53" s="490" t="s">
        <v>408</v>
      </c>
      <c r="BG53" s="491">
        <f t="shared" si="2"/>
        <v>6318.6829999999991</v>
      </c>
      <c r="BH53" s="526" t="s">
        <v>409</v>
      </c>
      <c r="BI53" s="490" t="s">
        <v>410</v>
      </c>
      <c r="BJ53" s="490" t="s">
        <v>411</v>
      </c>
      <c r="BK53" s="490" t="s">
        <v>412</v>
      </c>
      <c r="BL53" s="490" t="s">
        <v>413</v>
      </c>
      <c r="BM53" s="525" t="s">
        <v>414</v>
      </c>
      <c r="BN53" s="489"/>
      <c r="BO53" s="489"/>
      <c r="BP53" s="489"/>
      <c r="BQ53" s="489"/>
      <c r="BR53" s="489"/>
      <c r="BS53" s="488"/>
    </row>
    <row r="54" spans="1:71" ht="104.25" customHeight="1" x14ac:dyDescent="0.25">
      <c r="A54" s="506" t="s">
        <v>353</v>
      </c>
      <c r="B54" s="678"/>
      <c r="C54" s="504" t="s">
        <v>399</v>
      </c>
      <c r="D54" s="680"/>
      <c r="E54" s="504" t="s">
        <v>400</v>
      </c>
      <c r="F54" s="504" t="s">
        <v>415</v>
      </c>
      <c r="G54" s="504" t="s">
        <v>402</v>
      </c>
      <c r="H54" s="504" t="s">
        <v>75</v>
      </c>
      <c r="I54" s="504">
        <v>0</v>
      </c>
      <c r="J54" s="504">
        <v>2019</v>
      </c>
      <c r="K54" s="523">
        <v>44197</v>
      </c>
      <c r="L54" s="522" t="s">
        <v>403</v>
      </c>
      <c r="M54" s="521">
        <v>28310</v>
      </c>
      <c r="N54" s="521">
        <v>28310</v>
      </c>
      <c r="O54" s="521">
        <v>28310</v>
      </c>
      <c r="P54" s="521">
        <v>28310</v>
      </c>
      <c r="Q54" s="521">
        <v>28310</v>
      </c>
      <c r="R54" s="521">
        <v>141550</v>
      </c>
      <c r="S54" s="499" t="s">
        <v>427</v>
      </c>
      <c r="T54" s="500">
        <f t="shared" si="3"/>
        <v>1.8181818181818181E-2</v>
      </c>
      <c r="U54" s="499" t="s">
        <v>428</v>
      </c>
      <c r="V54" s="499" t="s">
        <v>429</v>
      </c>
      <c r="W54" s="499" t="s">
        <v>72</v>
      </c>
      <c r="X54" s="495" t="s">
        <v>262</v>
      </c>
      <c r="Y54" s="499" t="s">
        <v>74</v>
      </c>
      <c r="Z54" s="499" t="s">
        <v>75</v>
      </c>
      <c r="AA54" s="499" t="s">
        <v>76</v>
      </c>
      <c r="AB54" s="499">
        <v>112</v>
      </c>
      <c r="AC54" s="490">
        <v>1032</v>
      </c>
      <c r="AD54" s="490">
        <v>2020</v>
      </c>
      <c r="AE54" s="511">
        <v>44197</v>
      </c>
      <c r="AF54" s="511">
        <v>46021</v>
      </c>
      <c r="AG54" s="524">
        <v>1200</v>
      </c>
      <c r="AH54" s="524">
        <v>1700</v>
      </c>
      <c r="AI54" s="524">
        <v>2200</v>
      </c>
      <c r="AJ54" s="524">
        <v>2200</v>
      </c>
      <c r="AK54" s="524">
        <v>1200</v>
      </c>
      <c r="AL54" s="524">
        <v>8500</v>
      </c>
      <c r="AM54" s="491">
        <v>84.892049999999998</v>
      </c>
      <c r="AN54" s="491">
        <v>84.892049999999998</v>
      </c>
      <c r="AO54" s="490" t="s">
        <v>77</v>
      </c>
      <c r="AP54" s="490">
        <v>7689</v>
      </c>
      <c r="AQ54" s="491">
        <v>144.13162601654548</v>
      </c>
      <c r="AR54" s="491">
        <v>144.13162601654548</v>
      </c>
      <c r="AS54" s="491" t="s">
        <v>77</v>
      </c>
      <c r="AT54" s="490">
        <v>7689</v>
      </c>
      <c r="AU54" s="491">
        <v>143.26250824103053</v>
      </c>
      <c r="AV54" s="491">
        <v>143.26250824103053</v>
      </c>
      <c r="AW54" s="490" t="s">
        <v>77</v>
      </c>
      <c r="AX54" s="490">
        <v>7689</v>
      </c>
      <c r="AY54" s="491">
        <v>170.77247147202633</v>
      </c>
      <c r="AZ54" s="491">
        <v>170.77247147202633</v>
      </c>
      <c r="BA54" s="490" t="s">
        <v>77</v>
      </c>
      <c r="BB54" s="490">
        <v>7689</v>
      </c>
      <c r="BC54" s="491">
        <v>88.28</v>
      </c>
      <c r="BD54" s="491">
        <f>+BC54</f>
        <v>88.28</v>
      </c>
      <c r="BE54" s="490" t="s">
        <v>77</v>
      </c>
      <c r="BF54" s="490"/>
      <c r="BG54" s="491">
        <f t="shared" si="2"/>
        <v>631.33865572960235</v>
      </c>
      <c r="BH54" s="490" t="s">
        <v>221</v>
      </c>
      <c r="BI54" s="490" t="s">
        <v>79</v>
      </c>
      <c r="BJ54" s="490" t="s">
        <v>430</v>
      </c>
      <c r="BK54" s="490" t="s">
        <v>431</v>
      </c>
      <c r="BL54" s="490">
        <v>3241000</v>
      </c>
      <c r="BM54" s="490" t="s">
        <v>432</v>
      </c>
      <c r="BN54" s="489"/>
      <c r="BO54" s="489"/>
      <c r="BP54" s="489"/>
      <c r="BQ54" s="489"/>
      <c r="BR54" s="489"/>
      <c r="BS54" s="488"/>
    </row>
    <row r="55" spans="1:71" ht="130.5" customHeight="1" x14ac:dyDescent="0.25">
      <c r="A55" s="506" t="s">
        <v>353</v>
      </c>
      <c r="B55" s="678"/>
      <c r="C55" s="504" t="s">
        <v>399</v>
      </c>
      <c r="D55" s="680"/>
      <c r="E55" s="504" t="s">
        <v>400</v>
      </c>
      <c r="F55" s="504" t="s">
        <v>415</v>
      </c>
      <c r="G55" s="499" t="s">
        <v>402</v>
      </c>
      <c r="H55" s="504" t="s">
        <v>75</v>
      </c>
      <c r="I55" s="504">
        <v>0</v>
      </c>
      <c r="J55" s="504">
        <v>2019</v>
      </c>
      <c r="K55" s="523">
        <v>44197</v>
      </c>
      <c r="L55" s="522" t="s">
        <v>403</v>
      </c>
      <c r="M55" s="521">
        <v>28310</v>
      </c>
      <c r="N55" s="521">
        <v>28310</v>
      </c>
      <c r="O55" s="521">
        <v>28310</v>
      </c>
      <c r="P55" s="521">
        <v>28310</v>
      </c>
      <c r="Q55" s="521">
        <v>28310</v>
      </c>
      <c r="R55" s="521">
        <v>141550</v>
      </c>
      <c r="S55" s="499" t="s">
        <v>433</v>
      </c>
      <c r="T55" s="500">
        <f t="shared" si="3"/>
        <v>1.8181818181818181E-2</v>
      </c>
      <c r="U55" s="499" t="s">
        <v>434</v>
      </c>
      <c r="V55" s="499" t="s">
        <v>435</v>
      </c>
      <c r="W55" s="499" t="s">
        <v>72</v>
      </c>
      <c r="X55" s="495" t="s">
        <v>436</v>
      </c>
      <c r="Y55" s="499" t="s">
        <v>74</v>
      </c>
      <c r="Z55" s="499" t="s">
        <v>75</v>
      </c>
      <c r="AA55" s="499" t="s">
        <v>76</v>
      </c>
      <c r="AB55" s="499">
        <v>109</v>
      </c>
      <c r="AC55" s="490">
        <v>1</v>
      </c>
      <c r="AD55" s="490">
        <v>2020</v>
      </c>
      <c r="AE55" s="511">
        <v>44197</v>
      </c>
      <c r="AF55" s="511">
        <v>46021</v>
      </c>
      <c r="AG55" s="524">
        <v>1</v>
      </c>
      <c r="AH55" s="524">
        <v>1</v>
      </c>
      <c r="AI55" s="524">
        <v>1</v>
      </c>
      <c r="AJ55" s="524">
        <v>1</v>
      </c>
      <c r="AK55" s="524">
        <v>1</v>
      </c>
      <c r="AL55" s="524">
        <v>5</v>
      </c>
      <c r="AM55" s="491">
        <v>5</v>
      </c>
      <c r="AN55" s="491">
        <v>5</v>
      </c>
      <c r="AO55" s="490" t="s">
        <v>77</v>
      </c>
      <c r="AP55" s="490">
        <v>7809</v>
      </c>
      <c r="AQ55" s="491">
        <v>5</v>
      </c>
      <c r="AR55" s="491">
        <v>5</v>
      </c>
      <c r="AS55" s="491" t="s">
        <v>77</v>
      </c>
      <c r="AT55" s="490">
        <v>7809</v>
      </c>
      <c r="AU55" s="491">
        <v>5</v>
      </c>
      <c r="AV55" s="491">
        <v>5</v>
      </c>
      <c r="AW55" s="490" t="s">
        <v>77</v>
      </c>
      <c r="AX55" s="490">
        <v>7809</v>
      </c>
      <c r="AY55" s="491">
        <v>5</v>
      </c>
      <c r="AZ55" s="491">
        <v>5</v>
      </c>
      <c r="BA55" s="490" t="s">
        <v>77</v>
      </c>
      <c r="BB55" s="490">
        <v>7809</v>
      </c>
      <c r="BC55" s="491">
        <v>2.5</v>
      </c>
      <c r="BD55" s="491">
        <f>+BC55</f>
        <v>2.5</v>
      </c>
      <c r="BE55" s="490" t="s">
        <v>77</v>
      </c>
      <c r="BF55" s="490"/>
      <c r="BG55" s="491">
        <f t="shared" si="2"/>
        <v>22.5</v>
      </c>
      <c r="BH55" s="490" t="s">
        <v>221</v>
      </c>
      <c r="BI55" s="490" t="s">
        <v>79</v>
      </c>
      <c r="BJ55" s="490" t="s">
        <v>437</v>
      </c>
      <c r="BK55" s="490" t="s">
        <v>438</v>
      </c>
      <c r="BL55" s="490">
        <v>3241000</v>
      </c>
      <c r="BM55" s="490" t="s">
        <v>439</v>
      </c>
      <c r="BN55" s="489"/>
      <c r="BO55" s="489"/>
      <c r="BP55" s="489"/>
      <c r="BQ55" s="489"/>
      <c r="BR55" s="489"/>
      <c r="BS55" s="488"/>
    </row>
    <row r="56" spans="1:71" ht="129.75" customHeight="1" x14ac:dyDescent="0.25">
      <c r="A56" s="506" t="s">
        <v>353</v>
      </c>
      <c r="B56" s="678"/>
      <c r="C56" s="504" t="s">
        <v>399</v>
      </c>
      <c r="D56" s="680"/>
      <c r="E56" s="504" t="s">
        <v>400</v>
      </c>
      <c r="F56" s="504" t="s">
        <v>415</v>
      </c>
      <c r="G56" s="499" t="s">
        <v>402</v>
      </c>
      <c r="H56" s="504" t="s">
        <v>75</v>
      </c>
      <c r="I56" s="504">
        <v>0</v>
      </c>
      <c r="J56" s="504">
        <v>2019</v>
      </c>
      <c r="K56" s="523">
        <v>44197</v>
      </c>
      <c r="L56" s="522" t="s">
        <v>403</v>
      </c>
      <c r="M56" s="521">
        <v>28310</v>
      </c>
      <c r="N56" s="521">
        <v>28310</v>
      </c>
      <c r="O56" s="521">
        <v>28310</v>
      </c>
      <c r="P56" s="521">
        <v>28310</v>
      </c>
      <c r="Q56" s="521">
        <v>28310</v>
      </c>
      <c r="R56" s="521">
        <v>141550</v>
      </c>
      <c r="S56" s="499" t="s">
        <v>440</v>
      </c>
      <c r="T56" s="500">
        <f t="shared" si="3"/>
        <v>1.8181818181818181E-2</v>
      </c>
      <c r="U56" s="499" t="s">
        <v>441</v>
      </c>
      <c r="V56" s="499" t="s">
        <v>442</v>
      </c>
      <c r="W56" s="499" t="s">
        <v>162</v>
      </c>
      <c r="X56" s="495" t="s">
        <v>443</v>
      </c>
      <c r="Y56" s="499" t="s">
        <v>444</v>
      </c>
      <c r="Z56" s="499" t="s">
        <v>75</v>
      </c>
      <c r="AA56" s="499" t="s">
        <v>164</v>
      </c>
      <c r="AB56" s="499" t="s">
        <v>90</v>
      </c>
      <c r="AC56" s="490">
        <v>0</v>
      </c>
      <c r="AD56" s="490">
        <v>2021</v>
      </c>
      <c r="AE56" s="511">
        <v>44348</v>
      </c>
      <c r="AF56" s="511">
        <v>44681</v>
      </c>
      <c r="AG56" s="514">
        <v>10956</v>
      </c>
      <c r="AH56" s="514">
        <v>10956</v>
      </c>
      <c r="AI56" s="514" t="s">
        <v>90</v>
      </c>
      <c r="AJ56" s="514" t="s">
        <v>90</v>
      </c>
      <c r="AK56" s="514" t="s">
        <v>90</v>
      </c>
      <c r="AL56" s="524">
        <f>+AG56+AH56</f>
        <v>21912</v>
      </c>
      <c r="AM56" s="492" t="s">
        <v>91</v>
      </c>
      <c r="AN56" s="492" t="s">
        <v>91</v>
      </c>
      <c r="AO56" s="490" t="s">
        <v>109</v>
      </c>
      <c r="AP56" s="490" t="s">
        <v>445</v>
      </c>
      <c r="AQ56" s="492" t="s">
        <v>91</v>
      </c>
      <c r="AR56" s="492" t="s">
        <v>91</v>
      </c>
      <c r="AS56" s="490" t="s">
        <v>109</v>
      </c>
      <c r="AT56" s="490" t="s">
        <v>445</v>
      </c>
      <c r="AU56" s="492">
        <v>0</v>
      </c>
      <c r="AV56" s="492">
        <v>0</v>
      </c>
      <c r="AW56" s="492" t="s">
        <v>90</v>
      </c>
      <c r="AX56" s="492" t="s">
        <v>90</v>
      </c>
      <c r="AY56" s="492">
        <v>0</v>
      </c>
      <c r="AZ56" s="492">
        <v>0</v>
      </c>
      <c r="BA56" s="492" t="s">
        <v>90</v>
      </c>
      <c r="BB56" s="492" t="s">
        <v>90</v>
      </c>
      <c r="BC56" s="492">
        <v>0</v>
      </c>
      <c r="BD56" s="492">
        <v>0</v>
      </c>
      <c r="BE56" s="492" t="s">
        <v>90</v>
      </c>
      <c r="BF56" s="492" t="s">
        <v>90</v>
      </c>
      <c r="BG56" s="491">
        <f t="shared" si="2"/>
        <v>40</v>
      </c>
      <c r="BH56" s="489" t="s">
        <v>123</v>
      </c>
      <c r="BI56" s="490" t="s">
        <v>9</v>
      </c>
      <c r="BJ56" s="490" t="s">
        <v>124</v>
      </c>
      <c r="BK56" s="490" t="s">
        <v>102</v>
      </c>
      <c r="BL56" s="490">
        <v>3279797</v>
      </c>
      <c r="BM56" s="509" t="s">
        <v>103</v>
      </c>
      <c r="BN56" s="489"/>
      <c r="BO56" s="489"/>
      <c r="BP56" s="489"/>
      <c r="BQ56" s="489"/>
      <c r="BR56" s="489"/>
      <c r="BS56" s="489"/>
    </row>
    <row r="57" spans="1:71" ht="74.25" customHeight="1" x14ac:dyDescent="0.25">
      <c r="A57" s="506" t="s">
        <v>353</v>
      </c>
      <c r="B57" s="678"/>
      <c r="C57" s="504" t="s">
        <v>399</v>
      </c>
      <c r="D57" s="680"/>
      <c r="E57" s="504" t="s">
        <v>400</v>
      </c>
      <c r="F57" s="504" t="s">
        <v>415</v>
      </c>
      <c r="G57" s="499" t="s">
        <v>402</v>
      </c>
      <c r="H57" s="504" t="s">
        <v>75</v>
      </c>
      <c r="I57" s="504">
        <v>0</v>
      </c>
      <c r="J57" s="504">
        <v>2019</v>
      </c>
      <c r="K57" s="523">
        <v>44198</v>
      </c>
      <c r="L57" s="522" t="s">
        <v>447</v>
      </c>
      <c r="M57" s="521">
        <v>28310</v>
      </c>
      <c r="N57" s="521">
        <v>28310</v>
      </c>
      <c r="O57" s="521">
        <v>28310</v>
      </c>
      <c r="P57" s="521">
        <v>28310</v>
      </c>
      <c r="Q57" s="521">
        <v>28310</v>
      </c>
      <c r="R57" s="521">
        <v>141550</v>
      </c>
      <c r="S57" s="499" t="s">
        <v>448</v>
      </c>
      <c r="T57" s="500">
        <f t="shared" si="3"/>
        <v>1.8181818181818181E-2</v>
      </c>
      <c r="U57" s="499" t="s">
        <v>449</v>
      </c>
      <c r="V57" s="499" t="s">
        <v>450</v>
      </c>
      <c r="W57" s="499" t="s">
        <v>261</v>
      </c>
      <c r="X57" s="495" t="s">
        <v>262</v>
      </c>
      <c r="Y57" s="499" t="s">
        <v>74</v>
      </c>
      <c r="Z57" s="499" t="s">
        <v>121</v>
      </c>
      <c r="AA57" s="499" t="s">
        <v>131</v>
      </c>
      <c r="AB57" s="499">
        <v>99</v>
      </c>
      <c r="AC57" s="490">
        <v>22797</v>
      </c>
      <c r="AD57" s="490">
        <v>2019</v>
      </c>
      <c r="AE57" s="511">
        <v>44197</v>
      </c>
      <c r="AF57" s="511">
        <v>46021</v>
      </c>
      <c r="AG57" s="524">
        <v>23594</v>
      </c>
      <c r="AH57" s="524">
        <v>23704</v>
      </c>
      <c r="AI57" s="524">
        <v>23817</v>
      </c>
      <c r="AJ57" s="524">
        <v>23904</v>
      </c>
      <c r="AK57" s="524">
        <v>24009</v>
      </c>
      <c r="AL57" s="524">
        <v>24009</v>
      </c>
      <c r="AM57" s="491">
        <v>158.4</v>
      </c>
      <c r="AN57" s="491">
        <v>158.4</v>
      </c>
      <c r="AO57" s="490" t="s">
        <v>77</v>
      </c>
      <c r="AP57" s="490">
        <v>7690</v>
      </c>
      <c r="AQ57" s="491">
        <v>163.15199999999999</v>
      </c>
      <c r="AR57" s="491">
        <v>163.15199999999999</v>
      </c>
      <c r="AS57" s="491" t="s">
        <v>77</v>
      </c>
      <c r="AT57" s="490">
        <v>7690</v>
      </c>
      <c r="AU57" s="491">
        <v>168.04656</v>
      </c>
      <c r="AV57" s="491">
        <v>168.04656</v>
      </c>
      <c r="AW57" s="490" t="s">
        <v>77</v>
      </c>
      <c r="AX57" s="490">
        <v>7690</v>
      </c>
      <c r="AY57" s="491">
        <v>173.0879568</v>
      </c>
      <c r="AZ57" s="491">
        <v>173.0879568</v>
      </c>
      <c r="BA57" s="490" t="s">
        <v>77</v>
      </c>
      <c r="BB57" s="490">
        <v>7690</v>
      </c>
      <c r="BC57" s="491">
        <v>178</v>
      </c>
      <c r="BD57" s="491">
        <v>178</v>
      </c>
      <c r="BE57" s="490" t="s">
        <v>77</v>
      </c>
      <c r="BF57" s="490"/>
      <c r="BG57" s="491">
        <f t="shared" si="2"/>
        <v>840.68651680000005</v>
      </c>
      <c r="BH57" s="490" t="s">
        <v>78</v>
      </c>
      <c r="BI57" s="490" t="s">
        <v>79</v>
      </c>
      <c r="BJ57" s="490" t="s">
        <v>156</v>
      </c>
      <c r="BK57" s="490" t="s">
        <v>157</v>
      </c>
      <c r="BL57" s="490">
        <v>3241000</v>
      </c>
      <c r="BM57" s="490" t="s">
        <v>158</v>
      </c>
      <c r="BN57" s="490"/>
      <c r="BO57" s="489"/>
      <c r="BP57" s="489"/>
      <c r="BQ57" s="489"/>
      <c r="BR57" s="489"/>
      <c r="BS57" s="488"/>
    </row>
    <row r="58" spans="1:71" ht="120" customHeight="1" x14ac:dyDescent="0.25">
      <c r="A58" s="506" t="s">
        <v>353</v>
      </c>
      <c r="B58" s="678"/>
      <c r="C58" s="504" t="s">
        <v>399</v>
      </c>
      <c r="D58" s="680"/>
      <c r="E58" s="504" t="s">
        <v>400</v>
      </c>
      <c r="F58" s="504" t="s">
        <v>415</v>
      </c>
      <c r="G58" s="499" t="s">
        <v>402</v>
      </c>
      <c r="H58" s="504" t="s">
        <v>75</v>
      </c>
      <c r="I58" s="504">
        <v>0</v>
      </c>
      <c r="J58" s="504">
        <v>2019</v>
      </c>
      <c r="K58" s="523">
        <v>44199</v>
      </c>
      <c r="L58" s="522" t="s">
        <v>451</v>
      </c>
      <c r="M58" s="521">
        <v>28310</v>
      </c>
      <c r="N58" s="521">
        <v>28310</v>
      </c>
      <c r="O58" s="521">
        <v>28310</v>
      </c>
      <c r="P58" s="521">
        <v>28310</v>
      </c>
      <c r="Q58" s="521">
        <v>28310</v>
      </c>
      <c r="R58" s="521">
        <v>141550</v>
      </c>
      <c r="S58" s="499" t="s">
        <v>452</v>
      </c>
      <c r="T58" s="500">
        <f t="shared" si="3"/>
        <v>1.8181818181818181E-2</v>
      </c>
      <c r="U58" s="499" t="s">
        <v>453</v>
      </c>
      <c r="V58" s="499" t="s">
        <v>454</v>
      </c>
      <c r="W58" s="499" t="s">
        <v>261</v>
      </c>
      <c r="X58" s="495" t="s">
        <v>297</v>
      </c>
      <c r="Y58" s="499" t="s">
        <v>74</v>
      </c>
      <c r="Z58" s="499" t="s">
        <v>121</v>
      </c>
      <c r="AA58" s="499" t="s">
        <v>131</v>
      </c>
      <c r="AB58" s="499">
        <v>99</v>
      </c>
      <c r="AC58" s="520">
        <v>0.1</v>
      </c>
      <c r="AD58" s="490">
        <v>2019</v>
      </c>
      <c r="AE58" s="511">
        <v>44197</v>
      </c>
      <c r="AF58" s="511">
        <v>46021</v>
      </c>
      <c r="AG58" s="519">
        <v>0.35</v>
      </c>
      <c r="AH58" s="519">
        <v>0.55000000000000004</v>
      </c>
      <c r="AI58" s="519">
        <v>0.75</v>
      </c>
      <c r="AJ58" s="519">
        <v>1</v>
      </c>
      <c r="AK58" s="519">
        <v>1</v>
      </c>
      <c r="AL58" s="519">
        <v>1</v>
      </c>
      <c r="AM58" s="491">
        <v>842.27499999999998</v>
      </c>
      <c r="AN58" s="491">
        <v>842.27499999999998</v>
      </c>
      <c r="AO58" s="490" t="s">
        <v>77</v>
      </c>
      <c r="AP58" s="490">
        <v>7690</v>
      </c>
      <c r="AQ58" s="491">
        <v>867.54324999999994</v>
      </c>
      <c r="AR58" s="491">
        <v>867.54324999999994</v>
      </c>
      <c r="AS58" s="491" t="s">
        <v>77</v>
      </c>
      <c r="AT58" s="490">
        <v>7690</v>
      </c>
      <c r="AU58" s="491">
        <v>893.5695475</v>
      </c>
      <c r="AV58" s="491">
        <v>893.5695475</v>
      </c>
      <c r="AW58" s="490" t="s">
        <v>77</v>
      </c>
      <c r="AX58" s="490">
        <v>7690</v>
      </c>
      <c r="AY58" s="491">
        <v>920.37663392500008</v>
      </c>
      <c r="AZ58" s="491">
        <v>920.37663392500008</v>
      </c>
      <c r="BA58" s="490" t="s">
        <v>77</v>
      </c>
      <c r="BB58" s="490">
        <v>7690</v>
      </c>
      <c r="BC58" s="491">
        <v>945.5</v>
      </c>
      <c r="BD58" s="491">
        <v>945.5</v>
      </c>
      <c r="BE58" s="490" t="s">
        <v>77</v>
      </c>
      <c r="BF58" s="490"/>
      <c r="BG58" s="491">
        <f t="shared" si="2"/>
        <v>4469.2644314249992</v>
      </c>
      <c r="BH58" s="490" t="s">
        <v>78</v>
      </c>
      <c r="BI58" s="490" t="s">
        <v>79</v>
      </c>
      <c r="BJ58" s="490" t="s">
        <v>156</v>
      </c>
      <c r="BK58" s="490" t="s">
        <v>157</v>
      </c>
      <c r="BL58" s="490">
        <v>3241000</v>
      </c>
      <c r="BM58" s="490" t="s">
        <v>158</v>
      </c>
      <c r="BN58" s="490"/>
      <c r="BO58" s="489"/>
      <c r="BP58" s="489"/>
      <c r="BQ58" s="489"/>
      <c r="BR58" s="489"/>
      <c r="BS58" s="488"/>
    </row>
    <row r="59" spans="1:71" ht="75" customHeight="1" x14ac:dyDescent="0.25">
      <c r="A59" s="506" t="s">
        <v>353</v>
      </c>
      <c r="B59" s="678"/>
      <c r="C59" s="504" t="s">
        <v>455</v>
      </c>
      <c r="D59" s="680">
        <v>9.0909090909090912E-2</v>
      </c>
      <c r="E59" s="499" t="s">
        <v>456</v>
      </c>
      <c r="F59" s="514" t="s">
        <v>457</v>
      </c>
      <c r="G59" s="499" t="s">
        <v>458</v>
      </c>
      <c r="H59" s="495" t="s">
        <v>68</v>
      </c>
      <c r="I59" s="512">
        <v>0.1406</v>
      </c>
      <c r="J59" s="495">
        <v>2018</v>
      </c>
      <c r="K59" s="495">
        <v>2021</v>
      </c>
      <c r="L59" s="495">
        <v>2024</v>
      </c>
      <c r="M59" s="512">
        <v>0.1249</v>
      </c>
      <c r="N59" s="512">
        <v>0.1197</v>
      </c>
      <c r="O59" s="512">
        <v>0.1145</v>
      </c>
      <c r="P59" s="512">
        <v>0.10920000000000001</v>
      </c>
      <c r="Q59" s="513" t="s">
        <v>90</v>
      </c>
      <c r="R59" s="512">
        <v>0.10920000000000001</v>
      </c>
      <c r="S59" s="499" t="s">
        <v>459</v>
      </c>
      <c r="T59" s="500">
        <f t="shared" si="3"/>
        <v>1.8181818181818181E-2</v>
      </c>
      <c r="U59" s="499" t="s">
        <v>460</v>
      </c>
      <c r="V59" s="499" t="s">
        <v>461</v>
      </c>
      <c r="W59" s="499" t="s">
        <v>153</v>
      </c>
      <c r="X59" s="495" t="s">
        <v>462</v>
      </c>
      <c r="Y59" s="499" t="s">
        <v>463</v>
      </c>
      <c r="Z59" s="499" t="s">
        <v>75</v>
      </c>
      <c r="AA59" s="498" t="s">
        <v>76</v>
      </c>
      <c r="AB59" s="498">
        <v>2</v>
      </c>
      <c r="AC59" s="518">
        <v>749</v>
      </c>
      <c r="AD59" s="489">
        <v>2020</v>
      </c>
      <c r="AE59" s="511">
        <v>44197</v>
      </c>
      <c r="AF59" s="511">
        <v>45657</v>
      </c>
      <c r="AG59" s="495">
        <v>999</v>
      </c>
      <c r="AH59" s="495">
        <v>1120</v>
      </c>
      <c r="AI59" s="514">
        <v>631</v>
      </c>
      <c r="AJ59" s="514">
        <v>165</v>
      </c>
      <c r="AK59" s="495" t="s">
        <v>90</v>
      </c>
      <c r="AL59" s="514">
        <f>SUM(AG59:AJ59)</f>
        <v>2915</v>
      </c>
      <c r="AM59" s="516">
        <v>10</v>
      </c>
      <c r="AN59" s="516">
        <v>53</v>
      </c>
      <c r="AO59" s="490" t="s">
        <v>109</v>
      </c>
      <c r="AP59" s="489">
        <v>7823</v>
      </c>
      <c r="AQ59" s="516">
        <v>11</v>
      </c>
      <c r="AR59" s="516">
        <v>30</v>
      </c>
      <c r="AS59" s="489" t="s">
        <v>122</v>
      </c>
      <c r="AT59" s="489">
        <v>7823</v>
      </c>
      <c r="AU59" s="517">
        <v>6</v>
      </c>
      <c r="AV59" s="516">
        <v>17</v>
      </c>
      <c r="AW59" s="489" t="s">
        <v>122</v>
      </c>
      <c r="AX59" s="489">
        <v>7823</v>
      </c>
      <c r="AY59" s="517">
        <v>2</v>
      </c>
      <c r="AZ59" s="516">
        <v>5</v>
      </c>
      <c r="BA59" s="489" t="s">
        <v>122</v>
      </c>
      <c r="BB59" s="489">
        <v>7823</v>
      </c>
      <c r="BC59" s="489">
        <v>0</v>
      </c>
      <c r="BD59" s="489">
        <v>0</v>
      </c>
      <c r="BE59" s="489" t="s">
        <v>90</v>
      </c>
      <c r="BF59" s="489" t="s">
        <v>90</v>
      </c>
      <c r="BG59" s="491">
        <f t="shared" si="2"/>
        <v>29</v>
      </c>
      <c r="BH59" s="490" t="s">
        <v>464</v>
      </c>
      <c r="BI59" s="490" t="s">
        <v>465</v>
      </c>
      <c r="BJ59" s="490" t="s">
        <v>466</v>
      </c>
      <c r="BK59" s="490" t="s">
        <v>467</v>
      </c>
      <c r="BL59" s="489">
        <v>3581600</v>
      </c>
      <c r="BM59" s="509" t="s">
        <v>468</v>
      </c>
      <c r="BN59" s="490"/>
      <c r="BO59" s="489"/>
      <c r="BP59" s="489"/>
      <c r="BQ59" s="489"/>
      <c r="BR59" s="489"/>
      <c r="BS59" s="488"/>
    </row>
    <row r="60" spans="1:71" ht="51.75" customHeight="1" x14ac:dyDescent="0.25">
      <c r="A60" s="506" t="s">
        <v>353</v>
      </c>
      <c r="B60" s="678"/>
      <c r="C60" s="504" t="s">
        <v>455</v>
      </c>
      <c r="D60" s="688"/>
      <c r="E60" s="499" t="s">
        <v>456</v>
      </c>
      <c r="F60" s="514" t="s">
        <v>457</v>
      </c>
      <c r="G60" s="499" t="s">
        <v>458</v>
      </c>
      <c r="H60" s="495" t="s">
        <v>68</v>
      </c>
      <c r="I60" s="512">
        <v>0.1406</v>
      </c>
      <c r="J60" s="495">
        <v>2018</v>
      </c>
      <c r="K60" s="495">
        <v>2021</v>
      </c>
      <c r="L60" s="495">
        <v>2024</v>
      </c>
      <c r="M60" s="512">
        <v>0.1249</v>
      </c>
      <c r="N60" s="512">
        <v>0.1197</v>
      </c>
      <c r="O60" s="512">
        <v>0.1145</v>
      </c>
      <c r="P60" s="512">
        <v>0.10920000000000001</v>
      </c>
      <c r="Q60" s="513" t="s">
        <v>90</v>
      </c>
      <c r="R60" s="512">
        <v>0.10920000000000001</v>
      </c>
      <c r="S60" s="499" t="s">
        <v>469</v>
      </c>
      <c r="T60" s="500">
        <f t="shared" si="3"/>
        <v>1.8181818181818181E-2</v>
      </c>
      <c r="U60" s="499" t="s">
        <v>470</v>
      </c>
      <c r="V60" s="499" t="s">
        <v>471</v>
      </c>
      <c r="W60" s="499" t="s">
        <v>472</v>
      </c>
      <c r="X60" s="495">
        <v>11.1</v>
      </c>
      <c r="Y60" s="499" t="s">
        <v>473</v>
      </c>
      <c r="Z60" s="499" t="s">
        <v>75</v>
      </c>
      <c r="AA60" s="498" t="s">
        <v>89</v>
      </c>
      <c r="AB60" s="498">
        <v>134</v>
      </c>
      <c r="AC60" s="489">
        <v>433</v>
      </c>
      <c r="AD60" s="489">
        <v>2020</v>
      </c>
      <c r="AE60" s="511">
        <v>44197</v>
      </c>
      <c r="AF60" s="511">
        <v>45473</v>
      </c>
      <c r="AG60" s="495">
        <v>600</v>
      </c>
      <c r="AH60" s="495">
        <v>600</v>
      </c>
      <c r="AI60" s="495">
        <v>600</v>
      </c>
      <c r="AJ60" s="495">
        <v>300</v>
      </c>
      <c r="AK60" s="495" t="s">
        <v>90</v>
      </c>
      <c r="AL60" s="495">
        <v>2100</v>
      </c>
      <c r="AM60" s="510">
        <v>3775</v>
      </c>
      <c r="AN60" s="510">
        <v>3275</v>
      </c>
      <c r="AO60" s="490" t="s">
        <v>109</v>
      </c>
      <c r="AP60" s="489">
        <v>7684</v>
      </c>
      <c r="AQ60" s="510">
        <v>4275</v>
      </c>
      <c r="AR60" s="510">
        <v>4275</v>
      </c>
      <c r="AS60" s="489" t="s">
        <v>122</v>
      </c>
      <c r="AT60" s="489">
        <v>7684</v>
      </c>
      <c r="AU60" s="510">
        <v>3775</v>
      </c>
      <c r="AV60" s="510">
        <v>3775</v>
      </c>
      <c r="AW60" s="489" t="s">
        <v>122</v>
      </c>
      <c r="AX60" s="489">
        <v>7684</v>
      </c>
      <c r="AY60" s="510">
        <v>1887</v>
      </c>
      <c r="AZ60" s="510">
        <v>1887</v>
      </c>
      <c r="BA60" s="515" t="s">
        <v>109</v>
      </c>
      <c r="BB60" s="489">
        <v>7684</v>
      </c>
      <c r="BC60" s="489">
        <v>0</v>
      </c>
      <c r="BD60" s="489">
        <v>0</v>
      </c>
      <c r="BE60" s="489" t="s">
        <v>90</v>
      </c>
      <c r="BF60" s="489" t="s">
        <v>90</v>
      </c>
      <c r="BG60" s="491">
        <f t="shared" si="2"/>
        <v>13712</v>
      </c>
      <c r="BH60" s="490" t="s">
        <v>474</v>
      </c>
      <c r="BI60" s="490" t="s">
        <v>475</v>
      </c>
      <c r="BJ60" s="490" t="s">
        <v>476</v>
      </c>
      <c r="BK60" s="490" t="s">
        <v>477</v>
      </c>
      <c r="BL60" s="490" t="s">
        <v>478</v>
      </c>
      <c r="BM60" s="509" t="s">
        <v>479</v>
      </c>
      <c r="BN60" s="489"/>
      <c r="BO60" s="489"/>
      <c r="BP60" s="489"/>
      <c r="BQ60" s="489"/>
      <c r="BR60" s="489"/>
      <c r="BS60" s="488"/>
    </row>
    <row r="61" spans="1:71" ht="60.75" customHeight="1" x14ac:dyDescent="0.25">
      <c r="A61" s="506" t="s">
        <v>353</v>
      </c>
      <c r="B61" s="678"/>
      <c r="C61" s="504" t="s">
        <v>455</v>
      </c>
      <c r="D61" s="688"/>
      <c r="E61" s="499" t="s">
        <v>456</v>
      </c>
      <c r="F61" s="514" t="s">
        <v>457</v>
      </c>
      <c r="G61" s="499" t="s">
        <v>458</v>
      </c>
      <c r="H61" s="495" t="s">
        <v>68</v>
      </c>
      <c r="I61" s="512">
        <v>0.1406</v>
      </c>
      <c r="J61" s="495">
        <v>2018</v>
      </c>
      <c r="K61" s="495">
        <v>2021</v>
      </c>
      <c r="L61" s="495">
        <v>2024</v>
      </c>
      <c r="M61" s="512">
        <v>0.1249</v>
      </c>
      <c r="N61" s="512">
        <v>0.1197</v>
      </c>
      <c r="O61" s="512">
        <v>0.1145</v>
      </c>
      <c r="P61" s="512">
        <v>0.10920000000000001</v>
      </c>
      <c r="Q61" s="513" t="s">
        <v>90</v>
      </c>
      <c r="R61" s="512">
        <v>0.10920000000000001</v>
      </c>
      <c r="S61" s="499" t="s">
        <v>480</v>
      </c>
      <c r="T61" s="500">
        <f t="shared" si="3"/>
        <v>1.8181818181818181E-2</v>
      </c>
      <c r="U61" s="499" t="s">
        <v>481</v>
      </c>
      <c r="V61" s="499" t="s">
        <v>482</v>
      </c>
      <c r="W61" s="499" t="s">
        <v>472</v>
      </c>
      <c r="X61" s="495">
        <v>11.1</v>
      </c>
      <c r="Y61" s="499" t="s">
        <v>473</v>
      </c>
      <c r="Z61" s="499" t="s">
        <v>75</v>
      </c>
      <c r="AA61" s="498" t="s">
        <v>89</v>
      </c>
      <c r="AB61" s="498">
        <v>125</v>
      </c>
      <c r="AC61" s="489">
        <v>0</v>
      </c>
      <c r="AD61" s="489">
        <v>2020</v>
      </c>
      <c r="AE61" s="511">
        <v>44197</v>
      </c>
      <c r="AF61" s="511">
        <v>45473</v>
      </c>
      <c r="AG61" s="495">
        <v>500</v>
      </c>
      <c r="AH61" s="495">
        <v>500</v>
      </c>
      <c r="AI61" s="495">
        <v>400</v>
      </c>
      <c r="AJ61" s="495">
        <v>100</v>
      </c>
      <c r="AK61" s="495" t="s">
        <v>90</v>
      </c>
      <c r="AL61" s="495">
        <v>1500</v>
      </c>
      <c r="AM61" s="510">
        <v>3170</v>
      </c>
      <c r="AN61" s="510">
        <v>3170</v>
      </c>
      <c r="AO61" s="490" t="s">
        <v>109</v>
      </c>
      <c r="AP61" s="489">
        <v>7684</v>
      </c>
      <c r="AQ61" s="510">
        <v>4313</v>
      </c>
      <c r="AR61" s="510">
        <v>4313</v>
      </c>
      <c r="AS61" s="489" t="s">
        <v>122</v>
      </c>
      <c r="AT61" s="489">
        <v>7684</v>
      </c>
      <c r="AU61" s="510">
        <v>3775</v>
      </c>
      <c r="AV61" s="510">
        <v>3775</v>
      </c>
      <c r="AW61" s="489" t="s">
        <v>122</v>
      </c>
      <c r="AX61" s="489">
        <v>7684</v>
      </c>
      <c r="AY61" s="510">
        <v>1887</v>
      </c>
      <c r="AZ61" s="510">
        <v>1887</v>
      </c>
      <c r="BA61" s="489" t="s">
        <v>122</v>
      </c>
      <c r="BB61" s="489">
        <v>7680</v>
      </c>
      <c r="BC61" s="489">
        <v>0</v>
      </c>
      <c r="BD61" s="489">
        <v>0</v>
      </c>
      <c r="BE61" s="489" t="s">
        <v>90</v>
      </c>
      <c r="BF61" s="489" t="s">
        <v>90</v>
      </c>
      <c r="BG61" s="491">
        <f t="shared" si="2"/>
        <v>13145</v>
      </c>
      <c r="BH61" s="490" t="s">
        <v>474</v>
      </c>
      <c r="BI61" s="490" t="s">
        <v>475</v>
      </c>
      <c r="BJ61" s="490" t="s">
        <v>476</v>
      </c>
      <c r="BK61" s="490" t="s">
        <v>483</v>
      </c>
      <c r="BL61" s="490" t="s">
        <v>478</v>
      </c>
      <c r="BM61" s="509" t="s">
        <v>484</v>
      </c>
      <c r="BN61" s="489"/>
      <c r="BO61" s="489"/>
      <c r="BP61" s="489"/>
      <c r="BQ61" s="489"/>
      <c r="BR61" s="489"/>
      <c r="BS61" s="488"/>
    </row>
    <row r="62" spans="1:71" ht="63" customHeight="1" x14ac:dyDescent="0.25">
      <c r="A62" s="506" t="s">
        <v>353</v>
      </c>
      <c r="B62" s="678"/>
      <c r="C62" s="504" t="s">
        <v>455</v>
      </c>
      <c r="D62" s="688"/>
      <c r="E62" s="499" t="s">
        <v>456</v>
      </c>
      <c r="F62" s="514" t="s">
        <v>457</v>
      </c>
      <c r="G62" s="499" t="s">
        <v>458</v>
      </c>
      <c r="H62" s="495" t="s">
        <v>68</v>
      </c>
      <c r="I62" s="512">
        <v>0.1406</v>
      </c>
      <c r="J62" s="495">
        <v>2018</v>
      </c>
      <c r="K62" s="495">
        <v>2021</v>
      </c>
      <c r="L62" s="495">
        <v>2024</v>
      </c>
      <c r="M62" s="512">
        <v>0.1249</v>
      </c>
      <c r="N62" s="512">
        <v>0.1197</v>
      </c>
      <c r="O62" s="512">
        <v>0.1145</v>
      </c>
      <c r="P62" s="512">
        <v>0.10920000000000001</v>
      </c>
      <c r="Q62" s="513" t="s">
        <v>90</v>
      </c>
      <c r="R62" s="512">
        <v>0.10920000000000001</v>
      </c>
      <c r="S62" s="499" t="s">
        <v>485</v>
      </c>
      <c r="T62" s="500">
        <f t="shared" si="3"/>
        <v>1.8181818181818181E-2</v>
      </c>
      <c r="U62" s="499" t="s">
        <v>486</v>
      </c>
      <c r="V62" s="499" t="s">
        <v>487</v>
      </c>
      <c r="W62" s="499" t="s">
        <v>472</v>
      </c>
      <c r="X62" s="495">
        <v>11.1</v>
      </c>
      <c r="Y62" s="499" t="s">
        <v>473</v>
      </c>
      <c r="Z62" s="499" t="s">
        <v>75</v>
      </c>
      <c r="AA62" s="498" t="s">
        <v>89</v>
      </c>
      <c r="AB62" s="498">
        <v>129</v>
      </c>
      <c r="AC62" s="489">
        <v>0</v>
      </c>
      <c r="AD62" s="489">
        <v>2019</v>
      </c>
      <c r="AE62" s="511">
        <v>44197</v>
      </c>
      <c r="AF62" s="511">
        <v>45473</v>
      </c>
      <c r="AG62" s="495">
        <v>240</v>
      </c>
      <c r="AH62" s="495">
        <v>500</v>
      </c>
      <c r="AI62" s="495">
        <v>460</v>
      </c>
      <c r="AJ62" s="495">
        <v>50</v>
      </c>
      <c r="AK62" s="495" t="s">
        <v>90</v>
      </c>
      <c r="AL62" s="495">
        <v>1250</v>
      </c>
      <c r="AM62" s="510">
        <v>1088</v>
      </c>
      <c r="AN62" s="510">
        <v>1088</v>
      </c>
      <c r="AO62" s="490" t="s">
        <v>109</v>
      </c>
      <c r="AP62" s="489">
        <v>7680</v>
      </c>
      <c r="AQ62" s="510">
        <v>1860</v>
      </c>
      <c r="AR62" s="510">
        <v>1860</v>
      </c>
      <c r="AS62" s="489" t="s">
        <v>122</v>
      </c>
      <c r="AT62" s="489">
        <v>7680</v>
      </c>
      <c r="AU62" s="510">
        <v>1652</v>
      </c>
      <c r="AV62" s="510">
        <v>1652</v>
      </c>
      <c r="AW62" s="489" t="s">
        <v>122</v>
      </c>
      <c r="AX62" s="489">
        <v>7680</v>
      </c>
      <c r="AY62" s="489">
        <v>400</v>
      </c>
      <c r="AZ62" s="510">
        <v>400</v>
      </c>
      <c r="BA62" s="489" t="s">
        <v>122</v>
      </c>
      <c r="BB62" s="489">
        <v>7680</v>
      </c>
      <c r="BC62" s="489">
        <v>0</v>
      </c>
      <c r="BD62" s="489">
        <v>0</v>
      </c>
      <c r="BE62" s="489" t="s">
        <v>90</v>
      </c>
      <c r="BF62" s="489" t="s">
        <v>90</v>
      </c>
      <c r="BG62" s="491">
        <f t="shared" si="2"/>
        <v>5000</v>
      </c>
      <c r="BH62" s="490" t="s">
        <v>474</v>
      </c>
      <c r="BI62" s="490" t="s">
        <v>475</v>
      </c>
      <c r="BJ62" s="490" t="s">
        <v>476</v>
      </c>
      <c r="BK62" s="490" t="s">
        <v>483</v>
      </c>
      <c r="BL62" s="490" t="s">
        <v>478</v>
      </c>
      <c r="BM62" s="509" t="s">
        <v>484</v>
      </c>
      <c r="BN62" s="489"/>
      <c r="BO62" s="489"/>
      <c r="BP62" s="489"/>
      <c r="BQ62" s="489"/>
      <c r="BR62" s="489"/>
      <c r="BS62" s="488"/>
    </row>
    <row r="63" spans="1:71" ht="71.25" customHeight="1" x14ac:dyDescent="0.25">
      <c r="A63" s="506" t="s">
        <v>353</v>
      </c>
      <c r="B63" s="678"/>
      <c r="C63" s="504" t="s">
        <v>488</v>
      </c>
      <c r="D63" s="680">
        <v>9.0909090909090912E-2</v>
      </c>
      <c r="E63" s="504" t="s">
        <v>489</v>
      </c>
      <c r="F63" s="504" t="s">
        <v>490</v>
      </c>
      <c r="G63" s="499" t="s">
        <v>491</v>
      </c>
      <c r="H63" s="503" t="s">
        <v>143</v>
      </c>
      <c r="I63" s="503">
        <v>0</v>
      </c>
      <c r="J63" s="503">
        <v>2020</v>
      </c>
      <c r="K63" s="502">
        <v>44197</v>
      </c>
      <c r="L63" s="489" t="s">
        <v>492</v>
      </c>
      <c r="M63" s="501">
        <v>1</v>
      </c>
      <c r="N63" s="501">
        <v>1</v>
      </c>
      <c r="O63" s="501">
        <v>1</v>
      </c>
      <c r="P63" s="501">
        <v>1</v>
      </c>
      <c r="Q63" s="494" t="s">
        <v>90</v>
      </c>
      <c r="R63" s="501">
        <v>1</v>
      </c>
      <c r="S63" s="499" t="s">
        <v>493</v>
      </c>
      <c r="T63" s="500">
        <f t="shared" si="3"/>
        <v>1.8181818181818181E-2</v>
      </c>
      <c r="U63" s="499" t="s">
        <v>494</v>
      </c>
      <c r="V63" s="499" t="s">
        <v>495</v>
      </c>
      <c r="W63" s="499" t="s">
        <v>472</v>
      </c>
      <c r="X63" s="495">
        <v>11.1</v>
      </c>
      <c r="Y63" s="499" t="s">
        <v>473</v>
      </c>
      <c r="Z63" s="499" t="s">
        <v>75</v>
      </c>
      <c r="AA63" s="498" t="s">
        <v>89</v>
      </c>
      <c r="AB63" s="498">
        <v>220</v>
      </c>
      <c r="AC63" s="489">
        <v>3485</v>
      </c>
      <c r="AD63" s="489">
        <v>2019</v>
      </c>
      <c r="AE63" s="511">
        <v>44358</v>
      </c>
      <c r="AF63" s="511">
        <v>45473</v>
      </c>
      <c r="AG63" s="495">
        <v>230</v>
      </c>
      <c r="AH63" s="495">
        <v>640</v>
      </c>
      <c r="AI63" s="495">
        <v>212</v>
      </c>
      <c r="AJ63" s="495">
        <v>87</v>
      </c>
      <c r="AK63" s="495" t="s">
        <v>90</v>
      </c>
      <c r="AL63" s="495">
        <v>1169</v>
      </c>
      <c r="AM63" s="510">
        <v>10188</v>
      </c>
      <c r="AN63" s="510">
        <v>10188</v>
      </c>
      <c r="AO63" s="490" t="s">
        <v>109</v>
      </c>
      <c r="AP63" s="489">
        <v>7698</v>
      </c>
      <c r="AQ63" s="510">
        <v>31895</v>
      </c>
      <c r="AR63" s="510">
        <v>31895</v>
      </c>
      <c r="AS63" s="489" t="s">
        <v>122</v>
      </c>
      <c r="AT63" s="489">
        <v>7698</v>
      </c>
      <c r="AU63" s="510">
        <v>13933</v>
      </c>
      <c r="AV63" s="510">
        <v>13933</v>
      </c>
      <c r="AW63" s="489" t="s">
        <v>122</v>
      </c>
      <c r="AX63" s="489">
        <v>7698</v>
      </c>
      <c r="AY63" s="510">
        <v>5923</v>
      </c>
      <c r="AZ63" s="510">
        <v>5923</v>
      </c>
      <c r="BA63" s="489" t="s">
        <v>122</v>
      </c>
      <c r="BB63" s="489">
        <v>7698</v>
      </c>
      <c r="BC63" s="489">
        <v>0</v>
      </c>
      <c r="BD63" s="489">
        <v>0</v>
      </c>
      <c r="BE63" s="489" t="s">
        <v>90</v>
      </c>
      <c r="BF63" s="489" t="s">
        <v>90</v>
      </c>
      <c r="BG63" s="491">
        <f t="shared" si="2"/>
        <v>61939</v>
      </c>
      <c r="BH63" s="490" t="s">
        <v>474</v>
      </c>
      <c r="BI63" s="490" t="s">
        <v>475</v>
      </c>
      <c r="BJ63" s="490" t="s">
        <v>476</v>
      </c>
      <c r="BK63" s="490" t="s">
        <v>496</v>
      </c>
      <c r="BL63" s="490" t="s">
        <v>478</v>
      </c>
      <c r="BM63" s="509" t="s">
        <v>497</v>
      </c>
      <c r="BN63" s="489"/>
      <c r="BO63" s="489"/>
      <c r="BP63" s="489"/>
      <c r="BQ63" s="489"/>
      <c r="BR63" s="489"/>
      <c r="BS63" s="488"/>
    </row>
    <row r="64" spans="1:71" ht="94.5" customHeight="1" x14ac:dyDescent="0.25">
      <c r="A64" s="506" t="s">
        <v>353</v>
      </c>
      <c r="B64" s="678"/>
      <c r="C64" s="504" t="s">
        <v>488</v>
      </c>
      <c r="D64" s="680"/>
      <c r="E64" s="504" t="s">
        <v>489</v>
      </c>
      <c r="F64" s="504" t="s">
        <v>490</v>
      </c>
      <c r="G64" s="499" t="s">
        <v>491</v>
      </c>
      <c r="H64" s="503" t="s">
        <v>143</v>
      </c>
      <c r="I64" s="503">
        <v>0</v>
      </c>
      <c r="J64" s="503">
        <v>2020</v>
      </c>
      <c r="K64" s="502">
        <v>44197</v>
      </c>
      <c r="L64" s="489" t="s">
        <v>492</v>
      </c>
      <c r="M64" s="501">
        <v>1</v>
      </c>
      <c r="N64" s="501">
        <v>1</v>
      </c>
      <c r="O64" s="501">
        <v>1</v>
      </c>
      <c r="P64" s="501">
        <v>1</v>
      </c>
      <c r="Q64" s="494" t="s">
        <v>90</v>
      </c>
      <c r="R64" s="501">
        <v>1</v>
      </c>
      <c r="S64" s="499" t="s">
        <v>498</v>
      </c>
      <c r="T64" s="500">
        <f t="shared" si="3"/>
        <v>1.8181818181818181E-2</v>
      </c>
      <c r="U64" s="499" t="s">
        <v>499</v>
      </c>
      <c r="V64" s="499" t="s">
        <v>500</v>
      </c>
      <c r="W64" s="499" t="s">
        <v>472</v>
      </c>
      <c r="X64" s="495">
        <v>11.1</v>
      </c>
      <c r="Y64" s="499" t="s">
        <v>473</v>
      </c>
      <c r="Z64" s="498" t="s">
        <v>75</v>
      </c>
      <c r="AA64" s="498" t="s">
        <v>131</v>
      </c>
      <c r="AB64" s="498">
        <v>217</v>
      </c>
      <c r="AC64" s="489">
        <v>62</v>
      </c>
      <c r="AD64" s="489">
        <v>2019</v>
      </c>
      <c r="AE64" s="496">
        <v>44197</v>
      </c>
      <c r="AF64" s="489" t="s">
        <v>492</v>
      </c>
      <c r="AG64" s="495">
        <v>100</v>
      </c>
      <c r="AH64" s="495">
        <v>100</v>
      </c>
      <c r="AI64" s="495">
        <v>100</v>
      </c>
      <c r="AJ64" s="495">
        <v>30</v>
      </c>
      <c r="AK64" s="495" t="s">
        <v>90</v>
      </c>
      <c r="AL64" s="495">
        <v>330</v>
      </c>
      <c r="AM64" s="492">
        <v>2157</v>
      </c>
      <c r="AN64" s="492">
        <v>2157</v>
      </c>
      <c r="AO64" s="490" t="s">
        <v>501</v>
      </c>
      <c r="AP64" s="490">
        <v>7557</v>
      </c>
      <c r="AQ64" s="492">
        <v>2125</v>
      </c>
      <c r="AR64" s="508">
        <v>2125</v>
      </c>
      <c r="AS64" s="490" t="s">
        <v>501</v>
      </c>
      <c r="AT64" s="490">
        <v>7557</v>
      </c>
      <c r="AU64" s="492">
        <v>2125</v>
      </c>
      <c r="AV64" s="508">
        <v>2125</v>
      </c>
      <c r="AW64" s="490" t="s">
        <v>501</v>
      </c>
      <c r="AX64" s="490">
        <v>7557</v>
      </c>
      <c r="AY64" s="492">
        <v>1083</v>
      </c>
      <c r="AZ64" s="508">
        <v>1083</v>
      </c>
      <c r="BA64" s="490" t="s">
        <v>501</v>
      </c>
      <c r="BB64" s="490">
        <v>7557</v>
      </c>
      <c r="BC64" s="489">
        <v>0</v>
      </c>
      <c r="BD64" s="489">
        <v>0</v>
      </c>
      <c r="BE64" s="489" t="s">
        <v>90</v>
      </c>
      <c r="BF64" s="489" t="s">
        <v>90</v>
      </c>
      <c r="BG64" s="491">
        <f t="shared" si="2"/>
        <v>7490</v>
      </c>
      <c r="BH64" s="489" t="s">
        <v>233</v>
      </c>
      <c r="BI64" s="489" t="s">
        <v>502</v>
      </c>
      <c r="BJ64" s="490" t="s">
        <v>503</v>
      </c>
      <c r="BK64" s="490" t="s">
        <v>504</v>
      </c>
      <c r="BL64" s="490" t="s">
        <v>505</v>
      </c>
      <c r="BM64" s="490" t="s">
        <v>506</v>
      </c>
      <c r="BN64" s="489"/>
      <c r="BO64" s="489"/>
      <c r="BP64" s="489"/>
      <c r="BQ64" s="489"/>
      <c r="BR64" s="489"/>
      <c r="BS64" s="488"/>
    </row>
    <row r="65" spans="1:71" ht="82.5" customHeight="1" x14ac:dyDescent="0.25">
      <c r="A65" s="506" t="s">
        <v>353</v>
      </c>
      <c r="B65" s="678"/>
      <c r="C65" s="504" t="s">
        <v>488</v>
      </c>
      <c r="D65" s="680"/>
      <c r="E65" s="504" t="s">
        <v>489</v>
      </c>
      <c r="F65" s="504" t="s">
        <v>490</v>
      </c>
      <c r="G65" s="499" t="s">
        <v>491</v>
      </c>
      <c r="H65" s="503" t="s">
        <v>143</v>
      </c>
      <c r="I65" s="503">
        <v>0</v>
      </c>
      <c r="J65" s="503">
        <v>2020</v>
      </c>
      <c r="K65" s="502">
        <v>44197</v>
      </c>
      <c r="L65" s="489" t="s">
        <v>492</v>
      </c>
      <c r="M65" s="501">
        <v>1</v>
      </c>
      <c r="N65" s="501">
        <v>1</v>
      </c>
      <c r="O65" s="501">
        <v>1</v>
      </c>
      <c r="P65" s="501">
        <v>1</v>
      </c>
      <c r="Q65" s="494" t="s">
        <v>90</v>
      </c>
      <c r="R65" s="501">
        <v>1</v>
      </c>
      <c r="S65" s="499" t="s">
        <v>507</v>
      </c>
      <c r="T65" s="500">
        <f t="shared" si="3"/>
        <v>1.8181818181818181E-2</v>
      </c>
      <c r="U65" s="499" t="s">
        <v>508</v>
      </c>
      <c r="V65" s="499" t="s">
        <v>509</v>
      </c>
      <c r="W65" s="507" t="s">
        <v>472</v>
      </c>
      <c r="X65" s="495">
        <v>11.1</v>
      </c>
      <c r="Y65" s="507" t="s">
        <v>473</v>
      </c>
      <c r="Z65" s="498" t="s">
        <v>75</v>
      </c>
      <c r="AA65" s="498" t="s">
        <v>131</v>
      </c>
      <c r="AB65" s="498">
        <v>218</v>
      </c>
      <c r="AC65" s="489">
        <v>5599</v>
      </c>
      <c r="AD65" s="489">
        <v>2019</v>
      </c>
      <c r="AE65" s="496">
        <v>44197</v>
      </c>
      <c r="AF65" s="489" t="s">
        <v>492</v>
      </c>
      <c r="AG65" s="495">
        <v>1368</v>
      </c>
      <c r="AH65" s="495">
        <v>1046</v>
      </c>
      <c r="AI65" s="495">
        <v>729</v>
      </c>
      <c r="AJ65" s="495">
        <v>1200</v>
      </c>
      <c r="AK65" s="495" t="s">
        <v>90</v>
      </c>
      <c r="AL65" s="495">
        <v>4343</v>
      </c>
      <c r="AM65" s="492">
        <v>9786</v>
      </c>
      <c r="AN65" s="493">
        <v>9786</v>
      </c>
      <c r="AO65" s="490" t="s">
        <v>501</v>
      </c>
      <c r="AP65" s="490">
        <v>7557</v>
      </c>
      <c r="AQ65" s="492">
        <v>11386</v>
      </c>
      <c r="AR65" s="490" t="s">
        <v>510</v>
      </c>
      <c r="AS65" s="490" t="s">
        <v>501</v>
      </c>
      <c r="AT65" s="490">
        <v>7557</v>
      </c>
      <c r="AU65" s="492">
        <v>11386</v>
      </c>
      <c r="AV65" s="490" t="s">
        <v>510</v>
      </c>
      <c r="AW65" s="490" t="s">
        <v>501</v>
      </c>
      <c r="AX65" s="490">
        <v>7557</v>
      </c>
      <c r="AY65" s="492">
        <v>9018</v>
      </c>
      <c r="AZ65" s="490" t="s">
        <v>511</v>
      </c>
      <c r="BA65" s="490" t="s">
        <v>501</v>
      </c>
      <c r="BB65" s="490">
        <v>7557</v>
      </c>
      <c r="BC65" s="489">
        <v>0</v>
      </c>
      <c r="BD65" s="489">
        <v>0</v>
      </c>
      <c r="BE65" s="489" t="s">
        <v>90</v>
      </c>
      <c r="BF65" s="489" t="s">
        <v>90</v>
      </c>
      <c r="BG65" s="491">
        <f t="shared" si="2"/>
        <v>41576</v>
      </c>
      <c r="BH65" s="489" t="s">
        <v>233</v>
      </c>
      <c r="BI65" s="489" t="s">
        <v>502</v>
      </c>
      <c r="BJ65" s="490" t="s">
        <v>503</v>
      </c>
      <c r="BK65" s="490" t="s">
        <v>504</v>
      </c>
      <c r="BL65" s="490" t="s">
        <v>505</v>
      </c>
      <c r="BM65" s="490" t="s">
        <v>506</v>
      </c>
      <c r="BN65" s="489"/>
      <c r="BO65" s="489"/>
      <c r="BP65" s="489"/>
      <c r="BQ65" s="489"/>
      <c r="BR65" s="489"/>
      <c r="BS65" s="488"/>
    </row>
    <row r="66" spans="1:71" ht="83.25" customHeight="1" x14ac:dyDescent="0.25">
      <c r="A66" s="506" t="s">
        <v>353</v>
      </c>
      <c r="B66" s="678"/>
      <c r="C66" s="504" t="s">
        <v>488</v>
      </c>
      <c r="D66" s="680"/>
      <c r="E66" s="504" t="s">
        <v>489</v>
      </c>
      <c r="F66" s="504" t="s">
        <v>490</v>
      </c>
      <c r="G66" s="504" t="s">
        <v>491</v>
      </c>
      <c r="H66" s="503" t="s">
        <v>143</v>
      </c>
      <c r="I66" s="503">
        <v>0</v>
      </c>
      <c r="J66" s="503">
        <v>2020</v>
      </c>
      <c r="K66" s="502">
        <v>44197</v>
      </c>
      <c r="L66" s="489" t="s">
        <v>492</v>
      </c>
      <c r="M66" s="501">
        <v>1</v>
      </c>
      <c r="N66" s="501">
        <v>1</v>
      </c>
      <c r="O66" s="501">
        <v>1</v>
      </c>
      <c r="P66" s="501">
        <v>1</v>
      </c>
      <c r="Q66" s="494" t="s">
        <v>90</v>
      </c>
      <c r="R66" s="501">
        <v>1</v>
      </c>
      <c r="S66" s="499" t="s">
        <v>512</v>
      </c>
      <c r="T66" s="500">
        <f t="shared" si="3"/>
        <v>1.8181818181818181E-2</v>
      </c>
      <c r="U66" s="499" t="s">
        <v>513</v>
      </c>
      <c r="V66" s="499" t="s">
        <v>514</v>
      </c>
      <c r="W66" s="499" t="s">
        <v>472</v>
      </c>
      <c r="X66" s="495">
        <v>11.1</v>
      </c>
      <c r="Y66" s="499" t="s">
        <v>473</v>
      </c>
      <c r="Z66" s="498" t="s">
        <v>143</v>
      </c>
      <c r="AA66" s="498" t="s">
        <v>131</v>
      </c>
      <c r="AB66" s="498">
        <v>221</v>
      </c>
      <c r="AC66" s="497">
        <v>1</v>
      </c>
      <c r="AD66" s="489">
        <v>2019</v>
      </c>
      <c r="AE66" s="496">
        <v>44197</v>
      </c>
      <c r="AF66" s="489" t="s">
        <v>492</v>
      </c>
      <c r="AG66" s="494">
        <v>1</v>
      </c>
      <c r="AH66" s="494">
        <v>1</v>
      </c>
      <c r="AI66" s="494">
        <v>1</v>
      </c>
      <c r="AJ66" s="494">
        <v>1</v>
      </c>
      <c r="AK66" s="495" t="s">
        <v>90</v>
      </c>
      <c r="AL66" s="494">
        <v>1</v>
      </c>
      <c r="AM66" s="493">
        <v>134</v>
      </c>
      <c r="AN66" s="493">
        <v>134</v>
      </c>
      <c r="AO66" s="490" t="s">
        <v>501</v>
      </c>
      <c r="AP66" s="490">
        <v>7559</v>
      </c>
      <c r="AQ66" s="492">
        <v>134</v>
      </c>
      <c r="AR66" s="490" t="s">
        <v>515</v>
      </c>
      <c r="AS66" s="490" t="s">
        <v>501</v>
      </c>
      <c r="AT66" s="490">
        <v>7559</v>
      </c>
      <c r="AU66" s="492">
        <v>134</v>
      </c>
      <c r="AV66" s="490" t="s">
        <v>515</v>
      </c>
      <c r="AW66" s="490" t="s">
        <v>501</v>
      </c>
      <c r="AX66" s="490">
        <v>7559</v>
      </c>
      <c r="AY66" s="492">
        <v>134</v>
      </c>
      <c r="AZ66" s="490" t="s">
        <v>515</v>
      </c>
      <c r="BA66" s="490" t="s">
        <v>501</v>
      </c>
      <c r="BB66" s="490">
        <v>7559</v>
      </c>
      <c r="BC66" s="489">
        <v>0</v>
      </c>
      <c r="BD66" s="489">
        <v>0</v>
      </c>
      <c r="BE66" s="489" t="s">
        <v>90</v>
      </c>
      <c r="BF66" s="489" t="s">
        <v>90</v>
      </c>
      <c r="BG66" s="491">
        <f t="shared" si="2"/>
        <v>536</v>
      </c>
      <c r="BH66" s="489" t="s">
        <v>233</v>
      </c>
      <c r="BI66" s="489" t="s">
        <v>502</v>
      </c>
      <c r="BJ66" s="490" t="s">
        <v>503</v>
      </c>
      <c r="BK66" s="490" t="s">
        <v>504</v>
      </c>
      <c r="BL66" s="490" t="s">
        <v>505</v>
      </c>
      <c r="BM66" s="490" t="s">
        <v>506</v>
      </c>
      <c r="BN66" s="489"/>
      <c r="BO66" s="489"/>
      <c r="BP66" s="489"/>
      <c r="BQ66" s="489"/>
      <c r="BR66" s="489"/>
      <c r="BS66" s="488"/>
    </row>
    <row r="67" spans="1:71" ht="51" customHeight="1" thickBot="1" x14ac:dyDescent="0.3">
      <c r="A67" s="487" t="s">
        <v>353</v>
      </c>
      <c r="B67" s="679"/>
      <c r="C67" s="486" t="s">
        <v>488</v>
      </c>
      <c r="D67" s="681"/>
      <c r="E67" s="486" t="s">
        <v>489</v>
      </c>
      <c r="F67" s="486" t="s">
        <v>490</v>
      </c>
      <c r="G67" s="486" t="s">
        <v>491</v>
      </c>
      <c r="H67" s="485" t="s">
        <v>143</v>
      </c>
      <c r="I67" s="485">
        <v>0</v>
      </c>
      <c r="J67" s="485">
        <v>2020</v>
      </c>
      <c r="K67" s="484">
        <v>44197</v>
      </c>
      <c r="L67" s="471" t="s">
        <v>492</v>
      </c>
      <c r="M67" s="482">
        <v>1</v>
      </c>
      <c r="N67" s="482">
        <v>1</v>
      </c>
      <c r="O67" s="482">
        <v>1</v>
      </c>
      <c r="P67" s="482">
        <v>1</v>
      </c>
      <c r="Q67" s="483" t="s">
        <v>90</v>
      </c>
      <c r="R67" s="482">
        <v>1</v>
      </c>
      <c r="S67" s="480" t="s">
        <v>516</v>
      </c>
      <c r="T67" s="481">
        <f t="shared" si="3"/>
        <v>1.8181818181818181E-2</v>
      </c>
      <c r="U67" s="480" t="s">
        <v>517</v>
      </c>
      <c r="V67" s="480" t="s">
        <v>518</v>
      </c>
      <c r="W67" s="479" t="s">
        <v>472</v>
      </c>
      <c r="X67" s="476">
        <v>11.1</v>
      </c>
      <c r="Y67" s="479" t="s">
        <v>473</v>
      </c>
      <c r="Z67" s="479" t="s">
        <v>121</v>
      </c>
      <c r="AA67" s="478" t="s">
        <v>89</v>
      </c>
      <c r="AB67" s="478">
        <v>220</v>
      </c>
      <c r="AC67" s="471">
        <v>3485</v>
      </c>
      <c r="AD67" s="471">
        <v>2019</v>
      </c>
      <c r="AE67" s="477">
        <v>44358</v>
      </c>
      <c r="AF67" s="477">
        <v>45473</v>
      </c>
      <c r="AG67" s="476">
        <v>1704</v>
      </c>
      <c r="AH67" s="476">
        <v>2280</v>
      </c>
      <c r="AI67" s="476">
        <v>2471</v>
      </c>
      <c r="AJ67" s="476">
        <v>2550</v>
      </c>
      <c r="AK67" s="476" t="s">
        <v>90</v>
      </c>
      <c r="AL67" s="476">
        <v>2550</v>
      </c>
      <c r="AM67" s="475">
        <v>5365</v>
      </c>
      <c r="AN67" s="475">
        <v>5365</v>
      </c>
      <c r="AO67" s="473" t="s">
        <v>109</v>
      </c>
      <c r="AP67" s="471">
        <v>7698</v>
      </c>
      <c r="AQ67" s="475">
        <v>6008</v>
      </c>
      <c r="AR67" s="475">
        <v>6008</v>
      </c>
      <c r="AS67" s="471" t="s">
        <v>122</v>
      </c>
      <c r="AT67" s="471">
        <v>7698</v>
      </c>
      <c r="AU67" s="475">
        <v>3502</v>
      </c>
      <c r="AV67" s="475">
        <v>3502</v>
      </c>
      <c r="AW67" s="471" t="s">
        <v>122</v>
      </c>
      <c r="AX67" s="471">
        <v>7698</v>
      </c>
      <c r="AY67" s="475">
        <v>652</v>
      </c>
      <c r="AZ67" s="475">
        <v>652</v>
      </c>
      <c r="BA67" s="471" t="s">
        <v>122</v>
      </c>
      <c r="BB67" s="471">
        <v>7698</v>
      </c>
      <c r="BC67" s="471">
        <v>0</v>
      </c>
      <c r="BD67" s="471">
        <v>0</v>
      </c>
      <c r="BE67" s="471" t="s">
        <v>90</v>
      </c>
      <c r="BF67" s="471" t="s">
        <v>90</v>
      </c>
      <c r="BG67" s="474">
        <f t="shared" si="2"/>
        <v>15527</v>
      </c>
      <c r="BH67" s="473" t="s">
        <v>474</v>
      </c>
      <c r="BI67" s="473" t="s">
        <v>475</v>
      </c>
      <c r="BJ67" s="473" t="s">
        <v>476</v>
      </c>
      <c r="BK67" s="473" t="s">
        <v>496</v>
      </c>
      <c r="BL67" s="473" t="s">
        <v>478</v>
      </c>
      <c r="BM67" s="472" t="s">
        <v>497</v>
      </c>
      <c r="BN67" s="471"/>
      <c r="BO67" s="471"/>
      <c r="BP67" s="471"/>
      <c r="BQ67" s="471"/>
      <c r="BR67" s="471"/>
      <c r="BS67" s="470"/>
    </row>
    <row r="68" spans="1:71" ht="13.5" customHeight="1" x14ac:dyDescent="0.25">
      <c r="D68" s="466"/>
    </row>
    <row r="69" spans="1:71" ht="13.5" customHeight="1" x14ac:dyDescent="0.25">
      <c r="D69" s="466"/>
      <c r="T69" s="469"/>
    </row>
    <row r="70" spans="1:71" ht="13.5" customHeight="1" x14ac:dyDescent="0.25">
      <c r="D70" s="466"/>
    </row>
    <row r="71" spans="1:71" ht="13.5" customHeight="1" x14ac:dyDescent="0.25">
      <c r="D71" s="466"/>
    </row>
    <row r="72" spans="1:71" ht="13.5" customHeight="1" x14ac:dyDescent="0.25">
      <c r="D72" s="466"/>
    </row>
    <row r="73" spans="1:71" ht="13.5" customHeight="1" x14ac:dyDescent="0.25">
      <c r="D73" s="466"/>
    </row>
    <row r="74" spans="1:71" ht="13.5" customHeight="1" x14ac:dyDescent="0.25">
      <c r="D74" s="466"/>
    </row>
    <row r="75" spans="1:71" ht="13.5" customHeight="1" x14ac:dyDescent="0.25">
      <c r="D75" s="466"/>
    </row>
    <row r="76" spans="1:71" ht="13.5" customHeight="1" x14ac:dyDescent="0.25">
      <c r="D76" s="466"/>
    </row>
    <row r="77" spans="1:71" ht="13.5" customHeight="1" x14ac:dyDescent="0.25">
      <c r="D77" s="466"/>
    </row>
    <row r="78" spans="1:71" ht="13.5" customHeight="1" x14ac:dyDescent="0.25">
      <c r="D78" s="466"/>
    </row>
    <row r="79" spans="1:71" ht="13.5" customHeight="1" x14ac:dyDescent="0.25">
      <c r="D79" s="466"/>
    </row>
    <row r="80" spans="1:71" ht="13.5" customHeight="1" x14ac:dyDescent="0.25">
      <c r="D80" s="466"/>
    </row>
    <row r="81" spans="4:4" ht="13.5" customHeight="1" x14ac:dyDescent="0.25">
      <c r="D81" s="466"/>
    </row>
    <row r="82" spans="4:4" ht="13.5" customHeight="1" x14ac:dyDescent="0.25">
      <c r="D82" s="466"/>
    </row>
    <row r="83" spans="4:4" ht="13.5" customHeight="1" x14ac:dyDescent="0.25">
      <c r="D83" s="466"/>
    </row>
    <row r="84" spans="4:4" ht="13.5" customHeight="1" x14ac:dyDescent="0.25">
      <c r="D84" s="466"/>
    </row>
    <row r="85" spans="4:4" ht="13.5" customHeight="1" x14ac:dyDescent="0.25">
      <c r="D85" s="466"/>
    </row>
    <row r="86" spans="4:4" ht="13.5" customHeight="1" x14ac:dyDescent="0.25">
      <c r="D86" s="466"/>
    </row>
    <row r="87" spans="4:4" ht="13.5" customHeight="1" x14ac:dyDescent="0.25">
      <c r="D87" s="466"/>
    </row>
    <row r="88" spans="4:4" ht="13.5" customHeight="1" x14ac:dyDescent="0.25">
      <c r="D88" s="466"/>
    </row>
    <row r="89" spans="4:4" ht="13.5" customHeight="1" x14ac:dyDescent="0.25">
      <c r="D89" s="466"/>
    </row>
    <row r="90" spans="4:4" ht="13.5" customHeight="1" x14ac:dyDescent="0.25">
      <c r="D90" s="466"/>
    </row>
    <row r="91" spans="4:4" ht="13.5" customHeight="1" x14ac:dyDescent="0.25">
      <c r="D91" s="466"/>
    </row>
    <row r="92" spans="4:4" ht="13.5" customHeight="1" x14ac:dyDescent="0.25">
      <c r="D92" s="466"/>
    </row>
    <row r="93" spans="4:4" ht="13.5" customHeight="1" x14ac:dyDescent="0.25">
      <c r="D93" s="466"/>
    </row>
    <row r="94" spans="4:4" ht="13.5" customHeight="1" x14ac:dyDescent="0.25">
      <c r="D94" s="466"/>
    </row>
    <row r="95" spans="4:4" ht="13.5" customHeight="1" x14ac:dyDescent="0.25">
      <c r="D95" s="466"/>
    </row>
    <row r="96" spans="4:4" ht="13.5" customHeight="1" x14ac:dyDescent="0.25">
      <c r="D96" s="466"/>
    </row>
    <row r="97" spans="4:4" ht="13.5" customHeight="1" x14ac:dyDescent="0.25">
      <c r="D97" s="466"/>
    </row>
    <row r="98" spans="4:4" ht="13.5" customHeight="1" x14ac:dyDescent="0.25">
      <c r="D98" s="466"/>
    </row>
    <row r="99" spans="4:4" ht="13.5" customHeight="1" x14ac:dyDescent="0.25">
      <c r="D99" s="466"/>
    </row>
    <row r="100" spans="4:4" ht="13.5" customHeight="1" x14ac:dyDescent="0.25">
      <c r="D100" s="466"/>
    </row>
    <row r="101" spans="4:4" ht="13.5" customHeight="1" x14ac:dyDescent="0.25">
      <c r="D101" s="466"/>
    </row>
    <row r="102" spans="4:4" ht="13.5" customHeight="1" x14ac:dyDescent="0.25">
      <c r="D102" s="466"/>
    </row>
    <row r="103" spans="4:4" ht="13.5" customHeight="1" x14ac:dyDescent="0.25">
      <c r="D103" s="466"/>
    </row>
    <row r="104" spans="4:4" ht="13.5" customHeight="1" x14ac:dyDescent="0.25">
      <c r="D104" s="466"/>
    </row>
    <row r="105" spans="4:4" ht="13.5" customHeight="1" x14ac:dyDescent="0.25">
      <c r="D105" s="466"/>
    </row>
    <row r="106" spans="4:4" ht="13.5" customHeight="1" x14ac:dyDescent="0.25">
      <c r="D106" s="466"/>
    </row>
    <row r="107" spans="4:4" ht="13.5" customHeight="1" x14ac:dyDescent="0.25">
      <c r="D107" s="466"/>
    </row>
    <row r="108" spans="4:4" ht="13.5" customHeight="1" x14ac:dyDescent="0.25">
      <c r="D108" s="466"/>
    </row>
    <row r="109" spans="4:4" ht="13.5" customHeight="1" x14ac:dyDescent="0.25">
      <c r="D109" s="466"/>
    </row>
    <row r="110" spans="4:4" ht="13.5" customHeight="1" x14ac:dyDescent="0.25">
      <c r="D110" s="466"/>
    </row>
    <row r="111" spans="4:4" ht="13.5" customHeight="1" x14ac:dyDescent="0.25">
      <c r="D111" s="466"/>
    </row>
    <row r="112" spans="4:4" ht="13.5" customHeight="1" x14ac:dyDescent="0.25">
      <c r="D112" s="466"/>
    </row>
    <row r="113" spans="4:4" ht="13.5" customHeight="1" x14ac:dyDescent="0.25">
      <c r="D113" s="466"/>
    </row>
    <row r="114" spans="4:4" ht="13.5" customHeight="1" x14ac:dyDescent="0.25">
      <c r="D114" s="466"/>
    </row>
    <row r="115" spans="4:4" ht="13.5" customHeight="1" x14ac:dyDescent="0.25">
      <c r="D115" s="466"/>
    </row>
    <row r="116" spans="4:4" ht="13.5" customHeight="1" x14ac:dyDescent="0.25">
      <c r="D116" s="466"/>
    </row>
    <row r="117" spans="4:4" ht="13.5" customHeight="1" x14ac:dyDescent="0.25">
      <c r="D117" s="466"/>
    </row>
    <row r="118" spans="4:4" ht="13.5" customHeight="1" x14ac:dyDescent="0.25">
      <c r="D118" s="466"/>
    </row>
    <row r="119" spans="4:4" ht="13.5" customHeight="1" x14ac:dyDescent="0.25">
      <c r="D119" s="466"/>
    </row>
    <row r="120" spans="4:4" ht="13.5" customHeight="1" x14ac:dyDescent="0.25">
      <c r="D120" s="466"/>
    </row>
    <row r="121" spans="4:4" ht="13.5" customHeight="1" x14ac:dyDescent="0.25">
      <c r="D121" s="466"/>
    </row>
    <row r="122" spans="4:4" ht="13.5" customHeight="1" x14ac:dyDescent="0.25">
      <c r="D122" s="466"/>
    </row>
    <row r="123" spans="4:4" ht="13.5" customHeight="1" x14ac:dyDescent="0.25">
      <c r="D123" s="466"/>
    </row>
    <row r="124" spans="4:4" ht="13.5" customHeight="1" x14ac:dyDescent="0.25">
      <c r="D124" s="466"/>
    </row>
    <row r="125" spans="4:4" ht="13.5" customHeight="1" x14ac:dyDescent="0.25">
      <c r="D125" s="466"/>
    </row>
    <row r="126" spans="4:4" ht="13.5" customHeight="1" x14ac:dyDescent="0.25">
      <c r="D126" s="466"/>
    </row>
    <row r="127" spans="4:4" ht="13.5" customHeight="1" x14ac:dyDescent="0.25">
      <c r="D127" s="466"/>
    </row>
    <row r="128" spans="4:4" ht="13.5" customHeight="1" x14ac:dyDescent="0.25">
      <c r="D128" s="466"/>
    </row>
    <row r="129" spans="4:4" ht="13.5" customHeight="1" x14ac:dyDescent="0.25">
      <c r="D129" s="466"/>
    </row>
    <row r="130" spans="4:4" ht="13.5" customHeight="1" x14ac:dyDescent="0.25">
      <c r="D130" s="466"/>
    </row>
    <row r="131" spans="4:4" ht="13.5" customHeight="1" x14ac:dyDescent="0.25">
      <c r="D131" s="466"/>
    </row>
    <row r="132" spans="4:4" ht="13.5" customHeight="1" x14ac:dyDescent="0.25">
      <c r="D132" s="466"/>
    </row>
    <row r="133" spans="4:4" ht="13.5" customHeight="1" x14ac:dyDescent="0.25">
      <c r="D133" s="466"/>
    </row>
    <row r="134" spans="4:4" ht="13.5" customHeight="1" x14ac:dyDescent="0.25">
      <c r="D134" s="466"/>
    </row>
    <row r="135" spans="4:4" ht="13.5" customHeight="1" x14ac:dyDescent="0.25">
      <c r="D135" s="466"/>
    </row>
    <row r="136" spans="4:4" ht="13.5" customHeight="1" x14ac:dyDescent="0.25">
      <c r="D136" s="466"/>
    </row>
    <row r="137" spans="4:4" ht="13.5" customHeight="1" x14ac:dyDescent="0.25">
      <c r="D137" s="466"/>
    </row>
    <row r="138" spans="4:4" ht="13.5" customHeight="1" x14ac:dyDescent="0.25">
      <c r="D138" s="466"/>
    </row>
    <row r="139" spans="4:4" ht="13.5" customHeight="1" x14ac:dyDescent="0.25">
      <c r="D139" s="466"/>
    </row>
    <row r="140" spans="4:4" ht="13.5" customHeight="1" x14ac:dyDescent="0.25">
      <c r="D140" s="466"/>
    </row>
    <row r="141" spans="4:4" ht="13.5" customHeight="1" x14ac:dyDescent="0.25">
      <c r="D141" s="466"/>
    </row>
    <row r="142" spans="4:4" ht="13.5" customHeight="1" x14ac:dyDescent="0.25">
      <c r="D142" s="466"/>
    </row>
    <row r="143" spans="4:4" ht="13.5" customHeight="1" x14ac:dyDescent="0.25">
      <c r="D143" s="466"/>
    </row>
    <row r="144" spans="4:4" ht="13.5" customHeight="1" x14ac:dyDescent="0.25">
      <c r="D144" s="466"/>
    </row>
    <row r="145" spans="4:4" ht="13.5" customHeight="1" x14ac:dyDescent="0.25">
      <c r="D145" s="466"/>
    </row>
    <row r="146" spans="4:4" ht="13.5" customHeight="1" x14ac:dyDescent="0.25">
      <c r="D146" s="466"/>
    </row>
    <row r="147" spans="4:4" ht="13.5" customHeight="1" x14ac:dyDescent="0.25">
      <c r="D147" s="466"/>
    </row>
    <row r="148" spans="4:4" ht="13.5" customHeight="1" x14ac:dyDescent="0.25">
      <c r="D148" s="466"/>
    </row>
    <row r="149" spans="4:4" ht="13.5" customHeight="1" x14ac:dyDescent="0.25">
      <c r="D149" s="466"/>
    </row>
    <row r="150" spans="4:4" ht="13.5" customHeight="1" x14ac:dyDescent="0.25">
      <c r="D150" s="466"/>
    </row>
    <row r="151" spans="4:4" ht="13.5" customHeight="1" x14ac:dyDescent="0.25">
      <c r="D151" s="466"/>
    </row>
    <row r="152" spans="4:4" ht="13.5" customHeight="1" x14ac:dyDescent="0.25">
      <c r="D152" s="466"/>
    </row>
    <row r="153" spans="4:4" ht="13.5" customHeight="1" x14ac:dyDescent="0.25">
      <c r="D153" s="466"/>
    </row>
    <row r="154" spans="4:4" ht="13.5" customHeight="1" x14ac:dyDescent="0.25">
      <c r="D154" s="466"/>
    </row>
    <row r="155" spans="4:4" ht="13.5" customHeight="1" x14ac:dyDescent="0.25">
      <c r="D155" s="466"/>
    </row>
    <row r="156" spans="4:4" ht="13.5" customHeight="1" x14ac:dyDescent="0.25">
      <c r="D156" s="466"/>
    </row>
    <row r="157" spans="4:4" ht="13.5" customHeight="1" x14ac:dyDescent="0.25">
      <c r="D157" s="466"/>
    </row>
    <row r="158" spans="4:4" ht="13.5" customHeight="1" x14ac:dyDescent="0.25">
      <c r="D158" s="466"/>
    </row>
    <row r="159" spans="4:4" ht="13.5" customHeight="1" x14ac:dyDescent="0.25">
      <c r="D159" s="466"/>
    </row>
    <row r="160" spans="4:4" ht="13.5" customHeight="1" x14ac:dyDescent="0.25">
      <c r="D160" s="466"/>
    </row>
    <row r="161" spans="4:4" ht="13.5" customHeight="1" x14ac:dyDescent="0.25">
      <c r="D161" s="466"/>
    </row>
    <row r="162" spans="4:4" ht="13.5" customHeight="1" x14ac:dyDescent="0.25">
      <c r="D162" s="466"/>
    </row>
    <row r="163" spans="4:4" ht="13.5" customHeight="1" x14ac:dyDescent="0.25">
      <c r="D163" s="466"/>
    </row>
    <row r="164" spans="4:4" ht="13.5" customHeight="1" x14ac:dyDescent="0.25">
      <c r="D164" s="466"/>
    </row>
    <row r="165" spans="4:4" ht="13.5" customHeight="1" x14ac:dyDescent="0.25">
      <c r="D165" s="466"/>
    </row>
    <row r="166" spans="4:4" ht="13.5" customHeight="1" x14ac:dyDescent="0.25">
      <c r="D166" s="466"/>
    </row>
    <row r="167" spans="4:4" ht="13.5" customHeight="1" x14ac:dyDescent="0.25">
      <c r="D167" s="466"/>
    </row>
    <row r="168" spans="4:4" ht="13.5" customHeight="1" x14ac:dyDescent="0.25">
      <c r="D168" s="466"/>
    </row>
    <row r="169" spans="4:4" ht="13.5" customHeight="1" x14ac:dyDescent="0.25">
      <c r="D169" s="466"/>
    </row>
    <row r="170" spans="4:4" ht="13.5" customHeight="1" x14ac:dyDescent="0.25">
      <c r="D170" s="466"/>
    </row>
    <row r="171" spans="4:4" ht="13.5" customHeight="1" x14ac:dyDescent="0.25">
      <c r="D171" s="466"/>
    </row>
    <row r="172" spans="4:4" ht="13.5" customHeight="1" x14ac:dyDescent="0.25">
      <c r="D172" s="466"/>
    </row>
    <row r="173" spans="4:4" ht="13.5" customHeight="1" x14ac:dyDescent="0.25">
      <c r="D173" s="466"/>
    </row>
    <row r="174" spans="4:4" ht="13.5" customHeight="1" x14ac:dyDescent="0.25">
      <c r="D174" s="466"/>
    </row>
    <row r="175" spans="4:4" ht="13.5" customHeight="1" x14ac:dyDescent="0.25">
      <c r="D175" s="466"/>
    </row>
    <row r="176" spans="4:4" ht="13.5" customHeight="1" x14ac:dyDescent="0.25">
      <c r="D176" s="466"/>
    </row>
    <row r="177" spans="4:4" ht="13.5" customHeight="1" x14ac:dyDescent="0.25">
      <c r="D177" s="466"/>
    </row>
    <row r="178" spans="4:4" ht="13.5" customHeight="1" x14ac:dyDescent="0.25">
      <c r="D178" s="466"/>
    </row>
    <row r="179" spans="4:4" ht="13.5" customHeight="1" x14ac:dyDescent="0.25">
      <c r="D179" s="466"/>
    </row>
    <row r="180" spans="4:4" ht="13.5" customHeight="1" x14ac:dyDescent="0.25">
      <c r="D180" s="466"/>
    </row>
    <row r="181" spans="4:4" ht="13.5" customHeight="1" x14ac:dyDescent="0.25">
      <c r="D181" s="466"/>
    </row>
    <row r="182" spans="4:4" ht="13.5" customHeight="1" x14ac:dyDescent="0.25">
      <c r="D182" s="466"/>
    </row>
    <row r="183" spans="4:4" ht="13.5" customHeight="1" x14ac:dyDescent="0.25">
      <c r="D183" s="466"/>
    </row>
    <row r="184" spans="4:4" ht="13.5" customHeight="1" x14ac:dyDescent="0.25">
      <c r="D184" s="466"/>
    </row>
    <row r="185" spans="4:4" ht="13.5" customHeight="1" x14ac:dyDescent="0.25">
      <c r="D185" s="466"/>
    </row>
    <row r="186" spans="4:4" ht="13.5" customHeight="1" x14ac:dyDescent="0.25">
      <c r="D186" s="466"/>
    </row>
    <row r="187" spans="4:4" ht="13.5" customHeight="1" x14ac:dyDescent="0.25">
      <c r="D187" s="466"/>
    </row>
    <row r="188" spans="4:4" ht="13.5" customHeight="1" x14ac:dyDescent="0.25">
      <c r="D188" s="466"/>
    </row>
    <row r="189" spans="4:4" ht="13.5" customHeight="1" x14ac:dyDescent="0.25">
      <c r="D189" s="466"/>
    </row>
    <row r="190" spans="4:4" ht="13.5" customHeight="1" x14ac:dyDescent="0.25">
      <c r="D190" s="466"/>
    </row>
    <row r="191" spans="4:4" ht="13.5" customHeight="1" x14ac:dyDescent="0.25">
      <c r="D191" s="466"/>
    </row>
    <row r="192" spans="4:4" ht="13.5" customHeight="1" x14ac:dyDescent="0.25">
      <c r="D192" s="466"/>
    </row>
    <row r="193" spans="4:4" ht="13.5" customHeight="1" x14ac:dyDescent="0.25">
      <c r="D193" s="466"/>
    </row>
    <row r="194" spans="4:4" ht="13.5" customHeight="1" x14ac:dyDescent="0.25">
      <c r="D194" s="466"/>
    </row>
    <row r="195" spans="4:4" ht="13.5" customHeight="1" x14ac:dyDescent="0.25">
      <c r="D195" s="466"/>
    </row>
    <row r="196" spans="4:4" ht="13.5" customHeight="1" x14ac:dyDescent="0.25">
      <c r="D196" s="466"/>
    </row>
    <row r="197" spans="4:4" ht="13.5" customHeight="1" x14ac:dyDescent="0.25">
      <c r="D197" s="466"/>
    </row>
    <row r="198" spans="4:4" ht="13.5" customHeight="1" x14ac:dyDescent="0.25">
      <c r="D198" s="466"/>
    </row>
    <row r="199" spans="4:4" ht="13.5" customHeight="1" x14ac:dyDescent="0.25">
      <c r="D199" s="466"/>
    </row>
    <row r="200" spans="4:4" ht="13.5" customHeight="1" x14ac:dyDescent="0.25">
      <c r="D200" s="466"/>
    </row>
    <row r="201" spans="4:4" ht="13.5" customHeight="1" x14ac:dyDescent="0.25">
      <c r="D201" s="466"/>
    </row>
    <row r="202" spans="4:4" ht="13.5" customHeight="1" x14ac:dyDescent="0.25">
      <c r="D202" s="466"/>
    </row>
    <row r="203" spans="4:4" ht="13.5" customHeight="1" x14ac:dyDescent="0.25">
      <c r="D203" s="466"/>
    </row>
    <row r="204" spans="4:4" ht="13.5" customHeight="1" x14ac:dyDescent="0.25">
      <c r="D204" s="466"/>
    </row>
    <row r="205" spans="4:4" ht="13.5" customHeight="1" x14ac:dyDescent="0.25">
      <c r="D205" s="466"/>
    </row>
    <row r="206" spans="4:4" ht="13.5" customHeight="1" x14ac:dyDescent="0.25">
      <c r="D206" s="466"/>
    </row>
    <row r="207" spans="4:4" ht="13.5" customHeight="1" x14ac:dyDescent="0.25">
      <c r="D207" s="466"/>
    </row>
    <row r="208" spans="4:4" ht="13.5" customHeight="1" x14ac:dyDescent="0.25">
      <c r="D208" s="466"/>
    </row>
    <row r="209" spans="4:4" ht="13.5" customHeight="1" x14ac:dyDescent="0.25">
      <c r="D209" s="466"/>
    </row>
    <row r="210" spans="4:4" ht="13.5" customHeight="1" x14ac:dyDescent="0.25">
      <c r="D210" s="466"/>
    </row>
    <row r="211" spans="4:4" ht="13.5" customHeight="1" x14ac:dyDescent="0.25">
      <c r="D211" s="466"/>
    </row>
    <row r="212" spans="4:4" ht="13.5" customHeight="1" x14ac:dyDescent="0.25">
      <c r="D212" s="466"/>
    </row>
    <row r="213" spans="4:4" ht="13.5" customHeight="1" x14ac:dyDescent="0.25">
      <c r="D213" s="466"/>
    </row>
    <row r="214" spans="4:4" ht="13.5" customHeight="1" x14ac:dyDescent="0.25">
      <c r="D214" s="466"/>
    </row>
    <row r="215" spans="4:4" ht="13.5" customHeight="1" x14ac:dyDescent="0.25">
      <c r="D215" s="466"/>
    </row>
    <row r="216" spans="4:4" ht="13.5" customHeight="1" x14ac:dyDescent="0.25">
      <c r="D216" s="466"/>
    </row>
    <row r="217" spans="4:4" ht="13.5" customHeight="1" x14ac:dyDescent="0.25">
      <c r="D217" s="466"/>
    </row>
    <row r="218" spans="4:4" ht="13.5" customHeight="1" x14ac:dyDescent="0.25">
      <c r="D218" s="466"/>
    </row>
    <row r="219" spans="4:4" ht="13.5" customHeight="1" x14ac:dyDescent="0.25">
      <c r="D219" s="466"/>
    </row>
    <row r="220" spans="4:4" ht="13.5" customHeight="1" x14ac:dyDescent="0.25">
      <c r="D220" s="466"/>
    </row>
    <row r="221" spans="4:4" ht="13.5" customHeight="1" x14ac:dyDescent="0.25">
      <c r="D221" s="466"/>
    </row>
    <row r="222" spans="4:4" ht="13.5" customHeight="1" x14ac:dyDescent="0.25">
      <c r="D222" s="466"/>
    </row>
    <row r="223" spans="4:4" ht="13.5" customHeight="1" x14ac:dyDescent="0.25">
      <c r="D223" s="466"/>
    </row>
    <row r="224" spans="4:4" ht="13.5" customHeight="1" x14ac:dyDescent="0.25">
      <c r="D224" s="466"/>
    </row>
    <row r="225" spans="4:4" ht="13.5" customHeight="1" x14ac:dyDescent="0.25">
      <c r="D225" s="466"/>
    </row>
    <row r="226" spans="4:4" ht="13.5" customHeight="1" x14ac:dyDescent="0.25">
      <c r="D226" s="466"/>
    </row>
    <row r="227" spans="4:4" ht="13.5" customHeight="1" x14ac:dyDescent="0.25">
      <c r="D227" s="466"/>
    </row>
    <row r="228" spans="4:4" ht="13.5" customHeight="1" x14ac:dyDescent="0.25">
      <c r="D228" s="466"/>
    </row>
    <row r="229" spans="4:4" ht="13.5" customHeight="1" x14ac:dyDescent="0.25">
      <c r="D229" s="466"/>
    </row>
    <row r="230" spans="4:4" ht="13.5" customHeight="1" x14ac:dyDescent="0.25">
      <c r="D230" s="466"/>
    </row>
    <row r="231" spans="4:4" ht="13.5" customHeight="1" x14ac:dyDescent="0.25">
      <c r="D231" s="466"/>
    </row>
    <row r="232" spans="4:4" ht="13.5" customHeight="1" x14ac:dyDescent="0.25">
      <c r="D232" s="466"/>
    </row>
    <row r="233" spans="4:4" ht="13.5" customHeight="1" x14ac:dyDescent="0.25">
      <c r="D233" s="466"/>
    </row>
    <row r="234" spans="4:4" ht="13.5" customHeight="1" x14ac:dyDescent="0.25">
      <c r="D234" s="466"/>
    </row>
    <row r="235" spans="4:4" ht="13.5" customHeight="1" x14ac:dyDescent="0.25">
      <c r="D235" s="466"/>
    </row>
    <row r="236" spans="4:4" ht="13.5" customHeight="1" x14ac:dyDescent="0.25">
      <c r="D236" s="466"/>
    </row>
    <row r="237" spans="4:4" ht="13.5" customHeight="1" x14ac:dyDescent="0.25">
      <c r="D237" s="466"/>
    </row>
    <row r="238" spans="4:4" ht="13.5" customHeight="1" x14ac:dyDescent="0.25">
      <c r="D238" s="466"/>
    </row>
    <row r="239" spans="4:4" ht="13.5" customHeight="1" x14ac:dyDescent="0.25">
      <c r="D239" s="466"/>
    </row>
    <row r="240" spans="4:4" ht="13.5" customHeight="1" x14ac:dyDescent="0.25">
      <c r="D240" s="466"/>
    </row>
    <row r="241" spans="4:4" ht="13.5" customHeight="1" x14ac:dyDescent="0.25">
      <c r="D241" s="466"/>
    </row>
    <row r="242" spans="4:4" ht="13.5" customHeight="1" x14ac:dyDescent="0.25">
      <c r="D242" s="466"/>
    </row>
    <row r="243" spans="4:4" ht="13.5" customHeight="1" x14ac:dyDescent="0.25">
      <c r="D243" s="466"/>
    </row>
    <row r="244" spans="4:4" ht="13.5" customHeight="1" x14ac:dyDescent="0.25">
      <c r="D244" s="466"/>
    </row>
    <row r="245" spans="4:4" ht="13.5" customHeight="1" x14ac:dyDescent="0.25">
      <c r="D245" s="466"/>
    </row>
    <row r="246" spans="4:4" ht="13.5" customHeight="1" x14ac:dyDescent="0.25">
      <c r="D246" s="466"/>
    </row>
    <row r="247" spans="4:4" ht="13.5" customHeight="1" x14ac:dyDescent="0.25">
      <c r="D247" s="466"/>
    </row>
    <row r="248" spans="4:4" ht="13.5" customHeight="1" x14ac:dyDescent="0.25">
      <c r="D248" s="466"/>
    </row>
    <row r="249" spans="4:4" ht="13.5" customHeight="1" x14ac:dyDescent="0.25">
      <c r="D249" s="466"/>
    </row>
    <row r="250" spans="4:4" ht="13.5" customHeight="1" x14ac:dyDescent="0.25">
      <c r="D250" s="466"/>
    </row>
    <row r="251" spans="4:4" ht="13.5" customHeight="1" x14ac:dyDescent="0.25">
      <c r="D251" s="466"/>
    </row>
    <row r="252" spans="4:4" ht="13.5" customHeight="1" x14ac:dyDescent="0.25">
      <c r="D252" s="466"/>
    </row>
    <row r="253" spans="4:4" ht="13.5" customHeight="1" x14ac:dyDescent="0.25">
      <c r="D253" s="466"/>
    </row>
    <row r="254" spans="4:4" ht="13.5" customHeight="1" x14ac:dyDescent="0.25">
      <c r="D254" s="466"/>
    </row>
    <row r="255" spans="4:4" ht="13.5" customHeight="1" x14ac:dyDescent="0.25">
      <c r="D255" s="466"/>
    </row>
    <row r="256" spans="4:4" ht="13.5" customHeight="1" x14ac:dyDescent="0.25">
      <c r="D256" s="466"/>
    </row>
    <row r="257" spans="4:4" ht="13.5" customHeight="1" x14ac:dyDescent="0.25">
      <c r="D257" s="466"/>
    </row>
    <row r="258" spans="4:4" ht="13.5" customHeight="1" x14ac:dyDescent="0.25">
      <c r="D258" s="466"/>
    </row>
    <row r="259" spans="4:4" ht="13.5" customHeight="1" x14ac:dyDescent="0.25">
      <c r="D259" s="466"/>
    </row>
    <row r="260" spans="4:4" ht="13.5" customHeight="1" x14ac:dyDescent="0.25">
      <c r="D260" s="466"/>
    </row>
    <row r="261" spans="4:4" ht="13.5" customHeight="1" x14ac:dyDescent="0.25">
      <c r="D261" s="466"/>
    </row>
    <row r="262" spans="4:4" ht="13.5" customHeight="1" x14ac:dyDescent="0.25">
      <c r="D262" s="466"/>
    </row>
    <row r="263" spans="4:4" ht="13.5" customHeight="1" x14ac:dyDescent="0.25">
      <c r="D263" s="466"/>
    </row>
    <row r="264" spans="4:4" ht="13.5" customHeight="1" x14ac:dyDescent="0.25">
      <c r="D264" s="466"/>
    </row>
    <row r="265" spans="4:4" ht="13.5" customHeight="1" x14ac:dyDescent="0.25">
      <c r="D265" s="466"/>
    </row>
    <row r="266" spans="4:4" ht="13.5" customHeight="1" x14ac:dyDescent="0.25">
      <c r="D266" s="466"/>
    </row>
    <row r="267" spans="4:4" ht="13.5" customHeight="1" x14ac:dyDescent="0.25">
      <c r="D267" s="466"/>
    </row>
    <row r="268" spans="4:4" ht="13.5" customHeight="1" x14ac:dyDescent="0.25">
      <c r="D268" s="466"/>
    </row>
    <row r="269" spans="4:4" ht="13.5" customHeight="1" x14ac:dyDescent="0.25">
      <c r="D269" s="466"/>
    </row>
    <row r="270" spans="4:4" ht="13.5" customHeight="1" x14ac:dyDescent="0.25">
      <c r="D270" s="466"/>
    </row>
    <row r="271" spans="4:4" ht="13.5" customHeight="1" x14ac:dyDescent="0.25">
      <c r="D271" s="466"/>
    </row>
    <row r="272" spans="4:4" ht="13.5" customHeight="1" x14ac:dyDescent="0.25">
      <c r="D272" s="466"/>
    </row>
    <row r="273" spans="4:4" ht="13.5" customHeight="1" x14ac:dyDescent="0.25">
      <c r="D273" s="466"/>
    </row>
    <row r="274" spans="4:4" ht="13.5" customHeight="1" x14ac:dyDescent="0.25">
      <c r="D274" s="466"/>
    </row>
    <row r="275" spans="4:4" ht="13.5" customHeight="1" x14ac:dyDescent="0.25">
      <c r="D275" s="466"/>
    </row>
    <row r="276" spans="4:4" ht="13.5" customHeight="1" x14ac:dyDescent="0.25">
      <c r="D276" s="466"/>
    </row>
    <row r="277" spans="4:4" ht="13.5" customHeight="1" x14ac:dyDescent="0.25">
      <c r="D277" s="466"/>
    </row>
    <row r="278" spans="4:4" ht="13.5" customHeight="1" x14ac:dyDescent="0.25">
      <c r="D278" s="466"/>
    </row>
    <row r="279" spans="4:4" ht="13.5" customHeight="1" x14ac:dyDescent="0.25">
      <c r="D279" s="466"/>
    </row>
    <row r="280" spans="4:4" ht="13.5" customHeight="1" x14ac:dyDescent="0.25">
      <c r="D280" s="466"/>
    </row>
    <row r="281" spans="4:4" ht="13.5" customHeight="1" x14ac:dyDescent="0.25">
      <c r="D281" s="466"/>
    </row>
    <row r="282" spans="4:4" ht="13.5" customHeight="1" x14ac:dyDescent="0.25">
      <c r="D282" s="466"/>
    </row>
    <row r="283" spans="4:4" ht="13.5" customHeight="1" x14ac:dyDescent="0.25">
      <c r="D283" s="466"/>
    </row>
    <row r="284" spans="4:4" ht="13.5" customHeight="1" x14ac:dyDescent="0.25">
      <c r="D284" s="466"/>
    </row>
    <row r="285" spans="4:4" ht="13.5" customHeight="1" x14ac:dyDescent="0.25">
      <c r="D285" s="466"/>
    </row>
    <row r="286" spans="4:4" ht="13.5" customHeight="1" x14ac:dyDescent="0.25">
      <c r="D286" s="466"/>
    </row>
    <row r="287" spans="4:4" ht="13.5" customHeight="1" x14ac:dyDescent="0.25">
      <c r="D287" s="466"/>
    </row>
    <row r="288" spans="4:4" ht="13.5" customHeight="1" x14ac:dyDescent="0.25">
      <c r="D288" s="466"/>
    </row>
    <row r="289" spans="4:4" ht="13.5" customHeight="1" x14ac:dyDescent="0.25">
      <c r="D289" s="466"/>
    </row>
    <row r="290" spans="4:4" ht="13.5" customHeight="1" x14ac:dyDescent="0.25">
      <c r="D290" s="466"/>
    </row>
    <row r="291" spans="4:4" ht="13.5" customHeight="1" x14ac:dyDescent="0.25">
      <c r="D291" s="466"/>
    </row>
    <row r="292" spans="4:4" ht="13.5" customHeight="1" x14ac:dyDescent="0.25">
      <c r="D292" s="466"/>
    </row>
    <row r="293" spans="4:4" ht="13.5" customHeight="1" x14ac:dyDescent="0.25">
      <c r="D293" s="466"/>
    </row>
    <row r="294" spans="4:4" ht="13.5" customHeight="1" x14ac:dyDescent="0.25">
      <c r="D294" s="466"/>
    </row>
    <row r="295" spans="4:4" ht="13.5" customHeight="1" x14ac:dyDescent="0.25">
      <c r="D295" s="466"/>
    </row>
    <row r="296" spans="4:4" ht="13.5" customHeight="1" x14ac:dyDescent="0.25">
      <c r="D296" s="466"/>
    </row>
    <row r="297" spans="4:4" ht="13.5" customHeight="1" x14ac:dyDescent="0.25">
      <c r="D297" s="466"/>
    </row>
    <row r="298" spans="4:4" ht="13.5" customHeight="1" x14ac:dyDescent="0.25">
      <c r="D298" s="466"/>
    </row>
    <row r="299" spans="4:4" ht="13.5" customHeight="1" x14ac:dyDescent="0.25">
      <c r="D299" s="466"/>
    </row>
    <row r="300" spans="4:4" ht="13.5" customHeight="1" x14ac:dyDescent="0.25">
      <c r="D300" s="466"/>
    </row>
    <row r="301" spans="4:4" ht="13.5" customHeight="1" x14ac:dyDescent="0.25">
      <c r="D301" s="466"/>
    </row>
    <row r="302" spans="4:4" ht="13.5" customHeight="1" x14ac:dyDescent="0.25">
      <c r="D302" s="466"/>
    </row>
    <row r="303" spans="4:4" ht="13.5" customHeight="1" x14ac:dyDescent="0.25">
      <c r="D303" s="466"/>
    </row>
    <row r="304" spans="4:4" ht="13.5" customHeight="1" x14ac:dyDescent="0.25">
      <c r="D304" s="466"/>
    </row>
    <row r="305" spans="4:4" ht="13.5" customHeight="1" x14ac:dyDescent="0.25">
      <c r="D305" s="466"/>
    </row>
    <row r="306" spans="4:4" ht="13.5" customHeight="1" x14ac:dyDescent="0.25">
      <c r="D306" s="466"/>
    </row>
    <row r="307" spans="4:4" ht="13.5" customHeight="1" x14ac:dyDescent="0.25">
      <c r="D307" s="466"/>
    </row>
    <row r="308" spans="4:4" ht="13.5" customHeight="1" x14ac:dyDescent="0.25">
      <c r="D308" s="466"/>
    </row>
    <row r="309" spans="4:4" ht="13.5" customHeight="1" x14ac:dyDescent="0.25">
      <c r="D309" s="466"/>
    </row>
    <row r="310" spans="4:4" ht="13.5" customHeight="1" x14ac:dyDescent="0.25">
      <c r="D310" s="466"/>
    </row>
    <row r="311" spans="4:4" ht="13.5" customHeight="1" x14ac:dyDescent="0.25">
      <c r="D311" s="466"/>
    </row>
    <row r="312" spans="4:4" ht="13.5" customHeight="1" x14ac:dyDescent="0.25">
      <c r="D312" s="466"/>
    </row>
    <row r="313" spans="4:4" ht="13.5" customHeight="1" x14ac:dyDescent="0.25">
      <c r="D313" s="466"/>
    </row>
    <row r="314" spans="4:4" ht="13.5" customHeight="1" x14ac:dyDescent="0.25">
      <c r="D314" s="466"/>
    </row>
    <row r="315" spans="4:4" ht="13.5" customHeight="1" x14ac:dyDescent="0.25">
      <c r="D315" s="466"/>
    </row>
    <row r="316" spans="4:4" ht="13.5" customHeight="1" x14ac:dyDescent="0.25">
      <c r="D316" s="466"/>
    </row>
    <row r="317" spans="4:4" ht="13.5" customHeight="1" x14ac:dyDescent="0.25">
      <c r="D317" s="466"/>
    </row>
    <row r="318" spans="4:4" ht="13.5" customHeight="1" x14ac:dyDescent="0.25">
      <c r="D318" s="466"/>
    </row>
    <row r="319" spans="4:4" ht="13.5" customHeight="1" x14ac:dyDescent="0.25">
      <c r="D319" s="466"/>
    </row>
    <row r="320" spans="4:4" ht="13.5" customHeight="1" x14ac:dyDescent="0.25">
      <c r="D320" s="466"/>
    </row>
    <row r="321" spans="4:4" ht="13.5" customHeight="1" x14ac:dyDescent="0.25">
      <c r="D321" s="466"/>
    </row>
    <row r="322" spans="4:4" ht="13.5" customHeight="1" x14ac:dyDescent="0.25">
      <c r="D322" s="466"/>
    </row>
    <row r="323" spans="4:4" ht="13.5" customHeight="1" x14ac:dyDescent="0.25">
      <c r="D323" s="466"/>
    </row>
    <row r="324" spans="4:4" ht="13.5" customHeight="1" x14ac:dyDescent="0.25">
      <c r="D324" s="466"/>
    </row>
    <row r="325" spans="4:4" ht="13.5" customHeight="1" x14ac:dyDescent="0.25">
      <c r="D325" s="466"/>
    </row>
    <row r="326" spans="4:4" ht="13.5" customHeight="1" x14ac:dyDescent="0.25">
      <c r="D326" s="466"/>
    </row>
    <row r="327" spans="4:4" ht="13.5" customHeight="1" x14ac:dyDescent="0.25">
      <c r="D327" s="466"/>
    </row>
    <row r="328" spans="4:4" ht="13.5" customHeight="1" x14ac:dyDescent="0.25">
      <c r="D328" s="466"/>
    </row>
    <row r="329" spans="4:4" ht="13.5" customHeight="1" x14ac:dyDescent="0.25">
      <c r="D329" s="466"/>
    </row>
    <row r="330" spans="4:4" ht="13.5" customHeight="1" x14ac:dyDescent="0.25">
      <c r="D330" s="466"/>
    </row>
    <row r="331" spans="4:4" ht="13.5" customHeight="1" x14ac:dyDescent="0.25">
      <c r="D331" s="466"/>
    </row>
    <row r="332" spans="4:4" ht="13.5" customHeight="1" x14ac:dyDescent="0.25">
      <c r="D332" s="466"/>
    </row>
    <row r="333" spans="4:4" ht="13.5" customHeight="1" x14ac:dyDescent="0.25">
      <c r="D333" s="466"/>
    </row>
    <row r="334" spans="4:4" ht="13.5" customHeight="1" x14ac:dyDescent="0.25">
      <c r="D334" s="466"/>
    </row>
    <row r="335" spans="4:4" ht="13.5" customHeight="1" x14ac:dyDescent="0.25">
      <c r="D335" s="466"/>
    </row>
    <row r="336" spans="4:4" ht="13.5" customHeight="1" x14ac:dyDescent="0.25">
      <c r="D336" s="466"/>
    </row>
    <row r="337" spans="4:4" ht="13.5" customHeight="1" x14ac:dyDescent="0.25">
      <c r="D337" s="466"/>
    </row>
    <row r="338" spans="4:4" ht="13.5" customHeight="1" x14ac:dyDescent="0.25">
      <c r="D338" s="466"/>
    </row>
    <row r="339" spans="4:4" ht="13.5" customHeight="1" x14ac:dyDescent="0.25">
      <c r="D339" s="466"/>
    </row>
    <row r="340" spans="4:4" ht="13.5" customHeight="1" x14ac:dyDescent="0.25">
      <c r="D340" s="466"/>
    </row>
    <row r="341" spans="4:4" ht="13.5" customHeight="1" x14ac:dyDescent="0.25">
      <c r="D341" s="466"/>
    </row>
    <row r="342" spans="4:4" ht="13.5" customHeight="1" x14ac:dyDescent="0.25">
      <c r="D342" s="466"/>
    </row>
    <row r="343" spans="4:4" ht="13.5" customHeight="1" x14ac:dyDescent="0.25">
      <c r="D343" s="466"/>
    </row>
    <row r="344" spans="4:4" ht="13.5" customHeight="1" x14ac:dyDescent="0.25">
      <c r="D344" s="466"/>
    </row>
    <row r="345" spans="4:4" ht="13.5" customHeight="1" x14ac:dyDescent="0.25">
      <c r="D345" s="466"/>
    </row>
    <row r="346" spans="4:4" ht="13.5" customHeight="1" x14ac:dyDescent="0.25">
      <c r="D346" s="466"/>
    </row>
    <row r="347" spans="4:4" ht="13.5" customHeight="1" x14ac:dyDescent="0.25">
      <c r="D347" s="466"/>
    </row>
    <row r="348" spans="4:4" ht="13.5" customHeight="1" x14ac:dyDescent="0.25">
      <c r="D348" s="466"/>
    </row>
    <row r="349" spans="4:4" ht="13.5" customHeight="1" x14ac:dyDescent="0.25">
      <c r="D349" s="466"/>
    </row>
    <row r="350" spans="4:4" ht="13.5" customHeight="1" x14ac:dyDescent="0.25">
      <c r="D350" s="466"/>
    </row>
    <row r="351" spans="4:4" ht="13.5" customHeight="1" x14ac:dyDescent="0.25">
      <c r="D351" s="466"/>
    </row>
    <row r="352" spans="4:4" ht="13.5" customHeight="1" x14ac:dyDescent="0.25">
      <c r="D352" s="466"/>
    </row>
    <row r="353" spans="4:4" ht="13.5" customHeight="1" x14ac:dyDescent="0.25">
      <c r="D353" s="466"/>
    </row>
    <row r="354" spans="4:4" ht="13.5" customHeight="1" x14ac:dyDescent="0.25">
      <c r="D354" s="466"/>
    </row>
    <row r="355" spans="4:4" ht="13.5" customHeight="1" x14ac:dyDescent="0.25">
      <c r="D355" s="466"/>
    </row>
    <row r="356" spans="4:4" ht="13.5" customHeight="1" x14ac:dyDescent="0.25">
      <c r="D356" s="466"/>
    </row>
    <row r="357" spans="4:4" ht="13.5" customHeight="1" x14ac:dyDescent="0.25">
      <c r="D357" s="466"/>
    </row>
    <row r="358" spans="4:4" ht="13.5" customHeight="1" x14ac:dyDescent="0.25">
      <c r="D358" s="466"/>
    </row>
    <row r="359" spans="4:4" ht="13.5" customHeight="1" x14ac:dyDescent="0.25">
      <c r="D359" s="466"/>
    </row>
    <row r="360" spans="4:4" ht="13.5" customHeight="1" x14ac:dyDescent="0.25">
      <c r="D360" s="466"/>
    </row>
    <row r="361" spans="4:4" ht="13.5" customHeight="1" x14ac:dyDescent="0.25">
      <c r="D361" s="466"/>
    </row>
    <row r="362" spans="4:4" ht="13.5" customHeight="1" x14ac:dyDescent="0.25">
      <c r="D362" s="466"/>
    </row>
    <row r="363" spans="4:4" ht="13.5" customHeight="1" x14ac:dyDescent="0.25">
      <c r="D363" s="466"/>
    </row>
    <row r="364" spans="4:4" ht="13.5" customHeight="1" x14ac:dyDescent="0.25">
      <c r="D364" s="466"/>
    </row>
    <row r="365" spans="4:4" ht="13.5" customHeight="1" x14ac:dyDescent="0.25">
      <c r="D365" s="466"/>
    </row>
    <row r="366" spans="4:4" ht="13.5" customHeight="1" x14ac:dyDescent="0.25">
      <c r="D366" s="466"/>
    </row>
    <row r="367" spans="4:4" ht="13.5" customHeight="1" x14ac:dyDescent="0.25">
      <c r="D367" s="466"/>
    </row>
    <row r="368" spans="4:4" ht="13.5" customHeight="1" x14ac:dyDescent="0.25">
      <c r="D368" s="466"/>
    </row>
    <row r="369" spans="4:4" ht="13.5" customHeight="1" x14ac:dyDescent="0.25">
      <c r="D369" s="466"/>
    </row>
    <row r="370" spans="4:4" ht="13.5" customHeight="1" x14ac:dyDescent="0.25">
      <c r="D370" s="466"/>
    </row>
    <row r="371" spans="4:4" ht="13.5" customHeight="1" x14ac:dyDescent="0.25">
      <c r="D371" s="466"/>
    </row>
    <row r="372" spans="4:4" ht="13.5" customHeight="1" x14ac:dyDescent="0.25">
      <c r="D372" s="466"/>
    </row>
    <row r="373" spans="4:4" ht="13.5" customHeight="1" x14ac:dyDescent="0.25">
      <c r="D373" s="466"/>
    </row>
    <row r="374" spans="4:4" ht="13.5" customHeight="1" x14ac:dyDescent="0.25">
      <c r="D374" s="466"/>
    </row>
    <row r="375" spans="4:4" ht="13.5" customHeight="1" x14ac:dyDescent="0.25">
      <c r="D375" s="466"/>
    </row>
    <row r="376" spans="4:4" ht="13.5" customHeight="1" x14ac:dyDescent="0.25">
      <c r="D376" s="466"/>
    </row>
    <row r="377" spans="4:4" ht="13.5" customHeight="1" x14ac:dyDescent="0.25">
      <c r="D377" s="466"/>
    </row>
    <row r="378" spans="4:4" ht="13.5" customHeight="1" x14ac:dyDescent="0.25">
      <c r="D378" s="466"/>
    </row>
    <row r="379" spans="4:4" ht="13.5" customHeight="1" x14ac:dyDescent="0.25">
      <c r="D379" s="466"/>
    </row>
    <row r="380" spans="4:4" ht="13.5" customHeight="1" x14ac:dyDescent="0.25">
      <c r="D380" s="466"/>
    </row>
    <row r="381" spans="4:4" ht="13.5" customHeight="1" x14ac:dyDescent="0.25">
      <c r="D381" s="466"/>
    </row>
    <row r="382" spans="4:4" ht="13.5" customHeight="1" x14ac:dyDescent="0.25">
      <c r="D382" s="466"/>
    </row>
    <row r="383" spans="4:4" ht="13.5" customHeight="1" x14ac:dyDescent="0.25">
      <c r="D383" s="466"/>
    </row>
    <row r="384" spans="4:4" ht="13.5" customHeight="1" x14ac:dyDescent="0.25">
      <c r="D384" s="466"/>
    </row>
    <row r="385" spans="4:4" ht="13.5" customHeight="1" x14ac:dyDescent="0.25">
      <c r="D385" s="466"/>
    </row>
    <row r="386" spans="4:4" ht="13.5" customHeight="1" x14ac:dyDescent="0.25">
      <c r="D386" s="466"/>
    </row>
    <row r="387" spans="4:4" ht="13.5" customHeight="1" x14ac:dyDescent="0.25">
      <c r="D387" s="466"/>
    </row>
    <row r="388" spans="4:4" ht="13.5" customHeight="1" x14ac:dyDescent="0.25">
      <c r="D388" s="466"/>
    </row>
    <row r="389" spans="4:4" ht="13.5" customHeight="1" x14ac:dyDescent="0.25">
      <c r="D389" s="466"/>
    </row>
    <row r="390" spans="4:4" ht="13.5" customHeight="1" x14ac:dyDescent="0.25">
      <c r="D390" s="466"/>
    </row>
    <row r="391" spans="4:4" ht="13.5" customHeight="1" x14ac:dyDescent="0.25">
      <c r="D391" s="466"/>
    </row>
    <row r="392" spans="4:4" ht="13.5" customHeight="1" x14ac:dyDescent="0.25">
      <c r="D392" s="466"/>
    </row>
    <row r="393" spans="4:4" ht="13.5" customHeight="1" x14ac:dyDescent="0.25">
      <c r="D393" s="466"/>
    </row>
    <row r="394" spans="4:4" ht="13.5" customHeight="1" x14ac:dyDescent="0.25">
      <c r="D394" s="466"/>
    </row>
    <row r="395" spans="4:4" ht="13.5" customHeight="1" x14ac:dyDescent="0.25">
      <c r="D395" s="466"/>
    </row>
    <row r="396" spans="4:4" ht="13.5" customHeight="1" x14ac:dyDescent="0.25">
      <c r="D396" s="466"/>
    </row>
    <row r="397" spans="4:4" ht="13.5" customHeight="1" x14ac:dyDescent="0.25">
      <c r="D397" s="466"/>
    </row>
    <row r="398" spans="4:4" ht="13.5" customHeight="1" x14ac:dyDescent="0.25">
      <c r="D398" s="466"/>
    </row>
    <row r="399" spans="4:4" ht="13.5" customHeight="1" x14ac:dyDescent="0.25">
      <c r="D399" s="466"/>
    </row>
    <row r="400" spans="4:4" ht="13.5" customHeight="1" x14ac:dyDescent="0.25">
      <c r="D400" s="466"/>
    </row>
    <row r="401" spans="4:4" ht="13.5" customHeight="1" x14ac:dyDescent="0.25">
      <c r="D401" s="466"/>
    </row>
    <row r="402" spans="4:4" ht="13.5" customHeight="1" x14ac:dyDescent="0.25">
      <c r="D402" s="466"/>
    </row>
    <row r="403" spans="4:4" ht="13.5" customHeight="1" x14ac:dyDescent="0.25">
      <c r="D403" s="466"/>
    </row>
    <row r="404" spans="4:4" ht="13.5" customHeight="1" x14ac:dyDescent="0.25">
      <c r="D404" s="466"/>
    </row>
    <row r="405" spans="4:4" ht="13.5" customHeight="1" x14ac:dyDescent="0.25">
      <c r="D405" s="466"/>
    </row>
    <row r="406" spans="4:4" ht="13.5" customHeight="1" x14ac:dyDescent="0.25">
      <c r="D406" s="466"/>
    </row>
    <row r="407" spans="4:4" ht="13.5" customHeight="1" x14ac:dyDescent="0.25">
      <c r="D407" s="466"/>
    </row>
    <row r="408" spans="4:4" ht="13.5" customHeight="1" x14ac:dyDescent="0.25">
      <c r="D408" s="466"/>
    </row>
    <row r="409" spans="4:4" ht="13.5" customHeight="1" x14ac:dyDescent="0.25">
      <c r="D409" s="466"/>
    </row>
    <row r="410" spans="4:4" ht="13.5" customHeight="1" x14ac:dyDescent="0.25">
      <c r="D410" s="466"/>
    </row>
    <row r="411" spans="4:4" ht="13.5" customHeight="1" x14ac:dyDescent="0.25">
      <c r="D411" s="466"/>
    </row>
    <row r="412" spans="4:4" ht="13.5" customHeight="1" x14ac:dyDescent="0.25">
      <c r="D412" s="466"/>
    </row>
    <row r="413" spans="4:4" ht="13.5" customHeight="1" x14ac:dyDescent="0.25">
      <c r="D413" s="466"/>
    </row>
    <row r="414" spans="4:4" ht="13.5" customHeight="1" x14ac:dyDescent="0.25">
      <c r="D414" s="466"/>
    </row>
    <row r="415" spans="4:4" ht="13.5" customHeight="1" x14ac:dyDescent="0.25">
      <c r="D415" s="466"/>
    </row>
    <row r="416" spans="4:4" ht="13.5" customHeight="1" x14ac:dyDescent="0.25">
      <c r="D416" s="466"/>
    </row>
    <row r="417" spans="4:4" ht="13.5" customHeight="1" x14ac:dyDescent="0.25">
      <c r="D417" s="466"/>
    </row>
    <row r="418" spans="4:4" ht="13.5" customHeight="1" x14ac:dyDescent="0.25">
      <c r="D418" s="466"/>
    </row>
    <row r="419" spans="4:4" ht="13.5" customHeight="1" x14ac:dyDescent="0.25">
      <c r="D419" s="466"/>
    </row>
    <row r="420" spans="4:4" ht="13.5" customHeight="1" x14ac:dyDescent="0.25">
      <c r="D420" s="466"/>
    </row>
    <row r="421" spans="4:4" ht="13.5" customHeight="1" x14ac:dyDescent="0.25">
      <c r="D421" s="466"/>
    </row>
    <row r="422" spans="4:4" ht="13.5" customHeight="1" x14ac:dyDescent="0.25">
      <c r="D422" s="466"/>
    </row>
    <row r="423" spans="4:4" ht="13.5" customHeight="1" x14ac:dyDescent="0.25">
      <c r="D423" s="466"/>
    </row>
    <row r="424" spans="4:4" ht="13.5" customHeight="1" x14ac:dyDescent="0.25">
      <c r="D424" s="466"/>
    </row>
    <row r="425" spans="4:4" ht="13.5" customHeight="1" x14ac:dyDescent="0.25">
      <c r="D425" s="466"/>
    </row>
    <row r="426" spans="4:4" ht="13.5" customHeight="1" x14ac:dyDescent="0.25">
      <c r="D426" s="466"/>
    </row>
    <row r="427" spans="4:4" ht="13.5" customHeight="1" x14ac:dyDescent="0.25">
      <c r="D427" s="466"/>
    </row>
    <row r="428" spans="4:4" ht="13.5" customHeight="1" x14ac:dyDescent="0.25">
      <c r="D428" s="466"/>
    </row>
    <row r="429" spans="4:4" ht="13.5" customHeight="1" x14ac:dyDescent="0.25">
      <c r="D429" s="466"/>
    </row>
    <row r="430" spans="4:4" ht="13.5" customHeight="1" x14ac:dyDescent="0.25">
      <c r="D430" s="466"/>
    </row>
    <row r="431" spans="4:4" ht="13.5" customHeight="1" x14ac:dyDescent="0.25">
      <c r="D431" s="466"/>
    </row>
    <row r="432" spans="4:4" ht="13.5" customHeight="1" x14ac:dyDescent="0.25">
      <c r="D432" s="466"/>
    </row>
    <row r="433" spans="4:4" ht="13.5" customHeight="1" x14ac:dyDescent="0.25">
      <c r="D433" s="466"/>
    </row>
    <row r="434" spans="4:4" ht="13.5" customHeight="1" x14ac:dyDescent="0.25">
      <c r="D434" s="466"/>
    </row>
    <row r="435" spans="4:4" ht="13.5" customHeight="1" x14ac:dyDescent="0.25">
      <c r="D435" s="466"/>
    </row>
    <row r="436" spans="4:4" ht="13.5" customHeight="1" x14ac:dyDescent="0.25">
      <c r="D436" s="466"/>
    </row>
    <row r="437" spans="4:4" ht="13.5" customHeight="1" x14ac:dyDescent="0.25">
      <c r="D437" s="466"/>
    </row>
    <row r="438" spans="4:4" ht="13.5" customHeight="1" x14ac:dyDescent="0.25">
      <c r="D438" s="466"/>
    </row>
    <row r="439" spans="4:4" ht="13.5" customHeight="1" x14ac:dyDescent="0.25">
      <c r="D439" s="466"/>
    </row>
    <row r="440" spans="4:4" ht="13.5" customHeight="1" x14ac:dyDescent="0.25">
      <c r="D440" s="466"/>
    </row>
    <row r="441" spans="4:4" ht="13.5" customHeight="1" x14ac:dyDescent="0.25">
      <c r="D441" s="466"/>
    </row>
    <row r="442" spans="4:4" ht="13.5" customHeight="1" x14ac:dyDescent="0.25">
      <c r="D442" s="466"/>
    </row>
    <row r="443" spans="4:4" ht="13.5" customHeight="1" x14ac:dyDescent="0.25">
      <c r="D443" s="466"/>
    </row>
    <row r="444" spans="4:4" ht="13.5" customHeight="1" x14ac:dyDescent="0.25">
      <c r="D444" s="466"/>
    </row>
    <row r="445" spans="4:4" ht="13.5" customHeight="1" x14ac:dyDescent="0.25">
      <c r="D445" s="466"/>
    </row>
    <row r="446" spans="4:4" ht="13.5" customHeight="1" x14ac:dyDescent="0.25">
      <c r="D446" s="466"/>
    </row>
    <row r="447" spans="4:4" ht="13.5" customHeight="1" x14ac:dyDescent="0.25">
      <c r="D447" s="466"/>
    </row>
    <row r="448" spans="4:4" ht="13.5" customHeight="1" x14ac:dyDescent="0.25">
      <c r="D448" s="466"/>
    </row>
    <row r="449" spans="4:4" ht="13.5" customHeight="1" x14ac:dyDescent="0.25">
      <c r="D449" s="466"/>
    </row>
    <row r="450" spans="4:4" ht="13.5" customHeight="1" x14ac:dyDescent="0.25">
      <c r="D450" s="466"/>
    </row>
    <row r="451" spans="4:4" ht="13.5" customHeight="1" x14ac:dyDescent="0.25">
      <c r="D451" s="466"/>
    </row>
    <row r="452" spans="4:4" ht="13.5" customHeight="1" x14ac:dyDescent="0.25">
      <c r="D452" s="466"/>
    </row>
    <row r="453" spans="4:4" ht="13.5" customHeight="1" x14ac:dyDescent="0.25">
      <c r="D453" s="466"/>
    </row>
    <row r="454" spans="4:4" ht="13.5" customHeight="1" x14ac:dyDescent="0.25">
      <c r="D454" s="466"/>
    </row>
    <row r="455" spans="4:4" ht="13.5" customHeight="1" x14ac:dyDescent="0.25">
      <c r="D455" s="466"/>
    </row>
    <row r="456" spans="4:4" ht="13.5" customHeight="1" x14ac:dyDescent="0.25">
      <c r="D456" s="466"/>
    </row>
    <row r="457" spans="4:4" ht="13.5" customHeight="1" x14ac:dyDescent="0.25">
      <c r="D457" s="466"/>
    </row>
    <row r="458" spans="4:4" ht="13.5" customHeight="1" x14ac:dyDescent="0.25">
      <c r="D458" s="466"/>
    </row>
    <row r="459" spans="4:4" ht="13.5" customHeight="1" x14ac:dyDescent="0.25">
      <c r="D459" s="466"/>
    </row>
    <row r="460" spans="4:4" ht="13.5" customHeight="1" x14ac:dyDescent="0.25">
      <c r="D460" s="466"/>
    </row>
    <row r="461" spans="4:4" ht="13.5" customHeight="1" x14ac:dyDescent="0.25">
      <c r="D461" s="466"/>
    </row>
    <row r="462" spans="4:4" ht="13.5" customHeight="1" x14ac:dyDescent="0.25">
      <c r="D462" s="466"/>
    </row>
    <row r="463" spans="4:4" ht="13.5" customHeight="1" x14ac:dyDescent="0.25">
      <c r="D463" s="466"/>
    </row>
    <row r="464" spans="4:4" ht="13.5" customHeight="1" x14ac:dyDescent="0.25">
      <c r="D464" s="466"/>
    </row>
    <row r="465" spans="4:4" ht="13.5" customHeight="1" x14ac:dyDescent="0.25">
      <c r="D465" s="466"/>
    </row>
    <row r="466" spans="4:4" ht="13.5" customHeight="1" x14ac:dyDescent="0.25">
      <c r="D466" s="466"/>
    </row>
    <row r="467" spans="4:4" ht="13.5" customHeight="1" x14ac:dyDescent="0.25">
      <c r="D467" s="466"/>
    </row>
    <row r="468" spans="4:4" ht="13.5" customHeight="1" x14ac:dyDescent="0.25">
      <c r="D468" s="466"/>
    </row>
    <row r="469" spans="4:4" ht="13.5" customHeight="1" x14ac:dyDescent="0.25">
      <c r="D469" s="466"/>
    </row>
    <row r="470" spans="4:4" ht="13.5" customHeight="1" x14ac:dyDescent="0.25">
      <c r="D470" s="466"/>
    </row>
    <row r="471" spans="4:4" ht="13.5" customHeight="1" x14ac:dyDescent="0.25">
      <c r="D471" s="466"/>
    </row>
    <row r="472" spans="4:4" ht="13.5" customHeight="1" x14ac:dyDescent="0.25">
      <c r="D472" s="466"/>
    </row>
    <row r="473" spans="4:4" ht="13.5" customHeight="1" x14ac:dyDescent="0.25">
      <c r="D473" s="466"/>
    </row>
    <row r="474" spans="4:4" ht="13.5" customHeight="1" x14ac:dyDescent="0.25">
      <c r="D474" s="466"/>
    </row>
    <row r="475" spans="4:4" ht="13.5" customHeight="1" x14ac:dyDescent="0.25">
      <c r="D475" s="466"/>
    </row>
    <row r="476" spans="4:4" ht="13.5" customHeight="1" x14ac:dyDescent="0.25">
      <c r="D476" s="466"/>
    </row>
    <row r="477" spans="4:4" ht="13.5" customHeight="1" x14ac:dyDescent="0.25">
      <c r="D477" s="466"/>
    </row>
    <row r="478" spans="4:4" ht="13.5" customHeight="1" x14ac:dyDescent="0.25">
      <c r="D478" s="466"/>
    </row>
    <row r="479" spans="4:4" ht="13.5" customHeight="1" x14ac:dyDescent="0.25">
      <c r="D479" s="466"/>
    </row>
    <row r="480" spans="4:4" ht="13.5" customHeight="1" x14ac:dyDescent="0.25">
      <c r="D480" s="466"/>
    </row>
    <row r="481" spans="4:4" ht="13.5" customHeight="1" x14ac:dyDescent="0.25">
      <c r="D481" s="466"/>
    </row>
    <row r="482" spans="4:4" ht="13.5" customHeight="1" x14ac:dyDescent="0.25">
      <c r="D482" s="466"/>
    </row>
    <row r="483" spans="4:4" ht="13.5" customHeight="1" x14ac:dyDescent="0.25">
      <c r="D483" s="466"/>
    </row>
    <row r="484" spans="4:4" ht="13.5" customHeight="1" x14ac:dyDescent="0.25">
      <c r="D484" s="466"/>
    </row>
    <row r="485" spans="4:4" ht="13.5" customHeight="1" x14ac:dyDescent="0.25">
      <c r="D485" s="466"/>
    </row>
    <row r="486" spans="4:4" ht="13.5" customHeight="1" x14ac:dyDescent="0.25">
      <c r="D486" s="466"/>
    </row>
    <row r="487" spans="4:4" ht="13.5" customHeight="1" x14ac:dyDescent="0.25">
      <c r="D487" s="466"/>
    </row>
    <row r="488" spans="4:4" ht="13.5" customHeight="1" x14ac:dyDescent="0.25">
      <c r="D488" s="466"/>
    </row>
    <row r="489" spans="4:4" ht="13.5" customHeight="1" x14ac:dyDescent="0.25">
      <c r="D489" s="466"/>
    </row>
    <row r="490" spans="4:4" ht="13.5" customHeight="1" x14ac:dyDescent="0.25">
      <c r="D490" s="466"/>
    </row>
    <row r="491" spans="4:4" ht="13.5" customHeight="1" x14ac:dyDescent="0.25">
      <c r="D491" s="466"/>
    </row>
    <row r="492" spans="4:4" ht="13.5" customHeight="1" x14ac:dyDescent="0.25">
      <c r="D492" s="466"/>
    </row>
    <row r="493" spans="4:4" ht="13.5" customHeight="1" x14ac:dyDescent="0.25">
      <c r="D493" s="466"/>
    </row>
    <row r="494" spans="4:4" ht="13.5" customHeight="1" x14ac:dyDescent="0.25">
      <c r="D494" s="466"/>
    </row>
    <row r="495" spans="4:4" ht="13.5" customHeight="1" x14ac:dyDescent="0.25">
      <c r="D495" s="466"/>
    </row>
    <row r="496" spans="4:4" ht="13.5" customHeight="1" x14ac:dyDescent="0.25">
      <c r="D496" s="466"/>
    </row>
    <row r="497" spans="4:4" ht="13.5" customHeight="1" x14ac:dyDescent="0.25">
      <c r="D497" s="466"/>
    </row>
    <row r="498" spans="4:4" ht="13.5" customHeight="1" x14ac:dyDescent="0.25">
      <c r="D498" s="466"/>
    </row>
    <row r="499" spans="4:4" ht="13.5" customHeight="1" x14ac:dyDescent="0.25">
      <c r="D499" s="466"/>
    </row>
    <row r="500" spans="4:4" ht="13.5" customHeight="1" x14ac:dyDescent="0.25">
      <c r="D500" s="466"/>
    </row>
    <row r="501" spans="4:4" ht="13.5" customHeight="1" x14ac:dyDescent="0.25">
      <c r="D501" s="466"/>
    </row>
    <row r="502" spans="4:4" ht="13.5" customHeight="1" x14ac:dyDescent="0.25">
      <c r="D502" s="466"/>
    </row>
    <row r="503" spans="4:4" ht="13.5" customHeight="1" x14ac:dyDescent="0.25">
      <c r="D503" s="466"/>
    </row>
    <row r="504" spans="4:4" ht="13.5" customHeight="1" x14ac:dyDescent="0.25">
      <c r="D504" s="466"/>
    </row>
    <row r="505" spans="4:4" ht="13.5" customHeight="1" x14ac:dyDescent="0.25">
      <c r="D505" s="466"/>
    </row>
    <row r="506" spans="4:4" ht="13.5" customHeight="1" x14ac:dyDescent="0.25">
      <c r="D506" s="466"/>
    </row>
    <row r="507" spans="4:4" ht="13.5" customHeight="1" x14ac:dyDescent="0.25">
      <c r="D507" s="466"/>
    </row>
    <row r="508" spans="4:4" ht="13.5" customHeight="1" x14ac:dyDescent="0.25">
      <c r="D508" s="466"/>
    </row>
    <row r="509" spans="4:4" ht="13.5" customHeight="1" x14ac:dyDescent="0.25">
      <c r="D509" s="466"/>
    </row>
    <row r="510" spans="4:4" ht="13.5" customHeight="1" x14ac:dyDescent="0.25">
      <c r="D510" s="466"/>
    </row>
    <row r="511" spans="4:4" ht="13.5" customHeight="1" x14ac:dyDescent="0.25">
      <c r="D511" s="466"/>
    </row>
    <row r="512" spans="4:4" ht="13.5" customHeight="1" x14ac:dyDescent="0.25">
      <c r="D512" s="466"/>
    </row>
    <row r="513" spans="4:4" ht="13.5" customHeight="1" x14ac:dyDescent="0.25">
      <c r="D513" s="466"/>
    </row>
    <row r="514" spans="4:4" ht="13.5" customHeight="1" x14ac:dyDescent="0.25">
      <c r="D514" s="466"/>
    </row>
    <row r="515" spans="4:4" ht="13.5" customHeight="1" x14ac:dyDescent="0.25">
      <c r="D515" s="466"/>
    </row>
    <row r="516" spans="4:4" ht="13.5" customHeight="1" x14ac:dyDescent="0.25">
      <c r="D516" s="466"/>
    </row>
    <row r="517" spans="4:4" ht="13.5" customHeight="1" x14ac:dyDescent="0.25">
      <c r="D517" s="466"/>
    </row>
    <row r="518" spans="4:4" ht="13.5" customHeight="1" x14ac:dyDescent="0.25">
      <c r="D518" s="466"/>
    </row>
    <row r="519" spans="4:4" ht="13.5" customHeight="1" x14ac:dyDescent="0.25">
      <c r="D519" s="466"/>
    </row>
    <row r="520" spans="4:4" ht="13.5" customHeight="1" x14ac:dyDescent="0.25">
      <c r="D520" s="466"/>
    </row>
    <row r="521" spans="4:4" ht="13.5" customHeight="1" x14ac:dyDescent="0.25">
      <c r="D521" s="466"/>
    </row>
    <row r="522" spans="4:4" ht="13.5" customHeight="1" x14ac:dyDescent="0.25">
      <c r="D522" s="466"/>
    </row>
    <row r="523" spans="4:4" ht="13.5" customHeight="1" x14ac:dyDescent="0.25">
      <c r="D523" s="466"/>
    </row>
    <row r="524" spans="4:4" ht="13.5" customHeight="1" x14ac:dyDescent="0.25">
      <c r="D524" s="466"/>
    </row>
    <row r="525" spans="4:4" ht="13.5" customHeight="1" x14ac:dyDescent="0.25">
      <c r="D525" s="466"/>
    </row>
    <row r="526" spans="4:4" ht="13.5" customHeight="1" x14ac:dyDescent="0.25">
      <c r="D526" s="466"/>
    </row>
    <row r="527" spans="4:4" ht="13.5" customHeight="1" x14ac:dyDescent="0.25">
      <c r="D527" s="466"/>
    </row>
    <row r="528" spans="4:4" ht="13.5" customHeight="1" x14ac:dyDescent="0.25">
      <c r="D528" s="466"/>
    </row>
    <row r="529" spans="4:4" ht="13.5" customHeight="1" x14ac:dyDescent="0.25">
      <c r="D529" s="466"/>
    </row>
    <row r="530" spans="4:4" ht="13.5" customHeight="1" x14ac:dyDescent="0.25">
      <c r="D530" s="466"/>
    </row>
    <row r="531" spans="4:4" ht="13.5" customHeight="1" x14ac:dyDescent="0.25">
      <c r="D531" s="466"/>
    </row>
    <row r="532" spans="4:4" ht="13.5" customHeight="1" x14ac:dyDescent="0.25">
      <c r="D532" s="466"/>
    </row>
    <row r="533" spans="4:4" ht="13.5" customHeight="1" x14ac:dyDescent="0.25">
      <c r="D533" s="466"/>
    </row>
    <row r="534" spans="4:4" ht="13.5" customHeight="1" x14ac:dyDescent="0.25">
      <c r="D534" s="466"/>
    </row>
    <row r="535" spans="4:4" ht="13.5" customHeight="1" x14ac:dyDescent="0.25">
      <c r="D535" s="466"/>
    </row>
    <row r="536" spans="4:4" ht="13.5" customHeight="1" x14ac:dyDescent="0.25">
      <c r="D536" s="466"/>
    </row>
    <row r="537" spans="4:4" ht="13.5" customHeight="1" x14ac:dyDescent="0.25">
      <c r="D537" s="466"/>
    </row>
    <row r="538" spans="4:4" ht="13.5" customHeight="1" x14ac:dyDescent="0.25">
      <c r="D538" s="466"/>
    </row>
    <row r="539" spans="4:4" ht="13.5" customHeight="1" x14ac:dyDescent="0.25">
      <c r="D539" s="466"/>
    </row>
    <row r="540" spans="4:4" ht="13.5" customHeight="1" x14ac:dyDescent="0.25">
      <c r="D540" s="466"/>
    </row>
    <row r="541" spans="4:4" ht="13.5" customHeight="1" x14ac:dyDescent="0.25">
      <c r="D541" s="466"/>
    </row>
    <row r="542" spans="4:4" ht="13.5" customHeight="1" x14ac:dyDescent="0.25">
      <c r="D542" s="466"/>
    </row>
    <row r="543" spans="4:4" ht="13.5" customHeight="1" x14ac:dyDescent="0.25">
      <c r="D543" s="466"/>
    </row>
    <row r="544" spans="4:4" ht="13.5" customHeight="1" x14ac:dyDescent="0.25">
      <c r="D544" s="466"/>
    </row>
    <row r="545" spans="4:4" ht="13.5" customHeight="1" x14ac:dyDescent="0.25">
      <c r="D545" s="466"/>
    </row>
    <row r="546" spans="4:4" ht="13.5" customHeight="1" x14ac:dyDescent="0.25">
      <c r="D546" s="466"/>
    </row>
    <row r="547" spans="4:4" ht="13.5" customHeight="1" x14ac:dyDescent="0.25">
      <c r="D547" s="466"/>
    </row>
    <row r="548" spans="4:4" ht="13.5" customHeight="1" x14ac:dyDescent="0.25">
      <c r="D548" s="466"/>
    </row>
    <row r="549" spans="4:4" ht="13.5" customHeight="1" x14ac:dyDescent="0.25">
      <c r="D549" s="466"/>
    </row>
    <row r="550" spans="4:4" ht="13.5" customHeight="1" x14ac:dyDescent="0.25">
      <c r="D550" s="466"/>
    </row>
    <row r="551" spans="4:4" ht="13.5" customHeight="1" x14ac:dyDescent="0.25">
      <c r="D551" s="466"/>
    </row>
    <row r="552" spans="4:4" ht="13.5" customHeight="1" x14ac:dyDescent="0.25">
      <c r="D552" s="466"/>
    </row>
    <row r="553" spans="4:4" ht="13.5" customHeight="1" x14ac:dyDescent="0.25">
      <c r="D553" s="466"/>
    </row>
    <row r="554" spans="4:4" ht="13.5" customHeight="1" x14ac:dyDescent="0.25">
      <c r="D554" s="466"/>
    </row>
    <row r="555" spans="4:4" ht="13.5" customHeight="1" x14ac:dyDescent="0.25">
      <c r="D555" s="466"/>
    </row>
    <row r="556" spans="4:4" ht="13.5" customHeight="1" x14ac:dyDescent="0.25">
      <c r="D556" s="466"/>
    </row>
    <row r="557" spans="4:4" ht="13.5" customHeight="1" x14ac:dyDescent="0.25">
      <c r="D557" s="466"/>
    </row>
    <row r="558" spans="4:4" ht="13.5" customHeight="1" x14ac:dyDescent="0.25">
      <c r="D558" s="466"/>
    </row>
    <row r="559" spans="4:4" ht="13.5" customHeight="1" x14ac:dyDescent="0.25">
      <c r="D559" s="466"/>
    </row>
    <row r="560" spans="4:4" ht="13.5" customHeight="1" x14ac:dyDescent="0.25">
      <c r="D560" s="466"/>
    </row>
    <row r="561" spans="4:4" ht="13.5" customHeight="1" x14ac:dyDescent="0.25">
      <c r="D561" s="466"/>
    </row>
    <row r="562" spans="4:4" ht="13.5" customHeight="1" x14ac:dyDescent="0.25">
      <c r="D562" s="466"/>
    </row>
    <row r="563" spans="4:4" ht="13.5" customHeight="1" x14ac:dyDescent="0.25">
      <c r="D563" s="466"/>
    </row>
    <row r="564" spans="4:4" ht="13.5" customHeight="1" x14ac:dyDescent="0.25">
      <c r="D564" s="466"/>
    </row>
    <row r="565" spans="4:4" ht="13.5" customHeight="1" x14ac:dyDescent="0.25">
      <c r="D565" s="466"/>
    </row>
    <row r="566" spans="4:4" ht="13.5" customHeight="1" x14ac:dyDescent="0.25">
      <c r="D566" s="466"/>
    </row>
    <row r="567" spans="4:4" ht="13.5" customHeight="1" x14ac:dyDescent="0.25">
      <c r="D567" s="466"/>
    </row>
    <row r="568" spans="4:4" ht="13.5" customHeight="1" x14ac:dyDescent="0.25">
      <c r="D568" s="466"/>
    </row>
    <row r="569" spans="4:4" ht="13.5" customHeight="1" x14ac:dyDescent="0.25">
      <c r="D569" s="466"/>
    </row>
    <row r="570" spans="4:4" ht="13.5" customHeight="1" x14ac:dyDescent="0.25">
      <c r="D570" s="466"/>
    </row>
    <row r="571" spans="4:4" ht="13.5" customHeight="1" x14ac:dyDescent="0.25">
      <c r="D571" s="466"/>
    </row>
    <row r="572" spans="4:4" ht="13.5" customHeight="1" x14ac:dyDescent="0.25">
      <c r="D572" s="466"/>
    </row>
    <row r="573" spans="4:4" ht="13.5" customHeight="1" x14ac:dyDescent="0.25">
      <c r="D573" s="466"/>
    </row>
    <row r="574" spans="4:4" ht="13.5" customHeight="1" x14ac:dyDescent="0.25">
      <c r="D574" s="466"/>
    </row>
    <row r="575" spans="4:4" ht="13.5" customHeight="1" x14ac:dyDescent="0.25">
      <c r="D575" s="466"/>
    </row>
    <row r="576" spans="4:4" ht="13.5" customHeight="1" x14ac:dyDescent="0.25">
      <c r="D576" s="466"/>
    </row>
    <row r="577" spans="4:4" ht="13.5" customHeight="1" x14ac:dyDescent="0.25">
      <c r="D577" s="466"/>
    </row>
    <row r="578" spans="4:4" ht="13.5" customHeight="1" x14ac:dyDescent="0.25">
      <c r="D578" s="466"/>
    </row>
    <row r="579" spans="4:4" ht="13.5" customHeight="1" x14ac:dyDescent="0.25">
      <c r="D579" s="466"/>
    </row>
    <row r="580" spans="4:4" ht="13.5" customHeight="1" x14ac:dyDescent="0.25">
      <c r="D580" s="466"/>
    </row>
    <row r="581" spans="4:4" ht="13.5" customHeight="1" x14ac:dyDescent="0.25">
      <c r="D581" s="466"/>
    </row>
    <row r="582" spans="4:4" ht="13.5" customHeight="1" x14ac:dyDescent="0.25">
      <c r="D582" s="466"/>
    </row>
    <row r="583" spans="4:4" ht="13.5" customHeight="1" x14ac:dyDescent="0.25">
      <c r="D583" s="466"/>
    </row>
    <row r="584" spans="4:4" ht="13.5" customHeight="1" x14ac:dyDescent="0.25">
      <c r="D584" s="466"/>
    </row>
    <row r="585" spans="4:4" ht="13.5" customHeight="1" x14ac:dyDescent="0.25">
      <c r="D585" s="466"/>
    </row>
    <row r="586" spans="4:4" ht="13.5" customHeight="1" x14ac:dyDescent="0.25">
      <c r="D586" s="466"/>
    </row>
    <row r="587" spans="4:4" ht="13.5" customHeight="1" x14ac:dyDescent="0.25">
      <c r="D587" s="466"/>
    </row>
    <row r="588" spans="4:4" ht="13.5" customHeight="1" x14ac:dyDescent="0.25">
      <c r="D588" s="466"/>
    </row>
    <row r="589" spans="4:4" ht="13.5" customHeight="1" x14ac:dyDescent="0.25">
      <c r="D589" s="466"/>
    </row>
    <row r="590" spans="4:4" ht="13.5" customHeight="1" x14ac:dyDescent="0.25">
      <c r="D590" s="466"/>
    </row>
    <row r="591" spans="4:4" ht="13.5" customHeight="1" x14ac:dyDescent="0.25">
      <c r="D591" s="466"/>
    </row>
    <row r="592" spans="4:4" ht="13.5" customHeight="1" x14ac:dyDescent="0.25">
      <c r="D592" s="466"/>
    </row>
    <row r="593" spans="4:4" ht="13.5" customHeight="1" x14ac:dyDescent="0.25">
      <c r="D593" s="466"/>
    </row>
    <row r="594" spans="4:4" ht="13.5" customHeight="1" x14ac:dyDescent="0.25">
      <c r="D594" s="466"/>
    </row>
    <row r="595" spans="4:4" ht="13.5" customHeight="1" x14ac:dyDescent="0.25">
      <c r="D595" s="466"/>
    </row>
    <row r="596" spans="4:4" ht="13.5" customHeight="1" x14ac:dyDescent="0.25">
      <c r="D596" s="466"/>
    </row>
    <row r="597" spans="4:4" ht="13.5" customHeight="1" x14ac:dyDescent="0.25">
      <c r="D597" s="466"/>
    </row>
    <row r="598" spans="4:4" ht="13.5" customHeight="1" x14ac:dyDescent="0.25">
      <c r="D598" s="466"/>
    </row>
    <row r="599" spans="4:4" ht="13.5" customHeight="1" x14ac:dyDescent="0.25">
      <c r="D599" s="466"/>
    </row>
    <row r="600" spans="4:4" ht="13.5" customHeight="1" x14ac:dyDescent="0.25">
      <c r="D600" s="466"/>
    </row>
    <row r="601" spans="4:4" ht="13.5" customHeight="1" x14ac:dyDescent="0.25">
      <c r="D601" s="466"/>
    </row>
    <row r="602" spans="4:4" ht="13.5" customHeight="1" x14ac:dyDescent="0.25">
      <c r="D602" s="466"/>
    </row>
    <row r="603" spans="4:4" ht="13.5" customHeight="1" x14ac:dyDescent="0.25">
      <c r="D603" s="466"/>
    </row>
    <row r="604" spans="4:4" ht="13.5" customHeight="1" x14ac:dyDescent="0.25">
      <c r="D604" s="466"/>
    </row>
    <row r="605" spans="4:4" ht="13.5" customHeight="1" x14ac:dyDescent="0.25">
      <c r="D605" s="466"/>
    </row>
    <row r="606" spans="4:4" ht="13.5" customHeight="1" x14ac:dyDescent="0.25">
      <c r="D606" s="466"/>
    </row>
    <row r="607" spans="4:4" ht="13.5" customHeight="1" x14ac:dyDescent="0.25">
      <c r="D607" s="466"/>
    </row>
    <row r="608" spans="4:4" ht="13.5" customHeight="1" x14ac:dyDescent="0.25">
      <c r="D608" s="466"/>
    </row>
    <row r="609" spans="4:4" ht="13.5" customHeight="1" x14ac:dyDescent="0.25">
      <c r="D609" s="466"/>
    </row>
    <row r="610" spans="4:4" ht="13.5" customHeight="1" x14ac:dyDescent="0.25">
      <c r="D610" s="466"/>
    </row>
    <row r="611" spans="4:4" ht="13.5" customHeight="1" x14ac:dyDescent="0.25">
      <c r="D611" s="466"/>
    </row>
    <row r="612" spans="4:4" ht="13.5" customHeight="1" x14ac:dyDescent="0.25">
      <c r="D612" s="466"/>
    </row>
    <row r="613" spans="4:4" ht="13.5" customHeight="1" x14ac:dyDescent="0.25">
      <c r="D613" s="466"/>
    </row>
    <row r="614" spans="4:4" ht="13.5" customHeight="1" x14ac:dyDescent="0.25">
      <c r="D614" s="466"/>
    </row>
    <row r="615" spans="4:4" ht="13.5" customHeight="1" x14ac:dyDescent="0.25">
      <c r="D615" s="466"/>
    </row>
    <row r="616" spans="4:4" ht="13.5" customHeight="1" x14ac:dyDescent="0.25">
      <c r="D616" s="466"/>
    </row>
    <row r="617" spans="4:4" ht="13.5" customHeight="1" x14ac:dyDescent="0.25">
      <c r="D617" s="466"/>
    </row>
    <row r="618" spans="4:4" ht="13.5" customHeight="1" x14ac:dyDescent="0.25">
      <c r="D618" s="466"/>
    </row>
    <row r="619" spans="4:4" ht="13.5" customHeight="1" x14ac:dyDescent="0.25">
      <c r="D619" s="466"/>
    </row>
    <row r="620" spans="4:4" ht="13.5" customHeight="1" x14ac:dyDescent="0.25">
      <c r="D620" s="466"/>
    </row>
    <row r="621" spans="4:4" ht="13.5" customHeight="1" x14ac:dyDescent="0.25">
      <c r="D621" s="466"/>
    </row>
    <row r="622" spans="4:4" ht="13.5" customHeight="1" x14ac:dyDescent="0.25">
      <c r="D622" s="466"/>
    </row>
    <row r="623" spans="4:4" ht="13.5" customHeight="1" x14ac:dyDescent="0.25">
      <c r="D623" s="466"/>
    </row>
    <row r="624" spans="4:4" ht="13.5" customHeight="1" x14ac:dyDescent="0.25">
      <c r="D624" s="466"/>
    </row>
    <row r="625" spans="4:4" ht="13.5" customHeight="1" x14ac:dyDescent="0.25">
      <c r="D625" s="466"/>
    </row>
    <row r="626" spans="4:4" ht="13.5" customHeight="1" x14ac:dyDescent="0.25">
      <c r="D626" s="466"/>
    </row>
    <row r="627" spans="4:4" ht="13.5" customHeight="1" x14ac:dyDescent="0.25">
      <c r="D627" s="466"/>
    </row>
    <row r="628" spans="4:4" ht="13.5" customHeight="1" x14ac:dyDescent="0.25">
      <c r="D628" s="466"/>
    </row>
    <row r="629" spans="4:4" ht="13.5" customHeight="1" x14ac:dyDescent="0.25">
      <c r="D629" s="466"/>
    </row>
    <row r="630" spans="4:4" ht="13.5" customHeight="1" x14ac:dyDescent="0.25">
      <c r="D630" s="466"/>
    </row>
    <row r="631" spans="4:4" ht="13.5" customHeight="1" x14ac:dyDescent="0.25">
      <c r="D631" s="466"/>
    </row>
    <row r="632" spans="4:4" ht="13.5" customHeight="1" x14ac:dyDescent="0.25">
      <c r="D632" s="466"/>
    </row>
    <row r="633" spans="4:4" ht="13.5" customHeight="1" x14ac:dyDescent="0.25">
      <c r="D633" s="466"/>
    </row>
    <row r="634" spans="4:4" ht="13.5" customHeight="1" x14ac:dyDescent="0.25">
      <c r="D634" s="466"/>
    </row>
    <row r="635" spans="4:4" ht="13.5" customHeight="1" x14ac:dyDescent="0.25">
      <c r="D635" s="466"/>
    </row>
    <row r="636" spans="4:4" ht="13.5" customHeight="1" x14ac:dyDescent="0.25">
      <c r="D636" s="466"/>
    </row>
    <row r="637" spans="4:4" ht="13.5" customHeight="1" x14ac:dyDescent="0.25">
      <c r="D637" s="466"/>
    </row>
    <row r="638" spans="4:4" ht="13.5" customHeight="1" x14ac:dyDescent="0.25">
      <c r="D638" s="466"/>
    </row>
    <row r="639" spans="4:4" ht="13.5" customHeight="1" x14ac:dyDescent="0.25">
      <c r="D639" s="466"/>
    </row>
    <row r="640" spans="4:4" ht="13.5" customHeight="1" x14ac:dyDescent="0.25">
      <c r="D640" s="466"/>
    </row>
    <row r="641" spans="4:4" ht="13.5" customHeight="1" x14ac:dyDescent="0.25">
      <c r="D641" s="466"/>
    </row>
    <row r="642" spans="4:4" ht="13.5" customHeight="1" x14ac:dyDescent="0.25">
      <c r="D642" s="466"/>
    </row>
    <row r="643" spans="4:4" ht="13.5" customHeight="1" x14ac:dyDescent="0.25">
      <c r="D643" s="466"/>
    </row>
    <row r="644" spans="4:4" ht="13.5" customHeight="1" x14ac:dyDescent="0.25">
      <c r="D644" s="466"/>
    </row>
    <row r="645" spans="4:4" ht="13.5" customHeight="1" x14ac:dyDescent="0.25">
      <c r="D645" s="466"/>
    </row>
    <row r="646" spans="4:4" ht="13.5" customHeight="1" x14ac:dyDescent="0.25">
      <c r="D646" s="466"/>
    </row>
    <row r="647" spans="4:4" ht="13.5" customHeight="1" x14ac:dyDescent="0.25">
      <c r="D647" s="466"/>
    </row>
    <row r="648" spans="4:4" ht="13.5" customHeight="1" x14ac:dyDescent="0.25">
      <c r="D648" s="466"/>
    </row>
    <row r="649" spans="4:4" ht="13.5" customHeight="1" x14ac:dyDescent="0.25">
      <c r="D649" s="466"/>
    </row>
    <row r="650" spans="4:4" ht="13.5" customHeight="1" x14ac:dyDescent="0.25">
      <c r="D650" s="466"/>
    </row>
    <row r="651" spans="4:4" ht="13.5" customHeight="1" x14ac:dyDescent="0.25">
      <c r="D651" s="466"/>
    </row>
    <row r="652" spans="4:4" ht="13.5" customHeight="1" x14ac:dyDescent="0.25">
      <c r="D652" s="466"/>
    </row>
    <row r="653" spans="4:4" ht="13.5" customHeight="1" x14ac:dyDescent="0.25">
      <c r="D653" s="466"/>
    </row>
    <row r="654" spans="4:4" ht="13.5" customHeight="1" x14ac:dyDescent="0.25">
      <c r="D654" s="466"/>
    </row>
    <row r="655" spans="4:4" ht="13.5" customHeight="1" x14ac:dyDescent="0.25">
      <c r="D655" s="466"/>
    </row>
    <row r="656" spans="4:4" ht="13.5" customHeight="1" x14ac:dyDescent="0.25">
      <c r="D656" s="466"/>
    </row>
    <row r="657" spans="4:4" ht="13.5" customHeight="1" x14ac:dyDescent="0.25">
      <c r="D657" s="466"/>
    </row>
    <row r="658" spans="4:4" ht="13.5" customHeight="1" x14ac:dyDescent="0.25">
      <c r="D658" s="466"/>
    </row>
    <row r="659" spans="4:4" ht="13.5" customHeight="1" x14ac:dyDescent="0.25">
      <c r="D659" s="466"/>
    </row>
    <row r="660" spans="4:4" ht="13.5" customHeight="1" x14ac:dyDescent="0.25">
      <c r="D660" s="466"/>
    </row>
    <row r="661" spans="4:4" ht="13.5" customHeight="1" x14ac:dyDescent="0.25">
      <c r="D661" s="466"/>
    </row>
    <row r="662" spans="4:4" ht="13.5" customHeight="1" x14ac:dyDescent="0.25">
      <c r="D662" s="466"/>
    </row>
    <row r="663" spans="4:4" ht="13.5" customHeight="1" x14ac:dyDescent="0.25">
      <c r="D663" s="466"/>
    </row>
    <row r="664" spans="4:4" ht="13.5" customHeight="1" x14ac:dyDescent="0.25">
      <c r="D664" s="466"/>
    </row>
    <row r="665" spans="4:4" ht="13.5" customHeight="1" x14ac:dyDescent="0.25">
      <c r="D665" s="466"/>
    </row>
    <row r="666" spans="4:4" ht="13.5" customHeight="1" x14ac:dyDescent="0.25">
      <c r="D666" s="466"/>
    </row>
    <row r="667" spans="4:4" ht="13.5" customHeight="1" x14ac:dyDescent="0.25">
      <c r="D667" s="466"/>
    </row>
    <row r="668" spans="4:4" ht="13.5" customHeight="1" x14ac:dyDescent="0.25">
      <c r="D668" s="466"/>
    </row>
    <row r="669" spans="4:4" ht="13.5" customHeight="1" x14ac:dyDescent="0.25">
      <c r="D669" s="466"/>
    </row>
    <row r="670" spans="4:4" ht="13.5" customHeight="1" x14ac:dyDescent="0.25">
      <c r="D670" s="466"/>
    </row>
    <row r="671" spans="4:4" ht="13.5" customHeight="1" x14ac:dyDescent="0.25">
      <c r="D671" s="466"/>
    </row>
    <row r="672" spans="4:4" ht="13.5" customHeight="1" x14ac:dyDescent="0.25">
      <c r="D672" s="466"/>
    </row>
    <row r="673" spans="4:4" ht="13.5" customHeight="1" x14ac:dyDescent="0.25">
      <c r="D673" s="466"/>
    </row>
    <row r="674" spans="4:4" ht="13.5" customHeight="1" x14ac:dyDescent="0.25">
      <c r="D674" s="466"/>
    </row>
    <row r="675" spans="4:4" ht="13.5" customHeight="1" x14ac:dyDescent="0.25">
      <c r="D675" s="466"/>
    </row>
    <row r="676" spans="4:4" ht="13.5" customHeight="1" x14ac:dyDescent="0.25">
      <c r="D676" s="466"/>
    </row>
    <row r="677" spans="4:4" ht="13.5" customHeight="1" x14ac:dyDescent="0.25">
      <c r="D677" s="466"/>
    </row>
    <row r="678" spans="4:4" ht="13.5" customHeight="1" x14ac:dyDescent="0.25">
      <c r="D678" s="466"/>
    </row>
    <row r="679" spans="4:4" ht="13.5" customHeight="1" x14ac:dyDescent="0.25">
      <c r="D679" s="466"/>
    </row>
    <row r="680" spans="4:4" ht="13.5" customHeight="1" x14ac:dyDescent="0.25">
      <c r="D680" s="466"/>
    </row>
    <row r="681" spans="4:4" ht="13.5" customHeight="1" x14ac:dyDescent="0.25">
      <c r="D681" s="466"/>
    </row>
    <row r="682" spans="4:4" ht="13.5" customHeight="1" x14ac:dyDescent="0.25">
      <c r="D682" s="466"/>
    </row>
    <row r="683" spans="4:4" ht="13.5" customHeight="1" x14ac:dyDescent="0.25">
      <c r="D683" s="466"/>
    </row>
    <row r="684" spans="4:4" ht="13.5" customHeight="1" x14ac:dyDescent="0.25">
      <c r="D684" s="466"/>
    </row>
    <row r="685" spans="4:4" ht="13.5" customHeight="1" x14ac:dyDescent="0.25">
      <c r="D685" s="466"/>
    </row>
    <row r="686" spans="4:4" ht="13.5" customHeight="1" x14ac:dyDescent="0.25">
      <c r="D686" s="466"/>
    </row>
    <row r="687" spans="4:4" ht="13.5" customHeight="1" x14ac:dyDescent="0.25">
      <c r="D687" s="466"/>
    </row>
    <row r="688" spans="4:4" ht="13.5" customHeight="1" x14ac:dyDescent="0.25">
      <c r="D688" s="466"/>
    </row>
    <row r="689" spans="4:4" ht="13.5" customHeight="1" x14ac:dyDescent="0.25">
      <c r="D689" s="466"/>
    </row>
    <row r="690" spans="4:4" ht="13.5" customHeight="1" x14ac:dyDescent="0.25">
      <c r="D690" s="466"/>
    </row>
    <row r="691" spans="4:4" ht="13.5" customHeight="1" x14ac:dyDescent="0.25">
      <c r="D691" s="466"/>
    </row>
    <row r="692" spans="4:4" ht="13.5" customHeight="1" x14ac:dyDescent="0.25">
      <c r="D692" s="466"/>
    </row>
    <row r="693" spans="4:4" ht="13.5" customHeight="1" x14ac:dyDescent="0.25">
      <c r="D693" s="466"/>
    </row>
    <row r="694" spans="4:4" ht="13.5" customHeight="1" x14ac:dyDescent="0.25">
      <c r="D694" s="466"/>
    </row>
    <row r="695" spans="4:4" ht="13.5" customHeight="1" x14ac:dyDescent="0.25">
      <c r="D695" s="466"/>
    </row>
    <row r="696" spans="4:4" ht="13.5" customHeight="1" x14ac:dyDescent="0.25">
      <c r="D696" s="466"/>
    </row>
    <row r="697" spans="4:4" ht="13.5" customHeight="1" x14ac:dyDescent="0.25">
      <c r="D697" s="466"/>
    </row>
    <row r="698" spans="4:4" ht="13.5" customHeight="1" x14ac:dyDescent="0.25">
      <c r="D698" s="466"/>
    </row>
    <row r="699" spans="4:4" ht="13.5" customHeight="1" x14ac:dyDescent="0.25">
      <c r="D699" s="466"/>
    </row>
    <row r="700" spans="4:4" ht="13.5" customHeight="1" x14ac:dyDescent="0.25">
      <c r="D700" s="466"/>
    </row>
    <row r="701" spans="4:4" ht="13.5" customHeight="1" x14ac:dyDescent="0.25">
      <c r="D701" s="466"/>
    </row>
    <row r="702" spans="4:4" ht="13.5" customHeight="1" x14ac:dyDescent="0.25">
      <c r="D702" s="466"/>
    </row>
    <row r="703" spans="4:4" ht="13.5" customHeight="1" x14ac:dyDescent="0.25">
      <c r="D703" s="466"/>
    </row>
    <row r="704" spans="4:4" ht="13.5" customHeight="1" x14ac:dyDescent="0.25">
      <c r="D704" s="466"/>
    </row>
    <row r="705" spans="4:4" ht="13.5" customHeight="1" x14ac:dyDescent="0.25">
      <c r="D705" s="466"/>
    </row>
    <row r="706" spans="4:4" ht="13.5" customHeight="1" x14ac:dyDescent="0.25">
      <c r="D706" s="466"/>
    </row>
    <row r="707" spans="4:4" ht="13.5" customHeight="1" x14ac:dyDescent="0.25">
      <c r="D707" s="466"/>
    </row>
    <row r="708" spans="4:4" ht="13.5" customHeight="1" x14ac:dyDescent="0.25">
      <c r="D708" s="466"/>
    </row>
    <row r="709" spans="4:4" ht="13.5" customHeight="1" x14ac:dyDescent="0.25">
      <c r="D709" s="466"/>
    </row>
    <row r="710" spans="4:4" ht="13.5" customHeight="1" x14ac:dyDescent="0.25">
      <c r="D710" s="466"/>
    </row>
    <row r="711" spans="4:4" ht="13.5" customHeight="1" x14ac:dyDescent="0.25">
      <c r="D711" s="466"/>
    </row>
    <row r="712" spans="4:4" ht="13.5" customHeight="1" x14ac:dyDescent="0.25">
      <c r="D712" s="466"/>
    </row>
    <row r="713" spans="4:4" ht="13.5" customHeight="1" x14ac:dyDescent="0.25">
      <c r="D713" s="466"/>
    </row>
    <row r="714" spans="4:4" ht="13.5" customHeight="1" x14ac:dyDescent="0.25">
      <c r="D714" s="466"/>
    </row>
    <row r="715" spans="4:4" ht="13.5" customHeight="1" x14ac:dyDescent="0.25">
      <c r="D715" s="466"/>
    </row>
    <row r="716" spans="4:4" ht="13.5" customHeight="1" x14ac:dyDescent="0.25">
      <c r="D716" s="466"/>
    </row>
    <row r="717" spans="4:4" ht="13.5" customHeight="1" x14ac:dyDescent="0.25">
      <c r="D717" s="466"/>
    </row>
    <row r="718" spans="4:4" ht="13.5" customHeight="1" x14ac:dyDescent="0.25">
      <c r="D718" s="466"/>
    </row>
    <row r="719" spans="4:4" ht="13.5" customHeight="1" x14ac:dyDescent="0.25">
      <c r="D719" s="466"/>
    </row>
    <row r="720" spans="4:4" ht="13.5" customHeight="1" x14ac:dyDescent="0.25">
      <c r="D720" s="466"/>
    </row>
    <row r="721" spans="4:4" ht="13.5" customHeight="1" x14ac:dyDescent="0.25">
      <c r="D721" s="466"/>
    </row>
    <row r="722" spans="4:4" ht="13.5" customHeight="1" x14ac:dyDescent="0.25">
      <c r="D722" s="466"/>
    </row>
    <row r="723" spans="4:4" ht="13.5" customHeight="1" x14ac:dyDescent="0.25">
      <c r="D723" s="466"/>
    </row>
    <row r="724" spans="4:4" ht="13.5" customHeight="1" x14ac:dyDescent="0.25">
      <c r="D724" s="466"/>
    </row>
    <row r="725" spans="4:4" ht="13.5" customHeight="1" x14ac:dyDescent="0.25">
      <c r="D725" s="466"/>
    </row>
    <row r="726" spans="4:4" ht="13.5" customHeight="1" x14ac:dyDescent="0.25">
      <c r="D726" s="466"/>
    </row>
    <row r="727" spans="4:4" ht="13.5" customHeight="1" x14ac:dyDescent="0.25">
      <c r="D727" s="466"/>
    </row>
    <row r="728" spans="4:4" ht="13.5" customHeight="1" x14ac:dyDescent="0.25">
      <c r="D728" s="466"/>
    </row>
    <row r="729" spans="4:4" ht="13.5" customHeight="1" x14ac:dyDescent="0.25">
      <c r="D729" s="466"/>
    </row>
    <row r="730" spans="4:4" ht="13.5" customHeight="1" x14ac:dyDescent="0.25">
      <c r="D730" s="466"/>
    </row>
    <row r="731" spans="4:4" ht="13.5" customHeight="1" x14ac:dyDescent="0.25">
      <c r="D731" s="466"/>
    </row>
    <row r="732" spans="4:4" ht="13.5" customHeight="1" x14ac:dyDescent="0.25">
      <c r="D732" s="466"/>
    </row>
    <row r="733" spans="4:4" ht="13.5" customHeight="1" x14ac:dyDescent="0.25">
      <c r="D733" s="466"/>
    </row>
    <row r="734" spans="4:4" ht="13.5" customHeight="1" x14ac:dyDescent="0.25">
      <c r="D734" s="466"/>
    </row>
    <row r="735" spans="4:4" ht="13.5" customHeight="1" x14ac:dyDescent="0.25">
      <c r="D735" s="466"/>
    </row>
    <row r="736" spans="4:4" ht="13.5" customHeight="1" x14ac:dyDescent="0.25">
      <c r="D736" s="466"/>
    </row>
    <row r="737" spans="4:4" ht="13.5" customHeight="1" x14ac:dyDescent="0.25">
      <c r="D737" s="466"/>
    </row>
    <row r="738" spans="4:4" ht="13.5" customHeight="1" x14ac:dyDescent="0.25">
      <c r="D738" s="466"/>
    </row>
    <row r="739" spans="4:4" ht="13.5" customHeight="1" x14ac:dyDescent="0.25">
      <c r="D739" s="466"/>
    </row>
    <row r="740" spans="4:4" ht="13.5" customHeight="1" x14ac:dyDescent="0.25">
      <c r="D740" s="466"/>
    </row>
    <row r="741" spans="4:4" ht="13.5" customHeight="1" x14ac:dyDescent="0.25">
      <c r="D741" s="466"/>
    </row>
    <row r="742" spans="4:4" ht="13.5" customHeight="1" x14ac:dyDescent="0.25">
      <c r="D742" s="466"/>
    </row>
    <row r="743" spans="4:4" ht="13.5" customHeight="1" x14ac:dyDescent="0.25">
      <c r="D743" s="466"/>
    </row>
    <row r="744" spans="4:4" ht="13.5" customHeight="1" x14ac:dyDescent="0.25">
      <c r="D744" s="466"/>
    </row>
    <row r="745" spans="4:4" ht="13.5" customHeight="1" x14ac:dyDescent="0.25">
      <c r="D745" s="466"/>
    </row>
    <row r="746" spans="4:4" ht="13.5" customHeight="1" x14ac:dyDescent="0.25">
      <c r="D746" s="466"/>
    </row>
    <row r="747" spans="4:4" ht="13.5" customHeight="1" x14ac:dyDescent="0.25">
      <c r="D747" s="466"/>
    </row>
    <row r="748" spans="4:4" ht="13.5" customHeight="1" x14ac:dyDescent="0.25">
      <c r="D748" s="466"/>
    </row>
    <row r="749" spans="4:4" ht="13.5" customHeight="1" x14ac:dyDescent="0.25">
      <c r="D749" s="466"/>
    </row>
    <row r="750" spans="4:4" ht="13.5" customHeight="1" x14ac:dyDescent="0.25">
      <c r="D750" s="466"/>
    </row>
    <row r="751" spans="4:4" ht="13.5" customHeight="1" x14ac:dyDescent="0.25">
      <c r="D751" s="466"/>
    </row>
    <row r="752" spans="4:4" ht="13.5" customHeight="1" x14ac:dyDescent="0.25">
      <c r="D752" s="466"/>
    </row>
    <row r="753" spans="4:4" ht="13.5" customHeight="1" x14ac:dyDescent="0.25">
      <c r="D753" s="466"/>
    </row>
    <row r="754" spans="4:4" ht="13.5" customHeight="1" x14ac:dyDescent="0.25">
      <c r="D754" s="466"/>
    </row>
    <row r="755" spans="4:4" ht="13.5" customHeight="1" x14ac:dyDescent="0.25">
      <c r="D755" s="466"/>
    </row>
    <row r="756" spans="4:4" ht="13.5" customHeight="1" x14ac:dyDescent="0.25">
      <c r="D756" s="466"/>
    </row>
    <row r="757" spans="4:4" ht="13.5" customHeight="1" x14ac:dyDescent="0.25">
      <c r="D757" s="466"/>
    </row>
    <row r="758" spans="4:4" ht="13.5" customHeight="1" x14ac:dyDescent="0.25">
      <c r="D758" s="466"/>
    </row>
    <row r="759" spans="4:4" ht="13.5" customHeight="1" x14ac:dyDescent="0.25">
      <c r="D759" s="466"/>
    </row>
    <row r="760" spans="4:4" ht="13.5" customHeight="1" x14ac:dyDescent="0.25">
      <c r="D760" s="466"/>
    </row>
    <row r="761" spans="4:4" ht="13.5" customHeight="1" x14ac:dyDescent="0.25">
      <c r="D761" s="466"/>
    </row>
    <row r="762" spans="4:4" ht="13.5" customHeight="1" x14ac:dyDescent="0.25">
      <c r="D762" s="466"/>
    </row>
    <row r="763" spans="4:4" ht="13.5" customHeight="1" x14ac:dyDescent="0.25">
      <c r="D763" s="466"/>
    </row>
    <row r="764" spans="4:4" ht="13.5" customHeight="1" x14ac:dyDescent="0.25">
      <c r="D764" s="466"/>
    </row>
    <row r="765" spans="4:4" ht="13.5" customHeight="1" x14ac:dyDescent="0.25">
      <c r="D765" s="466"/>
    </row>
    <row r="766" spans="4:4" ht="13.5" customHeight="1" x14ac:dyDescent="0.25">
      <c r="D766" s="466"/>
    </row>
    <row r="767" spans="4:4" ht="13.5" customHeight="1" x14ac:dyDescent="0.25">
      <c r="D767" s="466"/>
    </row>
    <row r="768" spans="4:4" ht="13.5" customHeight="1" x14ac:dyDescent="0.25">
      <c r="D768" s="466"/>
    </row>
    <row r="769" spans="4:4" ht="13.5" customHeight="1" x14ac:dyDescent="0.25">
      <c r="D769" s="466"/>
    </row>
    <row r="770" spans="4:4" ht="13.5" customHeight="1" x14ac:dyDescent="0.25">
      <c r="D770" s="466"/>
    </row>
    <row r="771" spans="4:4" ht="13.5" customHeight="1" x14ac:dyDescent="0.25">
      <c r="D771" s="466"/>
    </row>
    <row r="772" spans="4:4" ht="13.5" customHeight="1" x14ac:dyDescent="0.25">
      <c r="D772" s="466"/>
    </row>
    <row r="773" spans="4:4" ht="13.5" customHeight="1" x14ac:dyDescent="0.25">
      <c r="D773" s="466"/>
    </row>
    <row r="774" spans="4:4" ht="13.5" customHeight="1" x14ac:dyDescent="0.25">
      <c r="D774" s="466"/>
    </row>
    <row r="775" spans="4:4" ht="13.5" customHeight="1" x14ac:dyDescent="0.25">
      <c r="D775" s="466"/>
    </row>
    <row r="776" spans="4:4" ht="13.5" customHeight="1" x14ac:dyDescent="0.25">
      <c r="D776" s="466"/>
    </row>
    <row r="777" spans="4:4" ht="13.5" customHeight="1" x14ac:dyDescent="0.25">
      <c r="D777" s="466"/>
    </row>
    <row r="778" spans="4:4" ht="13.5" customHeight="1" x14ac:dyDescent="0.25">
      <c r="D778" s="466"/>
    </row>
    <row r="779" spans="4:4" ht="13.5" customHeight="1" x14ac:dyDescent="0.25">
      <c r="D779" s="466"/>
    </row>
    <row r="780" spans="4:4" ht="13.5" customHeight="1" x14ac:dyDescent="0.25">
      <c r="D780" s="466"/>
    </row>
    <row r="781" spans="4:4" ht="13.5" customHeight="1" x14ac:dyDescent="0.25">
      <c r="D781" s="466"/>
    </row>
    <row r="782" spans="4:4" ht="13.5" customHeight="1" x14ac:dyDescent="0.25">
      <c r="D782" s="466"/>
    </row>
    <row r="783" spans="4:4" ht="13.5" customHeight="1" x14ac:dyDescent="0.25">
      <c r="D783" s="466"/>
    </row>
    <row r="784" spans="4:4" ht="13.5" customHeight="1" x14ac:dyDescent="0.25">
      <c r="D784" s="466"/>
    </row>
    <row r="785" spans="4:4" ht="13.5" customHeight="1" x14ac:dyDescent="0.25">
      <c r="D785" s="466"/>
    </row>
    <row r="786" spans="4:4" ht="13.5" customHeight="1" x14ac:dyDescent="0.25">
      <c r="D786" s="466"/>
    </row>
    <row r="787" spans="4:4" ht="13.5" customHeight="1" x14ac:dyDescent="0.25">
      <c r="D787" s="466"/>
    </row>
    <row r="788" spans="4:4" ht="13.5" customHeight="1" x14ac:dyDescent="0.25">
      <c r="D788" s="466"/>
    </row>
    <row r="789" spans="4:4" ht="13.5" customHeight="1" x14ac:dyDescent="0.25">
      <c r="D789" s="466"/>
    </row>
    <row r="790" spans="4:4" ht="13.5" customHeight="1" x14ac:dyDescent="0.25">
      <c r="D790" s="466"/>
    </row>
    <row r="791" spans="4:4" ht="13.5" customHeight="1" x14ac:dyDescent="0.25">
      <c r="D791" s="466"/>
    </row>
    <row r="792" spans="4:4" ht="13.5" customHeight="1" x14ac:dyDescent="0.25">
      <c r="D792" s="466"/>
    </row>
    <row r="793" spans="4:4" ht="13.5" customHeight="1" x14ac:dyDescent="0.25">
      <c r="D793" s="466"/>
    </row>
    <row r="794" spans="4:4" ht="13.5" customHeight="1" x14ac:dyDescent="0.25">
      <c r="D794" s="466"/>
    </row>
    <row r="795" spans="4:4" ht="13.5" customHeight="1" x14ac:dyDescent="0.25">
      <c r="D795" s="466"/>
    </row>
    <row r="796" spans="4:4" ht="13.5" customHeight="1" x14ac:dyDescent="0.25">
      <c r="D796" s="466"/>
    </row>
    <row r="797" spans="4:4" ht="13.5" customHeight="1" x14ac:dyDescent="0.25">
      <c r="D797" s="466"/>
    </row>
    <row r="798" spans="4:4" ht="13.5" customHeight="1" x14ac:dyDescent="0.25">
      <c r="D798" s="466"/>
    </row>
    <row r="799" spans="4:4" ht="13.5" customHeight="1" x14ac:dyDescent="0.25">
      <c r="D799" s="466"/>
    </row>
    <row r="800" spans="4:4" ht="13.5" customHeight="1" x14ac:dyDescent="0.25">
      <c r="D800" s="466"/>
    </row>
    <row r="801" spans="4:4" ht="13.5" customHeight="1" x14ac:dyDescent="0.25">
      <c r="D801" s="466"/>
    </row>
    <row r="802" spans="4:4" ht="13.5" customHeight="1" x14ac:dyDescent="0.25">
      <c r="D802" s="466"/>
    </row>
    <row r="803" spans="4:4" ht="13.5" customHeight="1" x14ac:dyDescent="0.25">
      <c r="D803" s="466"/>
    </row>
    <row r="804" spans="4:4" ht="13.5" customHeight="1" x14ac:dyDescent="0.25">
      <c r="D804" s="466"/>
    </row>
    <row r="805" spans="4:4" ht="13.5" customHeight="1" x14ac:dyDescent="0.25">
      <c r="D805" s="466"/>
    </row>
    <row r="806" spans="4:4" ht="13.5" customHeight="1" x14ac:dyDescent="0.25">
      <c r="D806" s="466"/>
    </row>
    <row r="807" spans="4:4" ht="13.5" customHeight="1" x14ac:dyDescent="0.25">
      <c r="D807" s="466"/>
    </row>
    <row r="808" spans="4:4" ht="13.5" customHeight="1" x14ac:dyDescent="0.25">
      <c r="D808" s="466"/>
    </row>
    <row r="809" spans="4:4" ht="13.5" customHeight="1" x14ac:dyDescent="0.25">
      <c r="D809" s="466"/>
    </row>
    <row r="810" spans="4:4" ht="13.5" customHeight="1" x14ac:dyDescent="0.25">
      <c r="D810" s="466"/>
    </row>
    <row r="811" spans="4:4" ht="13.5" customHeight="1" x14ac:dyDescent="0.25">
      <c r="D811" s="466"/>
    </row>
    <row r="812" spans="4:4" ht="13.5" customHeight="1" x14ac:dyDescent="0.25">
      <c r="D812" s="466"/>
    </row>
    <row r="813" spans="4:4" ht="13.5" customHeight="1" x14ac:dyDescent="0.25">
      <c r="D813" s="466"/>
    </row>
    <row r="814" spans="4:4" ht="13.5" customHeight="1" x14ac:dyDescent="0.25">
      <c r="D814" s="466"/>
    </row>
    <row r="815" spans="4:4" ht="13.5" customHeight="1" x14ac:dyDescent="0.25">
      <c r="D815" s="466"/>
    </row>
    <row r="816" spans="4:4" ht="13.5" customHeight="1" x14ac:dyDescent="0.25">
      <c r="D816" s="466"/>
    </row>
    <row r="817" spans="4:4" ht="13.5" customHeight="1" x14ac:dyDescent="0.25">
      <c r="D817" s="466"/>
    </row>
    <row r="818" spans="4:4" ht="13.5" customHeight="1" x14ac:dyDescent="0.25">
      <c r="D818" s="466"/>
    </row>
    <row r="819" spans="4:4" ht="13.5" customHeight="1" x14ac:dyDescent="0.25">
      <c r="D819" s="466"/>
    </row>
    <row r="820" spans="4:4" ht="13.5" customHeight="1" x14ac:dyDescent="0.25">
      <c r="D820" s="466"/>
    </row>
    <row r="821" spans="4:4" ht="13.5" customHeight="1" x14ac:dyDescent="0.25">
      <c r="D821" s="466"/>
    </row>
    <row r="822" spans="4:4" ht="13.5" customHeight="1" x14ac:dyDescent="0.25">
      <c r="D822" s="466"/>
    </row>
    <row r="823" spans="4:4" ht="13.5" customHeight="1" x14ac:dyDescent="0.25">
      <c r="D823" s="466"/>
    </row>
    <row r="824" spans="4:4" ht="13.5" customHeight="1" x14ac:dyDescent="0.25">
      <c r="D824" s="466"/>
    </row>
    <row r="825" spans="4:4" ht="13.5" customHeight="1" x14ac:dyDescent="0.25">
      <c r="D825" s="466"/>
    </row>
    <row r="826" spans="4:4" ht="13.5" customHeight="1" x14ac:dyDescent="0.25">
      <c r="D826" s="466"/>
    </row>
    <row r="827" spans="4:4" ht="13.5" customHeight="1" x14ac:dyDescent="0.25">
      <c r="D827" s="466"/>
    </row>
    <row r="828" spans="4:4" ht="13.5" customHeight="1" x14ac:dyDescent="0.25">
      <c r="D828" s="466"/>
    </row>
    <row r="829" spans="4:4" ht="13.5" customHeight="1" x14ac:dyDescent="0.25">
      <c r="D829" s="466"/>
    </row>
    <row r="830" spans="4:4" ht="13.5" customHeight="1" x14ac:dyDescent="0.25">
      <c r="D830" s="466"/>
    </row>
    <row r="831" spans="4:4" ht="13.5" customHeight="1" x14ac:dyDescent="0.25">
      <c r="D831" s="466"/>
    </row>
    <row r="832" spans="4:4" ht="13.5" customHeight="1" x14ac:dyDescent="0.25">
      <c r="D832" s="466"/>
    </row>
    <row r="833" spans="4:4" ht="13.5" customHeight="1" x14ac:dyDescent="0.25">
      <c r="D833" s="466"/>
    </row>
    <row r="834" spans="4:4" ht="13.5" customHeight="1" x14ac:dyDescent="0.25">
      <c r="D834" s="466"/>
    </row>
    <row r="835" spans="4:4" ht="13.5" customHeight="1" x14ac:dyDescent="0.25">
      <c r="D835" s="466"/>
    </row>
    <row r="836" spans="4:4" ht="13.5" customHeight="1" x14ac:dyDescent="0.25">
      <c r="D836" s="466"/>
    </row>
    <row r="837" spans="4:4" ht="13.5" customHeight="1" x14ac:dyDescent="0.25">
      <c r="D837" s="466"/>
    </row>
    <row r="838" spans="4:4" ht="13.5" customHeight="1" x14ac:dyDescent="0.25">
      <c r="D838" s="466"/>
    </row>
    <row r="839" spans="4:4" ht="13.5" customHeight="1" x14ac:dyDescent="0.25">
      <c r="D839" s="466"/>
    </row>
    <row r="840" spans="4:4" ht="13.5" customHeight="1" x14ac:dyDescent="0.25">
      <c r="D840" s="466"/>
    </row>
    <row r="841" spans="4:4" ht="13.5" customHeight="1" x14ac:dyDescent="0.25">
      <c r="D841" s="466"/>
    </row>
    <row r="842" spans="4:4" ht="13.5" customHeight="1" x14ac:dyDescent="0.25">
      <c r="D842" s="466"/>
    </row>
    <row r="843" spans="4:4" ht="13.5" customHeight="1" x14ac:dyDescent="0.25">
      <c r="D843" s="466"/>
    </row>
    <row r="844" spans="4:4" ht="13.5" customHeight="1" x14ac:dyDescent="0.25">
      <c r="D844" s="466"/>
    </row>
    <row r="845" spans="4:4" ht="13.5" customHeight="1" x14ac:dyDescent="0.25">
      <c r="D845" s="466"/>
    </row>
    <row r="846" spans="4:4" ht="13.5" customHeight="1" x14ac:dyDescent="0.25">
      <c r="D846" s="466"/>
    </row>
    <row r="847" spans="4:4" ht="13.5" customHeight="1" x14ac:dyDescent="0.25">
      <c r="D847" s="466"/>
    </row>
    <row r="848" spans="4:4" ht="13.5" customHeight="1" x14ac:dyDescent="0.25">
      <c r="D848" s="466"/>
    </row>
    <row r="849" spans="4:4" ht="13.5" customHeight="1" x14ac:dyDescent="0.25">
      <c r="D849" s="466"/>
    </row>
    <row r="850" spans="4:4" ht="13.5" customHeight="1" x14ac:dyDescent="0.25">
      <c r="D850" s="466"/>
    </row>
    <row r="851" spans="4:4" ht="13.5" customHeight="1" x14ac:dyDescent="0.25">
      <c r="D851" s="466"/>
    </row>
    <row r="852" spans="4:4" ht="13.5" customHeight="1" x14ac:dyDescent="0.25">
      <c r="D852" s="466"/>
    </row>
    <row r="853" spans="4:4" ht="13.5" customHeight="1" x14ac:dyDescent="0.25">
      <c r="D853" s="466"/>
    </row>
    <row r="854" spans="4:4" ht="13.5" customHeight="1" x14ac:dyDescent="0.25">
      <c r="D854" s="466"/>
    </row>
    <row r="855" spans="4:4" ht="13.5" customHeight="1" x14ac:dyDescent="0.25">
      <c r="D855" s="466"/>
    </row>
    <row r="856" spans="4:4" ht="13.5" customHeight="1" x14ac:dyDescent="0.25">
      <c r="D856" s="466"/>
    </row>
    <row r="857" spans="4:4" ht="13.5" customHeight="1" x14ac:dyDescent="0.25">
      <c r="D857" s="466"/>
    </row>
    <row r="858" spans="4:4" ht="13.5" customHeight="1" x14ac:dyDescent="0.25">
      <c r="D858" s="466"/>
    </row>
    <row r="859" spans="4:4" ht="13.5" customHeight="1" x14ac:dyDescent="0.25">
      <c r="D859" s="466"/>
    </row>
    <row r="860" spans="4:4" ht="13.5" customHeight="1" x14ac:dyDescent="0.25">
      <c r="D860" s="466"/>
    </row>
    <row r="861" spans="4:4" ht="13.5" customHeight="1" x14ac:dyDescent="0.25">
      <c r="D861" s="466"/>
    </row>
    <row r="862" spans="4:4" ht="13.5" customHeight="1" x14ac:dyDescent="0.25">
      <c r="D862" s="466"/>
    </row>
    <row r="863" spans="4:4" ht="13.5" customHeight="1" x14ac:dyDescent="0.25">
      <c r="D863" s="466"/>
    </row>
    <row r="864" spans="4:4" ht="13.5" customHeight="1" x14ac:dyDescent="0.25">
      <c r="D864" s="466"/>
    </row>
    <row r="865" spans="4:4" ht="13.5" customHeight="1" x14ac:dyDescent="0.25">
      <c r="D865" s="466"/>
    </row>
    <row r="866" spans="4:4" ht="13.5" customHeight="1" x14ac:dyDescent="0.25">
      <c r="D866" s="466"/>
    </row>
    <row r="867" spans="4:4" ht="13.5" customHeight="1" x14ac:dyDescent="0.25">
      <c r="D867" s="466"/>
    </row>
    <row r="868" spans="4:4" ht="13.5" customHeight="1" x14ac:dyDescent="0.25">
      <c r="D868" s="466"/>
    </row>
    <row r="869" spans="4:4" ht="13.5" customHeight="1" x14ac:dyDescent="0.25">
      <c r="D869" s="466"/>
    </row>
    <row r="870" spans="4:4" ht="13.5" customHeight="1" x14ac:dyDescent="0.25">
      <c r="D870" s="466"/>
    </row>
    <row r="871" spans="4:4" ht="13.5" customHeight="1" x14ac:dyDescent="0.25">
      <c r="D871" s="466"/>
    </row>
    <row r="872" spans="4:4" ht="13.5" customHeight="1" x14ac:dyDescent="0.25">
      <c r="D872" s="466"/>
    </row>
    <row r="873" spans="4:4" ht="13.5" customHeight="1" x14ac:dyDescent="0.25">
      <c r="D873" s="466"/>
    </row>
    <row r="874" spans="4:4" ht="13.5" customHeight="1" x14ac:dyDescent="0.25">
      <c r="D874" s="466"/>
    </row>
    <row r="875" spans="4:4" ht="13.5" customHeight="1" x14ac:dyDescent="0.25">
      <c r="D875" s="466"/>
    </row>
    <row r="876" spans="4:4" ht="13.5" customHeight="1" x14ac:dyDescent="0.25">
      <c r="D876" s="466"/>
    </row>
    <row r="877" spans="4:4" ht="13.5" customHeight="1" x14ac:dyDescent="0.25">
      <c r="D877" s="466"/>
    </row>
    <row r="878" spans="4:4" ht="13.5" customHeight="1" x14ac:dyDescent="0.25">
      <c r="D878" s="466"/>
    </row>
    <row r="879" spans="4:4" ht="13.5" customHeight="1" x14ac:dyDescent="0.25">
      <c r="D879" s="466"/>
    </row>
    <row r="880" spans="4:4" ht="13.5" customHeight="1" x14ac:dyDescent="0.25">
      <c r="D880" s="466"/>
    </row>
    <row r="881" spans="4:4" ht="13.5" customHeight="1" x14ac:dyDescent="0.25">
      <c r="D881" s="466"/>
    </row>
    <row r="882" spans="4:4" ht="13.5" customHeight="1" x14ac:dyDescent="0.25">
      <c r="D882" s="466"/>
    </row>
    <row r="883" spans="4:4" ht="13.5" customHeight="1" x14ac:dyDescent="0.25">
      <c r="D883" s="466"/>
    </row>
    <row r="884" spans="4:4" ht="13.5" customHeight="1" x14ac:dyDescent="0.25">
      <c r="D884" s="466"/>
    </row>
    <row r="885" spans="4:4" ht="13.5" customHeight="1" x14ac:dyDescent="0.25">
      <c r="D885" s="466"/>
    </row>
    <row r="886" spans="4:4" ht="13.5" customHeight="1" x14ac:dyDescent="0.25">
      <c r="D886" s="466"/>
    </row>
    <row r="887" spans="4:4" ht="13.5" customHeight="1" x14ac:dyDescent="0.25">
      <c r="D887" s="466"/>
    </row>
    <row r="888" spans="4:4" ht="13.5" customHeight="1" x14ac:dyDescent="0.25">
      <c r="D888" s="466"/>
    </row>
    <row r="889" spans="4:4" ht="13.5" customHeight="1" x14ac:dyDescent="0.25">
      <c r="D889" s="466"/>
    </row>
    <row r="890" spans="4:4" ht="13.5" customHeight="1" x14ac:dyDescent="0.25">
      <c r="D890" s="466"/>
    </row>
    <row r="891" spans="4:4" ht="13.5" customHeight="1" x14ac:dyDescent="0.25">
      <c r="D891" s="466"/>
    </row>
    <row r="892" spans="4:4" ht="13.5" customHeight="1" x14ac:dyDescent="0.25">
      <c r="D892" s="466"/>
    </row>
    <row r="893" spans="4:4" ht="13.5" customHeight="1" x14ac:dyDescent="0.25">
      <c r="D893" s="466"/>
    </row>
    <row r="894" spans="4:4" ht="13.5" customHeight="1" x14ac:dyDescent="0.25">
      <c r="D894" s="466"/>
    </row>
    <row r="895" spans="4:4" ht="13.5" customHeight="1" x14ac:dyDescent="0.25">
      <c r="D895" s="466"/>
    </row>
    <row r="896" spans="4:4" ht="13.5" customHeight="1" x14ac:dyDescent="0.25">
      <c r="D896" s="466"/>
    </row>
    <row r="897" spans="4:4" ht="13.5" customHeight="1" x14ac:dyDescent="0.25">
      <c r="D897" s="466"/>
    </row>
    <row r="898" spans="4:4" ht="13.5" customHeight="1" x14ac:dyDescent="0.25">
      <c r="D898" s="466"/>
    </row>
    <row r="899" spans="4:4" ht="13.5" customHeight="1" x14ac:dyDescent="0.25">
      <c r="D899" s="466"/>
    </row>
    <row r="900" spans="4:4" ht="13.5" customHeight="1" x14ac:dyDescent="0.25">
      <c r="D900" s="466"/>
    </row>
    <row r="901" spans="4:4" ht="13.5" customHeight="1" x14ac:dyDescent="0.25">
      <c r="D901" s="466"/>
    </row>
    <row r="902" spans="4:4" ht="13.5" customHeight="1" x14ac:dyDescent="0.25">
      <c r="D902" s="466"/>
    </row>
    <row r="903" spans="4:4" ht="13.5" customHeight="1" x14ac:dyDescent="0.25">
      <c r="D903" s="466"/>
    </row>
    <row r="904" spans="4:4" ht="13.5" customHeight="1" x14ac:dyDescent="0.25">
      <c r="D904" s="466"/>
    </row>
    <row r="905" spans="4:4" ht="13.5" customHeight="1" x14ac:dyDescent="0.25">
      <c r="D905" s="466"/>
    </row>
    <row r="906" spans="4:4" ht="13.5" customHeight="1" x14ac:dyDescent="0.25">
      <c r="D906" s="466"/>
    </row>
    <row r="907" spans="4:4" ht="13.5" customHeight="1" x14ac:dyDescent="0.25">
      <c r="D907" s="466"/>
    </row>
    <row r="908" spans="4:4" ht="13.5" customHeight="1" x14ac:dyDescent="0.25">
      <c r="D908" s="466"/>
    </row>
    <row r="909" spans="4:4" ht="13.5" customHeight="1" x14ac:dyDescent="0.25">
      <c r="D909" s="466"/>
    </row>
    <row r="910" spans="4:4" ht="13.5" customHeight="1" x14ac:dyDescent="0.25">
      <c r="D910" s="466"/>
    </row>
    <row r="911" spans="4:4" ht="13.5" customHeight="1" x14ac:dyDescent="0.25">
      <c r="D911" s="466"/>
    </row>
    <row r="912" spans="4:4" ht="13.5" customHeight="1" x14ac:dyDescent="0.25">
      <c r="D912" s="466"/>
    </row>
    <row r="913" spans="4:4" ht="13.5" customHeight="1" x14ac:dyDescent="0.25">
      <c r="D913" s="466"/>
    </row>
    <row r="914" spans="4:4" ht="13.5" customHeight="1" x14ac:dyDescent="0.25">
      <c r="D914" s="466"/>
    </row>
    <row r="915" spans="4:4" ht="13.5" customHeight="1" x14ac:dyDescent="0.25">
      <c r="D915" s="466"/>
    </row>
    <row r="916" spans="4:4" ht="13.5" customHeight="1" x14ac:dyDescent="0.25">
      <c r="D916" s="466"/>
    </row>
    <row r="917" spans="4:4" ht="13.5" customHeight="1" x14ac:dyDescent="0.25">
      <c r="D917" s="466"/>
    </row>
    <row r="918" spans="4:4" ht="13.5" customHeight="1" x14ac:dyDescent="0.25">
      <c r="D918" s="466"/>
    </row>
    <row r="919" spans="4:4" ht="13.5" customHeight="1" x14ac:dyDescent="0.25">
      <c r="D919" s="466"/>
    </row>
    <row r="920" spans="4:4" ht="13.5" customHeight="1" x14ac:dyDescent="0.25">
      <c r="D920" s="466"/>
    </row>
    <row r="921" spans="4:4" ht="13.5" customHeight="1" x14ac:dyDescent="0.25">
      <c r="D921" s="466"/>
    </row>
    <row r="922" spans="4:4" ht="13.5" customHeight="1" x14ac:dyDescent="0.25">
      <c r="D922" s="466"/>
    </row>
    <row r="923" spans="4:4" ht="13.5" customHeight="1" x14ac:dyDescent="0.25">
      <c r="D923" s="466"/>
    </row>
    <row r="924" spans="4:4" ht="13.5" customHeight="1" x14ac:dyDescent="0.25">
      <c r="D924" s="466"/>
    </row>
    <row r="925" spans="4:4" ht="13.5" customHeight="1" x14ac:dyDescent="0.25">
      <c r="D925" s="466"/>
    </row>
    <row r="926" spans="4:4" ht="13.5" customHeight="1" x14ac:dyDescent="0.25">
      <c r="D926" s="466"/>
    </row>
    <row r="927" spans="4:4" ht="13.5" customHeight="1" x14ac:dyDescent="0.25">
      <c r="D927" s="466"/>
    </row>
    <row r="928" spans="4:4" ht="13.5" customHeight="1" x14ac:dyDescent="0.25">
      <c r="D928" s="466"/>
    </row>
    <row r="929" spans="4:4" ht="13.5" customHeight="1" x14ac:dyDescent="0.25">
      <c r="D929" s="466"/>
    </row>
    <row r="930" spans="4:4" ht="13.5" customHeight="1" x14ac:dyDescent="0.25">
      <c r="D930" s="466"/>
    </row>
    <row r="931" spans="4:4" ht="13.5" customHeight="1" x14ac:dyDescent="0.25">
      <c r="D931" s="466"/>
    </row>
    <row r="932" spans="4:4" ht="13.5" customHeight="1" x14ac:dyDescent="0.25">
      <c r="D932" s="466"/>
    </row>
    <row r="933" spans="4:4" ht="13.5" customHeight="1" x14ac:dyDescent="0.25">
      <c r="D933" s="466"/>
    </row>
    <row r="934" spans="4:4" ht="13.5" customHeight="1" x14ac:dyDescent="0.25">
      <c r="D934" s="466"/>
    </row>
    <row r="935" spans="4:4" ht="13.5" customHeight="1" x14ac:dyDescent="0.25">
      <c r="D935" s="466"/>
    </row>
    <row r="936" spans="4:4" ht="13.5" customHeight="1" x14ac:dyDescent="0.25">
      <c r="D936" s="466"/>
    </row>
    <row r="937" spans="4:4" ht="13.5" customHeight="1" x14ac:dyDescent="0.25">
      <c r="D937" s="466"/>
    </row>
    <row r="938" spans="4:4" ht="13.5" customHeight="1" x14ac:dyDescent="0.25">
      <c r="D938" s="466"/>
    </row>
    <row r="939" spans="4:4" ht="13.5" customHeight="1" x14ac:dyDescent="0.25">
      <c r="D939" s="466"/>
    </row>
    <row r="940" spans="4:4" ht="13.5" customHeight="1" x14ac:dyDescent="0.25">
      <c r="D940" s="466"/>
    </row>
    <row r="941" spans="4:4" ht="13.5" customHeight="1" x14ac:dyDescent="0.25">
      <c r="D941" s="466"/>
    </row>
    <row r="942" spans="4:4" ht="13.5" customHeight="1" x14ac:dyDescent="0.25">
      <c r="D942" s="466"/>
    </row>
    <row r="943" spans="4:4" ht="13.5" customHeight="1" x14ac:dyDescent="0.25">
      <c r="D943" s="466"/>
    </row>
    <row r="944" spans="4:4" ht="13.5" customHeight="1" x14ac:dyDescent="0.25">
      <c r="D944" s="466"/>
    </row>
    <row r="945" spans="4:4" ht="13.5" customHeight="1" x14ac:dyDescent="0.25">
      <c r="D945" s="466"/>
    </row>
    <row r="946" spans="4:4" ht="13.5" customHeight="1" x14ac:dyDescent="0.25">
      <c r="D946" s="466"/>
    </row>
    <row r="947" spans="4:4" ht="13.5" customHeight="1" x14ac:dyDescent="0.25">
      <c r="D947" s="466"/>
    </row>
    <row r="948" spans="4:4" ht="13.5" customHeight="1" x14ac:dyDescent="0.25">
      <c r="D948" s="466"/>
    </row>
    <row r="949" spans="4:4" ht="13.5" customHeight="1" x14ac:dyDescent="0.25">
      <c r="D949" s="466"/>
    </row>
    <row r="950" spans="4:4" ht="13.5" customHeight="1" x14ac:dyDescent="0.25">
      <c r="D950" s="466"/>
    </row>
    <row r="951" spans="4:4" ht="13.5" customHeight="1" x14ac:dyDescent="0.25">
      <c r="D951" s="466"/>
    </row>
    <row r="952" spans="4:4" ht="13.5" customHeight="1" x14ac:dyDescent="0.25">
      <c r="D952" s="466"/>
    </row>
    <row r="953" spans="4:4" ht="13.5" customHeight="1" x14ac:dyDescent="0.25">
      <c r="D953" s="466"/>
    </row>
    <row r="954" spans="4:4" ht="13.5" customHeight="1" x14ac:dyDescent="0.25">
      <c r="D954" s="466"/>
    </row>
    <row r="955" spans="4:4" ht="13.5" customHeight="1" x14ac:dyDescent="0.25">
      <c r="D955" s="466"/>
    </row>
    <row r="956" spans="4:4" ht="13.5" customHeight="1" x14ac:dyDescent="0.25">
      <c r="D956" s="466"/>
    </row>
    <row r="957" spans="4:4" ht="13.5" customHeight="1" x14ac:dyDescent="0.25">
      <c r="D957" s="466"/>
    </row>
    <row r="958" spans="4:4" ht="13.5" customHeight="1" x14ac:dyDescent="0.25">
      <c r="D958" s="466"/>
    </row>
    <row r="959" spans="4:4" ht="13.5" customHeight="1" x14ac:dyDescent="0.25">
      <c r="D959" s="466"/>
    </row>
    <row r="960" spans="4:4" ht="13.5" customHeight="1" x14ac:dyDescent="0.25">
      <c r="D960" s="466"/>
    </row>
    <row r="961" spans="4:4" ht="13.5" customHeight="1" x14ac:dyDescent="0.25">
      <c r="D961" s="466"/>
    </row>
    <row r="962" spans="4:4" ht="13.5" customHeight="1" x14ac:dyDescent="0.25">
      <c r="D962" s="466"/>
    </row>
    <row r="963" spans="4:4" ht="13.5" customHeight="1" x14ac:dyDescent="0.25">
      <c r="D963" s="466"/>
    </row>
    <row r="964" spans="4:4" ht="13.5" customHeight="1" x14ac:dyDescent="0.25">
      <c r="D964" s="466"/>
    </row>
    <row r="965" spans="4:4" ht="13.5" customHeight="1" x14ac:dyDescent="0.25">
      <c r="D965" s="466"/>
    </row>
    <row r="966" spans="4:4" ht="13.5" customHeight="1" x14ac:dyDescent="0.25">
      <c r="D966" s="466"/>
    </row>
    <row r="967" spans="4:4" ht="13.5" customHeight="1" x14ac:dyDescent="0.25">
      <c r="D967" s="466"/>
    </row>
    <row r="968" spans="4:4" ht="13.5" customHeight="1" x14ac:dyDescent="0.25">
      <c r="D968" s="466"/>
    </row>
    <row r="969" spans="4:4" ht="13.5" customHeight="1" x14ac:dyDescent="0.25">
      <c r="D969" s="466"/>
    </row>
    <row r="970" spans="4:4" ht="13.5" customHeight="1" x14ac:dyDescent="0.25">
      <c r="D970" s="466"/>
    </row>
    <row r="971" spans="4:4" ht="13.5" customHeight="1" x14ac:dyDescent="0.25">
      <c r="D971" s="466"/>
    </row>
    <row r="972" spans="4:4" ht="13.5" customHeight="1" x14ac:dyDescent="0.25">
      <c r="D972" s="466"/>
    </row>
    <row r="973" spans="4:4" ht="13.5" customHeight="1" x14ac:dyDescent="0.25">
      <c r="D973" s="466"/>
    </row>
    <row r="974" spans="4:4" ht="13.5" customHeight="1" x14ac:dyDescent="0.25">
      <c r="D974" s="466"/>
    </row>
    <row r="975" spans="4:4" ht="13.5" customHeight="1" x14ac:dyDescent="0.25">
      <c r="D975" s="466"/>
    </row>
    <row r="976" spans="4:4" ht="13.5" customHeight="1" x14ac:dyDescent="0.25">
      <c r="D976" s="466"/>
    </row>
    <row r="977" spans="4:4" ht="13.5" customHeight="1" x14ac:dyDescent="0.25">
      <c r="D977" s="466"/>
    </row>
    <row r="978" spans="4:4" ht="13.5" customHeight="1" x14ac:dyDescent="0.25">
      <c r="D978" s="466"/>
    </row>
    <row r="979" spans="4:4" ht="13.5" customHeight="1" x14ac:dyDescent="0.25">
      <c r="D979" s="466"/>
    </row>
    <row r="980" spans="4:4" ht="13.5" customHeight="1" x14ac:dyDescent="0.25">
      <c r="D980" s="466"/>
    </row>
    <row r="981" spans="4:4" ht="13.5" customHeight="1" x14ac:dyDescent="0.25">
      <c r="D981" s="466"/>
    </row>
    <row r="982" spans="4:4" ht="13.5" customHeight="1" x14ac:dyDescent="0.25">
      <c r="D982" s="466"/>
    </row>
    <row r="983" spans="4:4" ht="13.5" customHeight="1" x14ac:dyDescent="0.25">
      <c r="D983" s="466"/>
    </row>
    <row r="984" spans="4:4" ht="13.5" customHeight="1" x14ac:dyDescent="0.25">
      <c r="D984" s="466"/>
    </row>
    <row r="985" spans="4:4" ht="13.5" customHeight="1" x14ac:dyDescent="0.25">
      <c r="D985" s="466"/>
    </row>
    <row r="986" spans="4:4" ht="13.5" customHeight="1" x14ac:dyDescent="0.25">
      <c r="D986" s="466"/>
    </row>
    <row r="987" spans="4:4" ht="13.5" customHeight="1" x14ac:dyDescent="0.25">
      <c r="D987" s="466"/>
    </row>
    <row r="988" spans="4:4" ht="13.5" customHeight="1" x14ac:dyDescent="0.25">
      <c r="D988" s="466"/>
    </row>
    <row r="989" spans="4:4" ht="13.5" customHeight="1" x14ac:dyDescent="0.25">
      <c r="D989" s="466"/>
    </row>
    <row r="990" spans="4:4" ht="13.5" customHeight="1" x14ac:dyDescent="0.25">
      <c r="D990" s="466"/>
    </row>
    <row r="991" spans="4:4" ht="13.5" customHeight="1" x14ac:dyDescent="0.25">
      <c r="D991" s="466"/>
    </row>
    <row r="992" spans="4:4" ht="13.5" customHeight="1" x14ac:dyDescent="0.25">
      <c r="D992" s="466"/>
    </row>
    <row r="993" spans="4:4" ht="13.5" customHeight="1" x14ac:dyDescent="0.25">
      <c r="D993" s="466"/>
    </row>
    <row r="994" spans="4:4" ht="13.5" customHeight="1" x14ac:dyDescent="0.25">
      <c r="D994" s="466"/>
    </row>
    <row r="995" spans="4:4" ht="13.5" customHeight="1" x14ac:dyDescent="0.25">
      <c r="D995" s="466"/>
    </row>
    <row r="996" spans="4:4" ht="13.5" customHeight="1" x14ac:dyDescent="0.25">
      <c r="D996" s="466"/>
    </row>
    <row r="997" spans="4:4" ht="13.5" customHeight="1" x14ac:dyDescent="0.25">
      <c r="D997" s="466"/>
    </row>
    <row r="998" spans="4:4" ht="13.5" customHeight="1" x14ac:dyDescent="0.25">
      <c r="D998" s="466"/>
    </row>
    <row r="999" spans="4:4" ht="13.5" customHeight="1" x14ac:dyDescent="0.25">
      <c r="D999" s="466"/>
    </row>
    <row r="1000" spans="4:4" ht="13.5" customHeight="1" x14ac:dyDescent="0.25">
      <c r="D1000" s="466"/>
    </row>
    <row r="1001" spans="4:4" ht="13.5" customHeight="1" x14ac:dyDescent="0.25">
      <c r="D1001" s="466"/>
    </row>
    <row r="1002" spans="4:4" ht="13.5" customHeight="1" x14ac:dyDescent="0.25">
      <c r="D1002" s="466"/>
    </row>
    <row r="1003" spans="4:4" ht="13.5" customHeight="1" x14ac:dyDescent="0.25">
      <c r="D1003" s="466"/>
    </row>
    <row r="1004" spans="4:4" ht="13.5" customHeight="1" x14ac:dyDescent="0.25">
      <c r="D1004" s="466"/>
    </row>
    <row r="1005" spans="4:4" ht="13.5" customHeight="1" x14ac:dyDescent="0.25">
      <c r="D1005" s="466"/>
    </row>
    <row r="1006" spans="4:4" ht="13.5" customHeight="1" x14ac:dyDescent="0.25">
      <c r="D1006" s="466"/>
    </row>
    <row r="1007" spans="4:4" ht="13.5" customHeight="1" x14ac:dyDescent="0.25">
      <c r="D1007" s="466"/>
    </row>
  </sheetData>
  <mergeCells count="71">
    <mergeCell ref="BS11:BS12"/>
    <mergeCell ref="BN11:BN12"/>
    <mergeCell ref="BO11:BO12"/>
    <mergeCell ref="BP11:BP12"/>
    <mergeCell ref="BQ11:BQ12"/>
    <mergeCell ref="BR11:BR12"/>
    <mergeCell ref="D5:BS5"/>
    <mergeCell ref="D6:BS6"/>
    <mergeCell ref="BG8:BS8"/>
    <mergeCell ref="A9:BS9"/>
    <mergeCell ref="C10:R10"/>
    <mergeCell ref="AE10:AF11"/>
    <mergeCell ref="AC11:AD11"/>
    <mergeCell ref="S10:AD10"/>
    <mergeCell ref="BI11:BI12"/>
    <mergeCell ref="BJ11:BJ12"/>
    <mergeCell ref="BK11:BK12"/>
    <mergeCell ref="BL11:BL12"/>
    <mergeCell ref="BM11:BM12"/>
    <mergeCell ref="AL10:AL12"/>
    <mergeCell ref="BG11:BG12"/>
    <mergeCell ref="BH11:BH12"/>
    <mergeCell ref="BH10:BM10"/>
    <mergeCell ref="BN10:BS10"/>
    <mergeCell ref="A10:A12"/>
    <mergeCell ref="B10:B12"/>
    <mergeCell ref="C11:C12"/>
    <mergeCell ref="D11:D12"/>
    <mergeCell ref="E11:E12"/>
    <mergeCell ref="R11:R12"/>
    <mergeCell ref="S11:S12"/>
    <mergeCell ref="T11:T12"/>
    <mergeCell ref="U11:U12"/>
    <mergeCell ref="V11:V12"/>
    <mergeCell ref="W11:W12"/>
    <mergeCell ref="X11:X12"/>
    <mergeCell ref="AM11:AP11"/>
    <mergeCell ref="AQ11:AT11"/>
    <mergeCell ref="M11:Q11"/>
    <mergeCell ref="F11:F12"/>
    <mergeCell ref="G11:G12"/>
    <mergeCell ref="H11:H12"/>
    <mergeCell ref="AM10:BG10"/>
    <mergeCell ref="AU11:AX11"/>
    <mergeCell ref="Y11:Y12"/>
    <mergeCell ref="Z11:Z12"/>
    <mergeCell ref="AA11:AA12"/>
    <mergeCell ref="AB11:AB12"/>
    <mergeCell ref="AY11:BB11"/>
    <mergeCell ref="BC11:BF11"/>
    <mergeCell ref="A1:BS1"/>
    <mergeCell ref="A2:BS2"/>
    <mergeCell ref="A3:C3"/>
    <mergeCell ref="D3:BS3"/>
    <mergeCell ref="D4:BS4"/>
    <mergeCell ref="B45:B67"/>
    <mergeCell ref="D63:D67"/>
    <mergeCell ref="I11:J11"/>
    <mergeCell ref="K11:L11"/>
    <mergeCell ref="B13:B29"/>
    <mergeCell ref="B30:B44"/>
    <mergeCell ref="D13:D17"/>
    <mergeCell ref="D41:D44"/>
    <mergeCell ref="D30:D34"/>
    <mergeCell ref="D59:D62"/>
    <mergeCell ref="D45:D49"/>
    <mergeCell ref="D35:D40"/>
    <mergeCell ref="D27:D29"/>
    <mergeCell ref="D50:D58"/>
    <mergeCell ref="D18:D23"/>
    <mergeCell ref="D24:D26"/>
  </mergeCells>
  <dataValidations count="30">
    <dataValidation allowBlank="1" showInputMessage="1" showErrorMessage="1" error="La celda debe contener solo texto" sqref="BL22 BL49"/>
    <dataValidation type="custom" allowBlank="1" showInputMessage="1" showErrorMessage="1" prompt="La celda es de solo texto" sqref="A13:A44">
      <formula1>ISTEXT(A13)</formula1>
    </dataValidation>
    <dataValidation allowBlank="1" showInputMessage="1" showErrorMessage="1" prompt="La celda debe contener solo texto" sqref="BL24:BL26 BL15:BL20 BL56"/>
    <dataValidation allowBlank="1" showErrorMessage="1" sqref="AA13 AA19 AA27 AA31 AA35:AA36 AA54:AA55 AA43 AA57:AB58 AB56"/>
    <dataValidation allowBlank="1" showInputMessage="1" showErrorMessage="1" prompt="Escriba la fórmula de cálculo del indicador. _x000a_Variables usadas para la medición del indicador, debe ser explicita la unidad de medida." sqref="V35"/>
    <dataValidation allowBlank="1" showInputMessage="1" showErrorMessage="1" prompt="Escriba el nombre del indicador. _x000a_Debe evidenciar con precisión la propiedad a medir, y debe guardar coherencia con la fórmula._x000a_Solo se puede tener un indicador por producto o acción." sqref="U35"/>
    <dataValidation type="custom" allowBlank="1" showInputMessage="1" showErrorMessage="1" sqref="S49:S53 U35:V35 V23 S29 U17:U18 U26 V21 U21:U23 U29:V29">
      <formula1>ISTEXT(S17)</formula1>
    </dataValidation>
    <dataValidation type="whole" allowBlank="1" showInputMessage="1" showErrorMessage="1" sqref="AD26 AC50:AC53 AD29 AD17:AD18">
      <formula1>2000</formula1>
      <formula2>500000000</formula2>
    </dataValidation>
    <dataValidation type="date" allowBlank="1" showInputMessage="1" showErrorMessage="1" sqref="AE26:AF26 AE17:AF18 AE49">
      <formula1>36526</formula1>
      <formula2>58806</formula2>
    </dataValidation>
    <dataValidation type="custom" allowBlank="1" showInputMessage="1" showErrorMessage="1" error="La celda debe contener solo texto" sqref="BK26 BJ22:BK22 BJ49:BK49 BJ42:BL42 BK17 U49:V49 BJ48:BL48">
      <formula1>ISTEXT(U17)</formula1>
    </dataValidation>
    <dataValidation type="whole" allowBlank="1" showInputMessage="1" showErrorMessage="1" sqref="AC26 AC29 AC17:AC18">
      <formula1>0</formula1>
      <formula2>500000000</formula2>
    </dataValidation>
    <dataValidation allowBlank="1" showInputMessage="1" sqref="AR53 AO48 AW42 BA42 BE42 AO42 AS42 BD53 AN53 AS48 AW48 BA48"/>
    <dataValidation type="decimal" allowBlank="1" showErrorMessage="1" sqref="AC46:AC48 AC27:AC28 AC41:AC42 AC44 AC19:AC20 AC14:AC16 AC24:AC25 AC54:AC58 AC30:AC38">
      <formula1>0</formula1>
      <formula2>500000000</formula2>
    </dataValidation>
    <dataValidation type="decimal" allowBlank="1" showErrorMessage="1" sqref="AD27:AD28 AD41:AD44 K50:L58 AD30:AD38 AD46:AD48 AD19:AD20 AD13:AD16 AD24:AD25 AD55:AD56 AD58 K45:K49">
      <formula1>2000</formula1>
      <formula2>500000000</formula2>
    </dataValidation>
    <dataValidation type="list" allowBlank="1" showErrorMessage="1" sqref="BN13 BN15">
      <formula1>INDIRECT($BE$13)</formula1>
    </dataValidation>
    <dataValidation type="list" allowBlank="1" showErrorMessage="1" sqref="G50:G58">
      <formula1>$C$2:$C$6</formula1>
    </dataValidation>
    <dataValidation type="custom" allowBlank="1" showInputMessage="1" showErrorMessage="1" prompt="La celda debe contener solo texto" sqref="BO13:BP13 BJ38 BJ19:BK19 BO15:BP15 BJ16 BJ24:BK24 BK15 BJ13:BL14 BJ27:BK28 E41:E58 U48 BN20:BN23 BJ41 BJ25 BL27 BN32:BN33 BJ44:BL44 BJ31:BL31 BJ43 BJ20 BP43 BJ45:BK45 BJ47:BL47 E13:E23 BL35:BL36 BN25:BN28 BJ29:BJ30 BJ56 BK50:BK53 BJ34:BK37 E27:E34 BJ54:BL55 BJ57:BL58">
      <formula1>ISTEXT(E13)</formula1>
    </dataValidation>
    <dataValidation type="list" allowBlank="1" showErrorMessage="1" sqref="AA47 AA20">
      <formula1>$C$28</formula1>
    </dataValidation>
    <dataValidation type="custom" allowBlank="1" showInputMessage="1" showErrorMessage="1" prompt="Escriba el Objetivo general de la política pública." sqref="A9">
      <formula1>ISTEXT(A9)</formula1>
    </dataValidation>
    <dataValidation type="list" allowBlank="1" showErrorMessage="1" sqref="AZ8">
      <formula1>INDIRECT($AG$8)</formula1>
    </dataValidation>
    <dataValidation type="custom" allowBlank="1" showErrorMessage="1" sqref="S17:S28 U13 S13:S15 U28:V28 S30:S38 U27 U15:U16 U31:U32 V16 U36:U38 S41:S46 U46:U47 U44:V44 S60:S63 U54 U25:V25 S48 U55:V56 U57 U58:V58 U24 U19:U20 C13:C17">
      <formula1>ISTEXT(C13)</formula1>
    </dataValidation>
    <dataValidation type="list" allowBlank="1" showErrorMessage="1" sqref="AA38 AA41">
      <formula1>$C$87</formula1>
    </dataValidation>
    <dataValidation type="list" allowBlank="1" showErrorMessage="1" sqref="G7">
      <formula1>INDIRECT($B$7)</formula1>
    </dataValidation>
    <dataValidation type="list" allowBlank="1" showErrorMessage="1" sqref="AA42">
      <formula1>$C$88</formula1>
    </dataValidation>
    <dataValidation type="list" allowBlank="1" showErrorMessage="1" sqref="F8">
      <formula1>INDIRECT($B$8)</formula1>
    </dataValidation>
    <dataValidation type="date" allowBlank="1" showErrorMessage="1" sqref="B4:C6">
      <formula1>36526</formula1>
      <formula2>55153</formula2>
    </dataValidation>
    <dataValidation type="date" allowBlank="1" showErrorMessage="1" sqref="AE13:AF15 AF49 AE19 AE20:AF20 AE31:AF38 AE27:AF29 AE24:AF25 AE54:AF58 AE41:AF48">
      <formula1>36526</formula1>
      <formula2>58806</formula2>
    </dataValidation>
    <dataValidation type="list" allowBlank="1" showErrorMessage="1" sqref="W8">
      <formula1>INDIRECT($P$8)</formula1>
    </dataValidation>
    <dataValidation type="list" allowBlank="1" showErrorMessage="1" sqref="AA24">
      <formula1>$C$96:$C$97</formula1>
    </dataValidation>
    <dataValidation type="list" allowBlank="1" showErrorMessage="1" sqref="AA56">
      <formula1>$G$14</formula1>
    </dataValidation>
  </dataValidations>
  <hyperlinks>
    <hyperlink ref="BS14" r:id="rId1"/>
    <hyperlink ref="BM24" r:id="rId2"/>
    <hyperlink ref="BM44" r:id="rId3"/>
    <hyperlink ref="BM45" r:id="rId4"/>
    <hyperlink ref="BM47" r:id="rId5"/>
    <hyperlink ref="BM59" r:id="rId6"/>
    <hyperlink ref="BM61" r:id="rId7"/>
    <hyperlink ref="BM63" r:id="rId8"/>
    <hyperlink ref="BM48" r:id="rId9"/>
    <hyperlink ref="BM42" r:id="rId10"/>
    <hyperlink ref="BM28" r:id="rId11" display="alix.montes@ambientebogota.gov.co"/>
    <hyperlink ref="BM33" r:id="rId12"/>
    <hyperlink ref="BM32" r:id="rId13"/>
    <hyperlink ref="BM16" r:id="rId14"/>
    <hyperlink ref="BM13" r:id="rId15"/>
    <hyperlink ref="BM54" r:id="rId16"/>
    <hyperlink ref="BM55" r:id="rId17"/>
    <hyperlink ref="BS20" r:id="rId18"/>
    <hyperlink ref="BS25" r:id="rId19"/>
    <hyperlink ref="BM30" r:id="rId20"/>
    <hyperlink ref="BS43" r:id="rId21"/>
    <hyperlink ref="BM20" r:id="rId22"/>
    <hyperlink ref="BM25" r:id="rId23"/>
    <hyperlink ref="BM29" r:id="rId24"/>
    <hyperlink ref="BM38" r:id="rId25"/>
    <hyperlink ref="BM41" r:id="rId26"/>
    <hyperlink ref="BM43" r:id="rId27"/>
    <hyperlink ref="BM17" r:id="rId28"/>
    <hyperlink ref="BM26" r:id="rId29"/>
    <hyperlink ref="BM18" r:id="rId30" display="mailto:sjimenez@movilidad.gov.co"/>
    <hyperlink ref="BM57" r:id="rId31" display="jroldanr@educacionbogota.gov.co "/>
    <hyperlink ref="BM58" r:id="rId32" display="rolarte@educacionbogota.gov.co"/>
    <hyperlink ref="BM15" r:id="rId33"/>
    <hyperlink ref="BM60" r:id="rId34"/>
    <hyperlink ref="BM62" r:id="rId35"/>
    <hyperlink ref="BM67" r:id="rId36"/>
    <hyperlink ref="BM36" r:id="rId37"/>
    <hyperlink ref="BM39" r:id="rId38" display="mailto:sfernandezg@sdis.gov.co"/>
    <hyperlink ref="BM40" r:id="rId39" display="mailto:sfernandezg@sdis.gov.co"/>
    <hyperlink ref="BM21" r:id="rId40" display="mailto:jmorenol@sdis.gov.co"/>
    <hyperlink ref="BM23" r:id="rId41" display="mailto:jmorenol@sdis.gov.co"/>
    <hyperlink ref="BM50" r:id="rId42"/>
    <hyperlink ref="BM51:BM53" r:id="rId43" display="ma1gonzalez@saludcapital.gov.co"/>
    <hyperlink ref="BM56" r:id="rId44"/>
  </hyperlinks>
  <pageMargins left="0.7" right="0.7" top="0.75" bottom="0.75" header="0" footer="0"/>
  <pageSetup paperSize="9" orientation="portrait" r:id="rId45"/>
  <extLst>
    <ext xmlns:x14="http://schemas.microsoft.com/office/spreadsheetml/2009/9/main" uri="{CCE6A557-97BC-4b89-ADB6-D9C93CAAB3DF}">
      <x14:dataValidations xmlns:xm="http://schemas.microsoft.com/office/excel/2006/main" count="3">
        <x14:dataValidation type="list" allowBlank="1" showInputMessage="1" showErrorMessage="1">
          <x14:formula1>
            <xm:f>[3]Desplegables!#REF!</xm:f>
          </x14:formula1>
          <xm:sqref>W50:W53 Y50:Y53</xm:sqref>
        </x14:dataValidation>
        <x14:dataValidation type="list" allowBlank="1" showErrorMessage="1">
          <x14:formula1>
            <xm:f>[4]Desplegables!#REF!</xm:f>
          </x14:formula1>
          <xm:sqref>B7:C7 B8:D8 P8</xm:sqref>
        </x14:dataValidation>
        <x14:dataValidation type="list" allowBlank="1" showInputMessage="1" showErrorMessage="1" prompt="Seleccione de la lista. Identifique los sectores corresponsables, utilice una columna para cada sector con su respectiva entidad.">
          <x14:formula1>
            <xm:f>[4]Desplegables!#REF!</xm:f>
          </x14:formula1>
          <xm:sqref>AG8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70" zoomScaleNormal="70" workbookViewId="0">
      <selection activeCell="C54" sqref="C54:M5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677</v>
      </c>
      <c r="C1" s="3"/>
      <c r="D1" s="3"/>
      <c r="E1" s="3"/>
      <c r="F1" s="3"/>
      <c r="G1" s="3"/>
      <c r="H1" s="3"/>
      <c r="I1" s="3"/>
      <c r="J1" s="3"/>
      <c r="K1" s="3"/>
      <c r="L1" s="3"/>
      <c r="M1" s="4"/>
    </row>
    <row r="2" spans="1:13" x14ac:dyDescent="0.25">
      <c r="A2" s="768" t="s">
        <v>552</v>
      </c>
      <c r="B2" s="6" t="s">
        <v>553</v>
      </c>
      <c r="C2" s="811" t="s">
        <v>355</v>
      </c>
      <c r="D2" s="812"/>
      <c r="E2" s="812"/>
      <c r="F2" s="813"/>
      <c r="G2" s="813"/>
      <c r="H2" s="813"/>
      <c r="I2" s="813"/>
      <c r="J2" s="813"/>
      <c r="K2" s="813"/>
      <c r="L2" s="813"/>
      <c r="M2" s="814"/>
    </row>
    <row r="3" spans="1:13" ht="45.75" customHeight="1" x14ac:dyDescent="0.25">
      <c r="A3" s="769"/>
      <c r="B3" s="11" t="s">
        <v>554</v>
      </c>
      <c r="C3" s="777" t="s">
        <v>678</v>
      </c>
      <c r="D3" s="778"/>
      <c r="E3" s="778"/>
      <c r="F3" s="779"/>
      <c r="G3" s="779"/>
      <c r="H3" s="779"/>
      <c r="I3" s="779"/>
      <c r="J3" s="779"/>
      <c r="K3" s="779"/>
      <c r="L3" s="779"/>
      <c r="M3" s="780"/>
    </row>
    <row r="4" spans="1:13" ht="15.75" customHeight="1" x14ac:dyDescent="0.25">
      <c r="A4" s="769"/>
      <c r="B4" s="294" t="s">
        <v>40</v>
      </c>
      <c r="C4" s="123"/>
      <c r="D4" s="128"/>
      <c r="E4" s="126" t="s">
        <v>164</v>
      </c>
      <c r="F4" s="784" t="s">
        <v>41</v>
      </c>
      <c r="G4" s="785"/>
      <c r="H4" s="129" t="s">
        <v>90</v>
      </c>
      <c r="I4" s="8"/>
      <c r="J4" s="8"/>
      <c r="K4" s="8"/>
      <c r="L4" s="8"/>
      <c r="M4" s="9"/>
    </row>
    <row r="5" spans="1:13" ht="16.5" customHeight="1" x14ac:dyDescent="0.25">
      <c r="A5" s="769"/>
      <c r="B5" s="7" t="s">
        <v>556</v>
      </c>
      <c r="C5" s="781" t="s">
        <v>343</v>
      </c>
      <c r="D5" s="782"/>
      <c r="E5" s="782"/>
      <c r="F5" s="782"/>
      <c r="G5" s="782"/>
      <c r="H5" s="782"/>
      <c r="I5" s="782"/>
      <c r="J5" s="782"/>
      <c r="K5" s="782"/>
      <c r="L5" s="782"/>
      <c r="M5" s="783"/>
    </row>
    <row r="6" spans="1:13" x14ac:dyDescent="0.25">
      <c r="A6" s="769"/>
      <c r="B6" s="294" t="s">
        <v>557</v>
      </c>
      <c r="C6" s="123"/>
      <c r="D6" s="8"/>
      <c r="E6" s="8"/>
      <c r="F6" s="8"/>
      <c r="G6" s="8"/>
      <c r="H6" s="8" t="s">
        <v>90</v>
      </c>
      <c r="I6" s="8"/>
      <c r="J6" s="8"/>
      <c r="K6" s="8"/>
      <c r="L6" s="8"/>
      <c r="M6" s="9"/>
    </row>
    <row r="7" spans="1:13" x14ac:dyDescent="0.25">
      <c r="A7" s="769"/>
      <c r="B7" s="26" t="s">
        <v>558</v>
      </c>
      <c r="C7" s="773" t="s">
        <v>7</v>
      </c>
      <c r="D7" s="774"/>
      <c r="E7" s="12"/>
      <c r="F7" s="12"/>
      <c r="G7" s="13"/>
      <c r="H7" s="130" t="s">
        <v>44</v>
      </c>
      <c r="I7" s="775" t="s">
        <v>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679</v>
      </c>
      <c r="D9" s="772"/>
      <c r="E9" s="19"/>
      <c r="F9" s="772" t="s">
        <v>680</v>
      </c>
      <c r="G9" s="772"/>
      <c r="H9" s="19"/>
      <c r="I9" s="772"/>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105.75" customHeight="1" x14ac:dyDescent="0.25">
      <c r="A11" s="770"/>
      <c r="B11" s="11" t="s">
        <v>564</v>
      </c>
      <c r="C11" s="807" t="s">
        <v>681</v>
      </c>
      <c r="D11" s="808"/>
      <c r="E11" s="808"/>
      <c r="F11" s="808"/>
      <c r="G11" s="808"/>
      <c r="H11" s="808"/>
      <c r="I11" s="808"/>
      <c r="J11" s="808"/>
      <c r="K11" s="808"/>
      <c r="L11" s="808"/>
      <c r="M11" s="809"/>
    </row>
    <row r="12" spans="1:13" ht="15.75" customHeight="1" x14ac:dyDescent="0.25">
      <c r="A12" s="747" t="s">
        <v>533</v>
      </c>
      <c r="B12" s="26" t="s">
        <v>30</v>
      </c>
      <c r="C12" s="755" t="s">
        <v>67</v>
      </c>
      <c r="D12" s="756"/>
      <c r="E12" s="121"/>
      <c r="F12" s="121"/>
      <c r="G12" s="121"/>
      <c r="H12" s="121"/>
      <c r="I12" s="121"/>
      <c r="J12" s="121"/>
      <c r="K12" s="121"/>
      <c r="L12" s="649"/>
      <c r="M12" s="648"/>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142" t="s">
        <v>579</v>
      </c>
      <c r="G18" s="142"/>
      <c r="H18" s="142"/>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53" t="s">
        <v>182</v>
      </c>
      <c r="E25" s="47"/>
      <c r="F25" s="58" t="s">
        <v>589</v>
      </c>
      <c r="G25" s="40" t="s">
        <v>182</v>
      </c>
      <c r="H25" s="47"/>
      <c r="I25" s="58" t="s">
        <v>590</v>
      </c>
      <c r="J25" s="271"/>
      <c r="K25" s="121" t="s">
        <v>642</v>
      </c>
      <c r="L25" s="272"/>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595</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52"/>
      <c r="C32" s="71"/>
      <c r="D32" s="298">
        <v>1</v>
      </c>
      <c r="E32" s="664"/>
      <c r="F32" s="298">
        <v>1</v>
      </c>
      <c r="G32" s="664"/>
      <c r="H32" s="298">
        <v>1</v>
      </c>
      <c r="I32" s="664"/>
      <c r="J32" s="298">
        <v>1</v>
      </c>
      <c r="K32" s="664"/>
      <c r="L32" s="298">
        <v>1</v>
      </c>
      <c r="M32" s="168"/>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166"/>
      <c r="E34" s="167"/>
      <c r="F34" s="166"/>
      <c r="G34" s="167"/>
      <c r="H34" s="166"/>
      <c r="I34" s="167"/>
      <c r="J34" s="166"/>
      <c r="K34" s="167"/>
      <c r="L34" s="166"/>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166"/>
      <c r="E36" s="167"/>
      <c r="F36" s="166"/>
      <c r="G36" s="167"/>
      <c r="H36" s="166"/>
      <c r="I36" s="167"/>
      <c r="J36" s="166"/>
      <c r="K36" s="167"/>
      <c r="L36" s="166"/>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166"/>
      <c r="E38" s="167"/>
      <c r="F38" s="791">
        <v>1</v>
      </c>
      <c r="G38" s="792"/>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576</v>
      </c>
      <c r="H41" s="762"/>
      <c r="I41" s="762"/>
      <c r="J41" s="762"/>
      <c r="K41" s="97" t="s">
        <v>615</v>
      </c>
      <c r="L41" s="801"/>
      <c r="M41" s="802"/>
    </row>
    <row r="42" spans="1:13" x14ac:dyDescent="0.25">
      <c r="A42" s="748"/>
      <c r="B42" s="751"/>
      <c r="C42" s="94"/>
      <c r="D42" s="98"/>
      <c r="E42" s="38" t="s">
        <v>577</v>
      </c>
      <c r="F42" s="761"/>
      <c r="G42" s="762"/>
      <c r="H42" s="762"/>
      <c r="I42" s="762"/>
      <c r="J42" s="762"/>
      <c r="K42" s="20"/>
      <c r="L42" s="803"/>
      <c r="M42" s="804"/>
    </row>
    <row r="43" spans="1:13" x14ac:dyDescent="0.25">
      <c r="A43" s="748"/>
      <c r="B43" s="752"/>
      <c r="C43" s="99"/>
      <c r="D43" s="23"/>
      <c r="E43" s="23"/>
      <c r="F43" s="23"/>
      <c r="G43" s="23"/>
      <c r="H43" s="23"/>
      <c r="I43" s="23"/>
      <c r="J43" s="23"/>
      <c r="K43" s="23"/>
      <c r="L43" s="20"/>
      <c r="M43" s="21"/>
    </row>
    <row r="44" spans="1:13" ht="123" customHeight="1" x14ac:dyDescent="0.25">
      <c r="A44" s="748"/>
      <c r="B44" s="26" t="s">
        <v>616</v>
      </c>
      <c r="C44" s="815" t="s">
        <v>682</v>
      </c>
      <c r="D44" s="816"/>
      <c r="E44" s="816"/>
      <c r="F44" s="816"/>
      <c r="G44" s="816"/>
      <c r="H44" s="816"/>
      <c r="I44" s="816"/>
      <c r="J44" s="816"/>
      <c r="K44" s="816"/>
      <c r="L44" s="816"/>
      <c r="M44" s="817"/>
    </row>
    <row r="45" spans="1:13" x14ac:dyDescent="0.25">
      <c r="A45" s="748"/>
      <c r="B45" s="26" t="s">
        <v>618</v>
      </c>
      <c r="C45" s="755" t="s">
        <v>9</v>
      </c>
      <c r="D45" s="756"/>
      <c r="E45" s="756"/>
      <c r="F45" s="756"/>
      <c r="G45" s="756"/>
      <c r="H45" s="756"/>
      <c r="I45" s="756"/>
      <c r="J45" s="756"/>
      <c r="K45" s="756"/>
      <c r="L45" s="756"/>
      <c r="M45" s="760"/>
    </row>
    <row r="46" spans="1:13" x14ac:dyDescent="0.25">
      <c r="A46" s="748"/>
      <c r="B46" s="26" t="s">
        <v>620</v>
      </c>
      <c r="C46" s="755" t="s">
        <v>683</v>
      </c>
      <c r="D46" s="756"/>
      <c r="E46" s="756"/>
      <c r="F46" s="756"/>
      <c r="G46" s="756"/>
      <c r="H46" s="756"/>
      <c r="I46" s="756"/>
      <c r="J46" s="756"/>
      <c r="K46" s="756"/>
      <c r="L46" s="756"/>
      <c r="M46" s="760"/>
    </row>
    <row r="47" spans="1:13" x14ac:dyDescent="0.25">
      <c r="A47" s="749"/>
      <c r="B47" s="26" t="s">
        <v>621</v>
      </c>
      <c r="C47" s="755" t="s">
        <v>343</v>
      </c>
      <c r="D47" s="756"/>
      <c r="E47" s="756"/>
      <c r="F47" s="756"/>
      <c r="G47" s="756"/>
      <c r="H47" s="756"/>
      <c r="I47" s="756"/>
      <c r="J47" s="756"/>
      <c r="K47" s="756"/>
      <c r="L47" s="756"/>
      <c r="M47" s="760"/>
    </row>
    <row r="48" spans="1:13" ht="15.75" customHeight="1" x14ac:dyDescent="0.25">
      <c r="A48" s="734" t="s">
        <v>545</v>
      </c>
      <c r="B48" s="100" t="s">
        <v>622</v>
      </c>
      <c r="C48" s="739" t="s">
        <v>623</v>
      </c>
      <c r="D48" s="740"/>
      <c r="E48" s="740"/>
      <c r="F48" s="740"/>
      <c r="G48" s="740"/>
      <c r="H48" s="740"/>
      <c r="I48" s="740"/>
      <c r="J48" s="740"/>
      <c r="K48" s="740"/>
      <c r="L48" s="740"/>
      <c r="M48" s="741"/>
    </row>
    <row r="49" spans="1:13" x14ac:dyDescent="0.25">
      <c r="A49" s="735"/>
      <c r="B49" s="100" t="s">
        <v>624</v>
      </c>
      <c r="C49" s="739" t="s">
        <v>625</v>
      </c>
      <c r="D49" s="740"/>
      <c r="E49" s="740"/>
      <c r="F49" s="740"/>
      <c r="G49" s="740"/>
      <c r="H49" s="740"/>
      <c r="I49" s="740"/>
      <c r="J49" s="740"/>
      <c r="K49" s="740"/>
      <c r="L49" s="740"/>
      <c r="M49" s="741"/>
    </row>
    <row r="50" spans="1:13" x14ac:dyDescent="0.25">
      <c r="A50" s="735"/>
      <c r="B50" s="100" t="s">
        <v>626</v>
      </c>
      <c r="C50" s="739" t="s">
        <v>9</v>
      </c>
      <c r="D50" s="740"/>
      <c r="E50" s="740"/>
      <c r="F50" s="740"/>
      <c r="G50" s="740"/>
      <c r="H50" s="740"/>
      <c r="I50" s="740"/>
      <c r="J50" s="740"/>
      <c r="K50" s="740"/>
      <c r="L50" s="740"/>
      <c r="M50" s="741"/>
    </row>
    <row r="51" spans="1:13" ht="15.75" customHeight="1" x14ac:dyDescent="0.25">
      <c r="A51" s="735"/>
      <c r="B51" s="101" t="s">
        <v>627</v>
      </c>
      <c r="C51" s="739" t="s">
        <v>101</v>
      </c>
      <c r="D51" s="740"/>
      <c r="E51" s="740"/>
      <c r="F51" s="740"/>
      <c r="G51" s="740"/>
      <c r="H51" s="740"/>
      <c r="I51" s="740"/>
      <c r="J51" s="740"/>
      <c r="K51" s="740"/>
      <c r="L51" s="740"/>
      <c r="M51" s="741"/>
    </row>
    <row r="52" spans="1:13" ht="15.75" customHeight="1" x14ac:dyDescent="0.25">
      <c r="A52" s="735"/>
      <c r="B52" s="100" t="s">
        <v>628</v>
      </c>
      <c r="C52" s="746" t="s">
        <v>103</v>
      </c>
      <c r="D52" s="740"/>
      <c r="E52" s="740"/>
      <c r="F52" s="740"/>
      <c r="G52" s="740"/>
      <c r="H52" s="740"/>
      <c r="I52" s="740"/>
      <c r="J52" s="740"/>
      <c r="K52" s="740"/>
      <c r="L52" s="740"/>
      <c r="M52" s="741"/>
    </row>
    <row r="53" spans="1:13" ht="16.5" thickBot="1" x14ac:dyDescent="0.3">
      <c r="A53" s="745"/>
      <c r="B53" s="100" t="s">
        <v>629</v>
      </c>
      <c r="C53" s="739">
        <v>3279797</v>
      </c>
      <c r="D53" s="740"/>
      <c r="E53" s="740"/>
      <c r="F53" s="740"/>
      <c r="G53" s="740"/>
      <c r="H53" s="740"/>
      <c r="I53" s="740"/>
      <c r="J53" s="740"/>
      <c r="K53" s="740"/>
      <c r="L53" s="740"/>
      <c r="M53" s="741"/>
    </row>
    <row r="54" spans="1:13" ht="15.75" customHeight="1" x14ac:dyDescent="0.25">
      <c r="A54" s="734" t="s">
        <v>630</v>
      </c>
      <c r="B54" s="102" t="s">
        <v>631</v>
      </c>
      <c r="C54" s="736" t="s">
        <v>632</v>
      </c>
      <c r="D54" s="737"/>
      <c r="E54" s="737"/>
      <c r="F54" s="737"/>
      <c r="G54" s="737"/>
      <c r="H54" s="737"/>
      <c r="I54" s="737"/>
      <c r="J54" s="737"/>
      <c r="K54" s="737"/>
      <c r="L54" s="737"/>
      <c r="M54" s="738"/>
    </row>
    <row r="55" spans="1:13" ht="30" customHeight="1" x14ac:dyDescent="0.25">
      <c r="A55" s="735"/>
      <c r="B55" s="102" t="s">
        <v>633</v>
      </c>
      <c r="C55" s="739" t="s">
        <v>634</v>
      </c>
      <c r="D55" s="740"/>
      <c r="E55" s="740"/>
      <c r="F55" s="740"/>
      <c r="G55" s="740"/>
      <c r="H55" s="740"/>
      <c r="I55" s="740"/>
      <c r="J55" s="740"/>
      <c r="K55" s="740"/>
      <c r="L55" s="740"/>
      <c r="M55" s="741"/>
    </row>
    <row r="56" spans="1:13" ht="30" customHeight="1" thickBot="1" x14ac:dyDescent="0.3">
      <c r="A56" s="735"/>
      <c r="B56" s="103" t="s">
        <v>44</v>
      </c>
      <c r="C56" s="739" t="s">
        <v>9</v>
      </c>
      <c r="D56" s="740"/>
      <c r="E56" s="740"/>
      <c r="F56" s="740"/>
      <c r="G56" s="740"/>
      <c r="H56" s="740"/>
      <c r="I56" s="740"/>
      <c r="J56" s="740"/>
      <c r="K56" s="740"/>
      <c r="L56" s="740"/>
      <c r="M56" s="741"/>
    </row>
    <row r="57" spans="1:13" ht="16.5" thickBot="1" x14ac:dyDescent="0.3">
      <c r="A57" s="104" t="s">
        <v>549</v>
      </c>
      <c r="B57" s="105"/>
      <c r="C57" s="742"/>
      <c r="D57" s="743"/>
      <c r="E57" s="743"/>
      <c r="F57" s="743"/>
      <c r="G57" s="743"/>
      <c r="H57" s="743"/>
      <c r="I57" s="743"/>
      <c r="J57" s="743"/>
      <c r="K57" s="743"/>
      <c r="L57" s="743"/>
      <c r="M57" s="744"/>
    </row>
  </sheetData>
  <mergeCells count="42">
    <mergeCell ref="B8:B10"/>
    <mergeCell ref="C9:D9"/>
    <mergeCell ref="F9:G9"/>
    <mergeCell ref="C2:M2"/>
    <mergeCell ref="C3:M3"/>
    <mergeCell ref="F4:G4"/>
    <mergeCell ref="C5:M5"/>
    <mergeCell ref="C7:D7"/>
    <mergeCell ref="I7:M7"/>
    <mergeCell ref="I9:J9"/>
    <mergeCell ref="C10:D10"/>
    <mergeCell ref="F10:G10"/>
    <mergeCell ref="I10:J10"/>
    <mergeCell ref="L41:M42"/>
    <mergeCell ref="C45:M45"/>
    <mergeCell ref="C44:M44"/>
    <mergeCell ref="F38:G38"/>
    <mergeCell ref="H39:I39"/>
    <mergeCell ref="C47:M47"/>
    <mergeCell ref="A48:A53"/>
    <mergeCell ref="C48:M48"/>
    <mergeCell ref="C49:M49"/>
    <mergeCell ref="C50:M50"/>
    <mergeCell ref="C51:M51"/>
    <mergeCell ref="C52:M52"/>
    <mergeCell ref="C53:M53"/>
    <mergeCell ref="A2:A11"/>
    <mergeCell ref="C57:M57"/>
    <mergeCell ref="A12:A47"/>
    <mergeCell ref="B13:B19"/>
    <mergeCell ref="B20:B23"/>
    <mergeCell ref="B27:B29"/>
    <mergeCell ref="B40:B43"/>
    <mergeCell ref="F41:F42"/>
    <mergeCell ref="G41:J42"/>
    <mergeCell ref="A54:A56"/>
    <mergeCell ref="C54:M54"/>
    <mergeCell ref="C55:M55"/>
    <mergeCell ref="C56:M56"/>
    <mergeCell ref="C12:D12"/>
    <mergeCell ref="C11:M11"/>
    <mergeCell ref="C46:M46"/>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G41:J42 C7 C4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zoomScale="70" zoomScaleNormal="70" workbookViewId="0">
      <selection activeCell="C2" sqref="C2:M2"/>
    </sheetView>
  </sheetViews>
  <sheetFormatPr baseColWidth="10" defaultColWidth="11.42578125" defaultRowHeight="15.75" x14ac:dyDescent="0.25"/>
  <cols>
    <col min="1" max="1" width="25.140625" style="5" customWidth="1"/>
    <col min="2" max="2" width="39.140625" style="106" customWidth="1"/>
    <col min="3" max="13" width="11.42578125" style="5"/>
    <col min="14" max="14" width="16.5703125" style="5" customWidth="1"/>
    <col min="15" max="16384" width="11.42578125" style="5"/>
  </cols>
  <sheetData>
    <row r="1" spans="1:14" ht="33.75" customHeight="1" thickBot="1" x14ac:dyDescent="0.3">
      <c r="A1" s="1"/>
      <c r="B1" s="788" t="s">
        <v>684</v>
      </c>
      <c r="C1" s="789"/>
      <c r="D1" s="789"/>
      <c r="E1" s="789"/>
      <c r="F1" s="789"/>
      <c r="G1" s="789"/>
      <c r="H1" s="789"/>
      <c r="I1" s="789"/>
      <c r="J1" s="789"/>
      <c r="K1" s="789"/>
      <c r="L1" s="789"/>
      <c r="M1" s="790"/>
    </row>
    <row r="2" spans="1:14" x14ac:dyDescent="0.25">
      <c r="A2" s="768" t="s">
        <v>552</v>
      </c>
      <c r="B2" s="6" t="s">
        <v>553</v>
      </c>
      <c r="C2" s="777" t="s">
        <v>400</v>
      </c>
      <c r="D2" s="778"/>
      <c r="E2" s="778"/>
      <c r="F2" s="779"/>
      <c r="G2" s="779"/>
      <c r="H2" s="779"/>
      <c r="I2" s="779"/>
      <c r="J2" s="779"/>
      <c r="K2" s="779"/>
      <c r="L2" s="779"/>
      <c r="M2" s="780"/>
    </row>
    <row r="3" spans="1:14" ht="42" customHeight="1" x14ac:dyDescent="0.25">
      <c r="A3" s="769"/>
      <c r="B3" s="11" t="s">
        <v>554</v>
      </c>
      <c r="C3" s="777" t="s">
        <v>685</v>
      </c>
      <c r="D3" s="778"/>
      <c r="E3" s="778"/>
      <c r="F3" s="779"/>
      <c r="G3" s="779"/>
      <c r="H3" s="779"/>
      <c r="I3" s="779"/>
      <c r="J3" s="779"/>
      <c r="K3" s="779"/>
      <c r="L3" s="779"/>
      <c r="M3" s="780"/>
      <c r="N3" s="313"/>
    </row>
    <row r="4" spans="1:14" ht="15.75" customHeight="1" x14ac:dyDescent="0.25">
      <c r="A4" s="769"/>
      <c r="B4" s="294" t="s">
        <v>40</v>
      </c>
      <c r="C4" s="123"/>
      <c r="D4" s="128"/>
      <c r="E4" s="126" t="s">
        <v>164</v>
      </c>
      <c r="F4" s="784" t="s">
        <v>41</v>
      </c>
      <c r="G4" s="785"/>
      <c r="H4" s="129" t="s">
        <v>90</v>
      </c>
      <c r="I4" s="8"/>
      <c r="J4" s="8"/>
      <c r="K4" s="8"/>
      <c r="L4" s="8"/>
      <c r="M4" s="9"/>
    </row>
    <row r="5" spans="1:14" ht="16.5" customHeight="1" x14ac:dyDescent="0.25">
      <c r="A5" s="769"/>
      <c r="B5" s="7" t="s">
        <v>556</v>
      </c>
      <c r="C5" s="781" t="s">
        <v>90</v>
      </c>
      <c r="D5" s="782"/>
      <c r="E5" s="782"/>
      <c r="F5" s="782"/>
      <c r="G5" s="782"/>
      <c r="H5" s="782"/>
      <c r="I5" s="782"/>
      <c r="J5" s="782"/>
      <c r="K5" s="782"/>
      <c r="L5" s="782"/>
      <c r="M5" s="783"/>
    </row>
    <row r="6" spans="1:14" x14ac:dyDescent="0.25">
      <c r="A6" s="769"/>
      <c r="B6" s="294" t="s">
        <v>557</v>
      </c>
      <c r="C6" s="123"/>
      <c r="D6" s="8"/>
      <c r="E6" s="8"/>
      <c r="F6" s="8"/>
      <c r="G6" s="8"/>
      <c r="H6" s="8" t="s">
        <v>90</v>
      </c>
      <c r="I6" s="8"/>
      <c r="J6" s="8"/>
      <c r="K6" s="8"/>
      <c r="L6" s="8"/>
      <c r="M6" s="9"/>
    </row>
    <row r="7" spans="1:14" x14ac:dyDescent="0.25">
      <c r="A7" s="769"/>
      <c r="B7" s="26" t="s">
        <v>558</v>
      </c>
      <c r="C7" s="773" t="s">
        <v>409</v>
      </c>
      <c r="D7" s="774"/>
      <c r="E7" s="12"/>
      <c r="F7" s="12"/>
      <c r="G7" s="13"/>
      <c r="H7" s="130" t="s">
        <v>44</v>
      </c>
      <c r="I7" s="775" t="s">
        <v>410</v>
      </c>
      <c r="J7" s="774"/>
      <c r="K7" s="774"/>
      <c r="L7" s="774"/>
      <c r="M7" s="776"/>
    </row>
    <row r="8" spans="1:14" x14ac:dyDescent="0.25">
      <c r="A8" s="769"/>
      <c r="B8" s="750" t="s">
        <v>559</v>
      </c>
      <c r="C8" s="15"/>
      <c r="D8" s="16"/>
      <c r="E8" s="16"/>
      <c r="F8" s="16"/>
      <c r="G8" s="16"/>
      <c r="H8" s="16"/>
      <c r="I8" s="16"/>
      <c r="J8" s="16"/>
      <c r="K8" s="16"/>
      <c r="L8" s="17"/>
      <c r="M8" s="18"/>
    </row>
    <row r="9" spans="1:14" x14ac:dyDescent="0.25">
      <c r="A9" s="769"/>
      <c r="B9" s="751"/>
      <c r="C9" s="771" t="s">
        <v>686</v>
      </c>
      <c r="D9" s="772"/>
      <c r="E9" s="19"/>
      <c r="F9" s="772" t="s">
        <v>560</v>
      </c>
      <c r="G9" s="772"/>
      <c r="H9" s="19"/>
      <c r="I9" s="772"/>
      <c r="J9" s="772"/>
      <c r="K9" s="19"/>
      <c r="L9" s="20"/>
      <c r="M9" s="21"/>
    </row>
    <row r="10" spans="1:14" x14ac:dyDescent="0.25">
      <c r="A10" s="769"/>
      <c r="B10" s="752"/>
      <c r="C10" s="771" t="s">
        <v>563</v>
      </c>
      <c r="D10" s="772"/>
      <c r="E10" s="22"/>
      <c r="F10" s="772" t="s">
        <v>563</v>
      </c>
      <c r="G10" s="772"/>
      <c r="H10" s="22"/>
      <c r="I10" s="772" t="s">
        <v>563</v>
      </c>
      <c r="J10" s="772"/>
      <c r="K10" s="22"/>
      <c r="L10" s="23"/>
      <c r="M10" s="24"/>
    </row>
    <row r="11" spans="1:14" ht="48.75" customHeight="1" x14ac:dyDescent="0.25">
      <c r="A11" s="770"/>
      <c r="B11" s="11" t="s">
        <v>564</v>
      </c>
      <c r="C11" s="807" t="s">
        <v>687</v>
      </c>
      <c r="D11" s="808"/>
      <c r="E11" s="808"/>
      <c r="F11" s="808"/>
      <c r="G11" s="808"/>
      <c r="H11" s="808"/>
      <c r="I11" s="808"/>
      <c r="J11" s="808"/>
      <c r="K11" s="808"/>
      <c r="L11" s="808"/>
      <c r="M11" s="809"/>
    </row>
    <row r="12" spans="1:14" ht="15.75" customHeight="1" x14ac:dyDescent="0.25">
      <c r="A12" s="747" t="s">
        <v>533</v>
      </c>
      <c r="B12" s="26" t="s">
        <v>30</v>
      </c>
      <c r="C12" s="755" t="s">
        <v>67</v>
      </c>
      <c r="D12" s="756"/>
      <c r="E12" s="121"/>
      <c r="F12" s="121"/>
      <c r="G12" s="121"/>
      <c r="H12" s="121"/>
      <c r="I12" s="121"/>
      <c r="J12" s="121"/>
      <c r="K12" s="121"/>
      <c r="L12" s="649"/>
      <c r="M12" s="648"/>
    </row>
    <row r="13" spans="1:14" ht="8.25" customHeight="1" x14ac:dyDescent="0.25">
      <c r="A13" s="748"/>
      <c r="B13" s="750" t="s">
        <v>566</v>
      </c>
      <c r="C13" s="27"/>
      <c r="D13" s="28"/>
      <c r="E13" s="28"/>
      <c r="F13" s="28"/>
      <c r="G13" s="28"/>
      <c r="H13" s="28"/>
      <c r="I13" s="28"/>
      <c r="J13" s="28"/>
      <c r="K13" s="28"/>
      <c r="L13" s="28"/>
      <c r="M13" s="29"/>
    </row>
    <row r="14" spans="1:14" ht="9" customHeight="1" x14ac:dyDescent="0.25">
      <c r="A14" s="748"/>
      <c r="B14" s="751"/>
      <c r="C14" s="30"/>
      <c r="D14" s="31"/>
      <c r="E14" s="32"/>
      <c r="F14" s="31"/>
      <c r="G14" s="32"/>
      <c r="H14" s="31"/>
      <c r="I14" s="32"/>
      <c r="J14" s="31"/>
      <c r="K14" s="32"/>
      <c r="L14" s="32"/>
      <c r="M14" s="33"/>
    </row>
    <row r="15" spans="1:14" x14ac:dyDescent="0.25">
      <c r="A15" s="748"/>
      <c r="B15" s="751"/>
      <c r="C15" s="34" t="s">
        <v>567</v>
      </c>
      <c r="D15" s="35"/>
      <c r="E15" s="36" t="s">
        <v>568</v>
      </c>
      <c r="F15" s="35"/>
      <c r="G15" s="36" t="s">
        <v>569</v>
      </c>
      <c r="H15" s="35"/>
      <c r="I15" s="36" t="s">
        <v>570</v>
      </c>
      <c r="J15" s="269"/>
      <c r="K15" s="36"/>
      <c r="L15" s="36"/>
      <c r="M15" s="39"/>
    </row>
    <row r="16" spans="1:14"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142" t="s">
        <v>688</v>
      </c>
      <c r="G18" s="142"/>
      <c r="H18" s="142"/>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53">
        <v>0</v>
      </c>
      <c r="E25" s="47"/>
      <c r="F25" s="58" t="s">
        <v>589</v>
      </c>
      <c r="G25" s="40">
        <v>2019</v>
      </c>
      <c r="H25" s="47"/>
      <c r="I25" s="58" t="s">
        <v>590</v>
      </c>
      <c r="J25" s="271" t="s">
        <v>689</v>
      </c>
      <c r="K25" s="121"/>
      <c r="L25" s="272"/>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595</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52"/>
      <c r="C32" s="71"/>
      <c r="D32" s="668">
        <v>28310</v>
      </c>
      <c r="E32" s="666"/>
      <c r="F32" s="667">
        <v>28310</v>
      </c>
      <c r="G32" s="666"/>
      <c r="H32" s="667">
        <v>28310</v>
      </c>
      <c r="I32" s="666"/>
      <c r="J32" s="667">
        <v>28310</v>
      </c>
      <c r="K32" s="666"/>
      <c r="L32" s="665">
        <v>28310</v>
      </c>
      <c r="M32" s="168"/>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166" t="s">
        <v>90</v>
      </c>
      <c r="E34" s="167"/>
      <c r="F34" s="166" t="s">
        <v>90</v>
      </c>
      <c r="G34" s="167"/>
      <c r="H34" s="166" t="s">
        <v>90</v>
      </c>
      <c r="I34" s="167"/>
      <c r="J34" s="166" t="s">
        <v>90</v>
      </c>
      <c r="K34" s="167"/>
      <c r="L34" s="166"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166" t="s">
        <v>90</v>
      </c>
      <c r="E36" s="167"/>
      <c r="F36" s="166" t="s">
        <v>90</v>
      </c>
      <c r="G36" s="167"/>
      <c r="H36" s="166" t="s">
        <v>90</v>
      </c>
      <c r="I36" s="167"/>
      <c r="J36" s="166" t="s">
        <v>90</v>
      </c>
      <c r="K36" s="167"/>
      <c r="L36" s="166"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166" t="s">
        <v>90</v>
      </c>
      <c r="E38" s="167"/>
      <c r="F38" s="797">
        <v>141550</v>
      </c>
      <c r="G38" s="798"/>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576</v>
      </c>
      <c r="H41" s="762"/>
      <c r="I41" s="762"/>
      <c r="J41" s="762"/>
      <c r="K41" s="97" t="s">
        <v>615</v>
      </c>
      <c r="L41" s="763" t="s">
        <v>90</v>
      </c>
      <c r="M41" s="764"/>
    </row>
    <row r="42" spans="1:13" x14ac:dyDescent="0.25">
      <c r="A42" s="748"/>
      <c r="B42" s="751"/>
      <c r="C42" s="94"/>
      <c r="D42" s="98"/>
      <c r="E42" s="38" t="s">
        <v>577</v>
      </c>
      <c r="F42" s="761"/>
      <c r="G42" s="762"/>
      <c r="H42" s="762"/>
      <c r="I42" s="762"/>
      <c r="J42" s="762"/>
      <c r="K42" s="20"/>
      <c r="L42" s="765"/>
      <c r="M42" s="766"/>
    </row>
    <row r="43" spans="1:13" x14ac:dyDescent="0.25">
      <c r="A43" s="748"/>
      <c r="B43" s="752"/>
      <c r="C43" s="99"/>
      <c r="D43" s="23"/>
      <c r="E43" s="23"/>
      <c r="F43" s="23"/>
      <c r="G43" s="23"/>
      <c r="H43" s="23"/>
      <c r="I43" s="23"/>
      <c r="J43" s="23"/>
      <c r="K43" s="23"/>
      <c r="L43" s="20"/>
      <c r="M43" s="21"/>
    </row>
    <row r="44" spans="1:13" ht="69" customHeight="1" x14ac:dyDescent="0.25">
      <c r="A44" s="748"/>
      <c r="B44" s="26" t="s">
        <v>616</v>
      </c>
      <c r="C44" s="807" t="s">
        <v>690</v>
      </c>
      <c r="D44" s="808"/>
      <c r="E44" s="808"/>
      <c r="F44" s="808"/>
      <c r="G44" s="808"/>
      <c r="H44" s="808"/>
      <c r="I44" s="808"/>
      <c r="J44" s="808"/>
      <c r="K44" s="808"/>
      <c r="L44" s="808"/>
      <c r="M44" s="809"/>
    </row>
    <row r="45" spans="1:13" ht="41.25" customHeight="1" x14ac:dyDescent="0.25">
      <c r="A45" s="748"/>
      <c r="B45" s="26" t="s">
        <v>618</v>
      </c>
      <c r="C45" s="807" t="s">
        <v>691</v>
      </c>
      <c r="D45" s="808"/>
      <c r="E45" s="808"/>
      <c r="F45" s="808"/>
      <c r="G45" s="808"/>
      <c r="H45" s="808"/>
      <c r="I45" s="808"/>
      <c r="J45" s="808"/>
      <c r="K45" s="808"/>
      <c r="L45" s="808"/>
      <c r="M45" s="809"/>
    </row>
    <row r="46" spans="1:13" x14ac:dyDescent="0.25">
      <c r="A46" s="748"/>
      <c r="B46" s="26" t="s">
        <v>620</v>
      </c>
      <c r="C46" s="811" t="s">
        <v>692</v>
      </c>
      <c r="D46" s="813"/>
      <c r="E46" s="813"/>
      <c r="F46" s="813"/>
      <c r="G46" s="813"/>
      <c r="H46" s="813"/>
      <c r="I46" s="813"/>
      <c r="J46" s="813"/>
      <c r="K46" s="813"/>
      <c r="L46" s="813"/>
      <c r="M46" s="814"/>
    </row>
    <row r="47" spans="1:13" x14ac:dyDescent="0.25">
      <c r="A47" s="749"/>
      <c r="B47" s="26" t="s">
        <v>621</v>
      </c>
      <c r="C47" s="811">
        <v>2021</v>
      </c>
      <c r="D47" s="813"/>
      <c r="E47" s="813"/>
      <c r="F47" s="813"/>
      <c r="G47" s="813"/>
      <c r="H47" s="813"/>
      <c r="I47" s="813"/>
      <c r="J47" s="813"/>
      <c r="K47" s="813"/>
      <c r="L47" s="813"/>
      <c r="M47" s="814"/>
    </row>
    <row r="48" spans="1:13" ht="15.75" customHeight="1" x14ac:dyDescent="0.25">
      <c r="A48" s="734" t="s">
        <v>545</v>
      </c>
      <c r="B48" s="100" t="s">
        <v>622</v>
      </c>
      <c r="C48" s="736" t="s">
        <v>693</v>
      </c>
      <c r="D48" s="737"/>
      <c r="E48" s="737"/>
      <c r="F48" s="737"/>
      <c r="G48" s="737"/>
      <c r="H48" s="737"/>
      <c r="I48" s="737"/>
      <c r="J48" s="737"/>
      <c r="K48" s="737"/>
      <c r="L48" s="737"/>
      <c r="M48" s="738"/>
    </row>
    <row r="49" spans="1:13" ht="15.75" customHeight="1" x14ac:dyDescent="0.25">
      <c r="A49" s="735"/>
      <c r="B49" s="100" t="s">
        <v>624</v>
      </c>
      <c r="C49" s="736" t="s">
        <v>694</v>
      </c>
      <c r="D49" s="737"/>
      <c r="E49" s="737"/>
      <c r="F49" s="737"/>
      <c r="G49" s="737"/>
      <c r="H49" s="737"/>
      <c r="I49" s="737"/>
      <c r="J49" s="737"/>
      <c r="K49" s="737"/>
      <c r="L49" s="737"/>
      <c r="M49" s="738"/>
    </row>
    <row r="50" spans="1:13" ht="15.75" customHeight="1" x14ac:dyDescent="0.25">
      <c r="A50" s="735"/>
      <c r="B50" s="100" t="s">
        <v>626</v>
      </c>
      <c r="C50" s="736" t="s">
        <v>695</v>
      </c>
      <c r="D50" s="737"/>
      <c r="E50" s="737"/>
      <c r="F50" s="737"/>
      <c r="G50" s="737"/>
      <c r="H50" s="737"/>
      <c r="I50" s="737"/>
      <c r="J50" s="737"/>
      <c r="K50" s="737"/>
      <c r="L50" s="737"/>
      <c r="M50" s="738"/>
    </row>
    <row r="51" spans="1:13" ht="15.75" customHeight="1" x14ac:dyDescent="0.25">
      <c r="A51" s="735"/>
      <c r="B51" s="101" t="s">
        <v>627</v>
      </c>
      <c r="C51" s="736" t="s">
        <v>696</v>
      </c>
      <c r="D51" s="737"/>
      <c r="E51" s="737"/>
      <c r="F51" s="737"/>
      <c r="G51" s="737"/>
      <c r="H51" s="737"/>
      <c r="I51" s="737"/>
      <c r="J51" s="737"/>
      <c r="K51" s="737"/>
      <c r="L51" s="737"/>
      <c r="M51" s="738"/>
    </row>
    <row r="52" spans="1:13" ht="15.75" customHeight="1" x14ac:dyDescent="0.25">
      <c r="A52" s="735"/>
      <c r="B52" s="100" t="s">
        <v>628</v>
      </c>
      <c r="C52" s="818" t="s">
        <v>697</v>
      </c>
      <c r="D52" s="737"/>
      <c r="E52" s="737"/>
      <c r="F52" s="737"/>
      <c r="G52" s="737"/>
      <c r="H52" s="737"/>
      <c r="I52" s="737"/>
      <c r="J52" s="737"/>
      <c r="K52" s="737"/>
      <c r="L52" s="737"/>
      <c r="M52" s="738"/>
    </row>
    <row r="53" spans="1:13" ht="16.5" customHeight="1" thickBot="1" x14ac:dyDescent="0.3">
      <c r="A53" s="745"/>
      <c r="B53" s="100" t="s">
        <v>629</v>
      </c>
      <c r="C53" s="736" t="s">
        <v>413</v>
      </c>
      <c r="D53" s="737"/>
      <c r="E53" s="737"/>
      <c r="F53" s="737"/>
      <c r="G53" s="737"/>
      <c r="H53" s="737"/>
      <c r="I53" s="737"/>
      <c r="J53" s="737"/>
      <c r="K53" s="737"/>
      <c r="L53" s="737"/>
      <c r="M53" s="738"/>
    </row>
    <row r="54" spans="1:13" ht="15.75" customHeight="1" x14ac:dyDescent="0.25">
      <c r="A54" s="734" t="s">
        <v>630</v>
      </c>
      <c r="B54" s="102" t="s">
        <v>631</v>
      </c>
      <c r="C54" s="736" t="s">
        <v>698</v>
      </c>
      <c r="D54" s="737"/>
      <c r="E54" s="737"/>
      <c r="F54" s="737"/>
      <c r="G54" s="737"/>
      <c r="H54" s="737"/>
      <c r="I54" s="737"/>
      <c r="J54" s="737"/>
      <c r="K54" s="737"/>
      <c r="L54" s="737"/>
      <c r="M54" s="738"/>
    </row>
    <row r="55" spans="1:13" ht="30" customHeight="1" x14ac:dyDescent="0.25">
      <c r="A55" s="735"/>
      <c r="B55" s="102" t="s">
        <v>633</v>
      </c>
      <c r="C55" s="736" t="s">
        <v>699</v>
      </c>
      <c r="D55" s="737"/>
      <c r="E55" s="737"/>
      <c r="F55" s="737"/>
      <c r="G55" s="737"/>
      <c r="H55" s="737"/>
      <c r="I55" s="737"/>
      <c r="J55" s="737"/>
      <c r="K55" s="737"/>
      <c r="L55" s="737"/>
      <c r="M55" s="738"/>
    </row>
    <row r="56" spans="1:13" ht="30" customHeight="1" thickBot="1" x14ac:dyDescent="0.3">
      <c r="A56" s="735"/>
      <c r="B56" s="103" t="s">
        <v>44</v>
      </c>
      <c r="C56" s="736" t="s">
        <v>695</v>
      </c>
      <c r="D56" s="737"/>
      <c r="E56" s="737"/>
      <c r="F56" s="737"/>
      <c r="G56" s="737"/>
      <c r="H56" s="737"/>
      <c r="I56" s="737"/>
      <c r="J56" s="737"/>
      <c r="K56" s="737"/>
      <c r="L56" s="737"/>
      <c r="M56" s="738"/>
    </row>
    <row r="57" spans="1:13" ht="48" customHeight="1" thickBot="1" x14ac:dyDescent="0.3">
      <c r="A57" s="104" t="s">
        <v>549</v>
      </c>
      <c r="B57" s="105"/>
      <c r="C57" s="742" t="s">
        <v>700</v>
      </c>
      <c r="D57" s="743"/>
      <c r="E57" s="743"/>
      <c r="F57" s="743"/>
      <c r="G57" s="743"/>
      <c r="H57" s="743"/>
      <c r="I57" s="743"/>
      <c r="J57" s="743"/>
      <c r="K57" s="743"/>
      <c r="L57" s="743"/>
      <c r="M57" s="744"/>
    </row>
  </sheetData>
  <mergeCells count="43">
    <mergeCell ref="A2:A11"/>
    <mergeCell ref="C2:M2"/>
    <mergeCell ref="C3:M3"/>
    <mergeCell ref="F4:G4"/>
    <mergeCell ref="C5:M5"/>
    <mergeCell ref="C7:D7"/>
    <mergeCell ref="I7:M7"/>
    <mergeCell ref="B8:B10"/>
    <mergeCell ref="C9:D9"/>
    <mergeCell ref="F9:G9"/>
    <mergeCell ref="F10:G10"/>
    <mergeCell ref="I10:J10"/>
    <mergeCell ref="A48:A53"/>
    <mergeCell ref="C48:M48"/>
    <mergeCell ref="C49:M49"/>
    <mergeCell ref="C50:M50"/>
    <mergeCell ref="C51:M51"/>
    <mergeCell ref="C52:M52"/>
    <mergeCell ref="B40:B43"/>
    <mergeCell ref="F41:F42"/>
    <mergeCell ref="C11:M11"/>
    <mergeCell ref="C57:M57"/>
    <mergeCell ref="C46:M46"/>
    <mergeCell ref="C47:M47"/>
    <mergeCell ref="H39:I39"/>
    <mergeCell ref="C12:D12"/>
    <mergeCell ref="F38:G38"/>
    <mergeCell ref="B1:M1"/>
    <mergeCell ref="A54:A56"/>
    <mergeCell ref="C54:M54"/>
    <mergeCell ref="C55:M55"/>
    <mergeCell ref="C56:M56"/>
    <mergeCell ref="G41:J42"/>
    <mergeCell ref="L41:M42"/>
    <mergeCell ref="C45:M45"/>
    <mergeCell ref="C44:M44"/>
    <mergeCell ref="I9:J9"/>
    <mergeCell ref="C53:M53"/>
    <mergeCell ref="A12:A47"/>
    <mergeCell ref="B13:B19"/>
    <mergeCell ref="B20:B23"/>
    <mergeCell ref="B27:B29"/>
    <mergeCell ref="C10:D1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70" zoomScaleNormal="70" workbookViewId="0">
      <selection activeCell="C2" sqref="C2:M2"/>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701</v>
      </c>
      <c r="C1" s="3"/>
      <c r="D1" s="3"/>
      <c r="E1" s="3"/>
      <c r="F1" s="3"/>
      <c r="G1" s="3"/>
      <c r="H1" s="3"/>
      <c r="I1" s="3"/>
      <c r="J1" s="3"/>
      <c r="K1" s="3"/>
      <c r="L1" s="3"/>
      <c r="M1" s="4"/>
    </row>
    <row r="2" spans="1:13" ht="15.75" customHeight="1" x14ac:dyDescent="0.25">
      <c r="A2" s="768" t="s">
        <v>552</v>
      </c>
      <c r="B2" s="6" t="s">
        <v>553</v>
      </c>
      <c r="C2" s="777" t="s">
        <v>702</v>
      </c>
      <c r="D2" s="778"/>
      <c r="E2" s="778"/>
      <c r="F2" s="779"/>
      <c r="G2" s="779"/>
      <c r="H2" s="779"/>
      <c r="I2" s="779"/>
      <c r="J2" s="779"/>
      <c r="K2" s="779"/>
      <c r="L2" s="779"/>
      <c r="M2" s="780"/>
    </row>
    <row r="3" spans="1:13" ht="40.5" customHeight="1" x14ac:dyDescent="0.25">
      <c r="A3" s="769"/>
      <c r="B3" s="11" t="s">
        <v>554</v>
      </c>
      <c r="C3" s="777" t="s">
        <v>703</v>
      </c>
      <c r="D3" s="778"/>
      <c r="E3" s="778"/>
      <c r="F3" s="779"/>
      <c r="G3" s="779"/>
      <c r="H3" s="779"/>
      <c r="I3" s="779"/>
      <c r="J3" s="779"/>
      <c r="K3" s="779"/>
      <c r="L3" s="779"/>
      <c r="M3" s="780"/>
    </row>
    <row r="4" spans="1:13" ht="15.75" customHeight="1" x14ac:dyDescent="0.25">
      <c r="A4" s="769"/>
      <c r="B4" s="294" t="s">
        <v>40</v>
      </c>
      <c r="C4" s="123"/>
      <c r="D4" s="128"/>
      <c r="E4" s="126" t="s">
        <v>164</v>
      </c>
      <c r="F4" s="784" t="s">
        <v>41</v>
      </c>
      <c r="G4" s="785"/>
      <c r="H4" s="129" t="s">
        <v>90</v>
      </c>
      <c r="I4" s="8"/>
      <c r="J4" s="8"/>
      <c r="K4" s="8"/>
      <c r="L4" s="8"/>
      <c r="M4" s="9"/>
    </row>
    <row r="5" spans="1:13" ht="16.5" customHeight="1" x14ac:dyDescent="0.25">
      <c r="A5" s="769"/>
      <c r="B5" s="7" t="s">
        <v>556</v>
      </c>
      <c r="C5" s="781" t="s">
        <v>343</v>
      </c>
      <c r="D5" s="782"/>
      <c r="E5" s="782"/>
      <c r="F5" s="782"/>
      <c r="G5" s="782"/>
      <c r="H5" s="782"/>
      <c r="I5" s="782"/>
      <c r="J5" s="782"/>
      <c r="K5" s="782"/>
      <c r="L5" s="782"/>
      <c r="M5" s="783"/>
    </row>
    <row r="6" spans="1:13" x14ac:dyDescent="0.25">
      <c r="A6" s="769"/>
      <c r="B6" s="294" t="s">
        <v>557</v>
      </c>
      <c r="C6" s="123"/>
      <c r="D6" s="8"/>
      <c r="E6" s="8"/>
      <c r="F6" s="8"/>
      <c r="G6" s="8"/>
      <c r="H6" s="8" t="s">
        <v>90</v>
      </c>
      <c r="I6" s="8"/>
      <c r="J6" s="8"/>
      <c r="K6" s="8"/>
      <c r="L6" s="8"/>
      <c r="M6" s="9"/>
    </row>
    <row r="7" spans="1:13" x14ac:dyDescent="0.25">
      <c r="A7" s="769"/>
      <c r="B7" s="26" t="s">
        <v>558</v>
      </c>
      <c r="C7" s="773" t="s">
        <v>464</v>
      </c>
      <c r="D7" s="774"/>
      <c r="E7" s="12"/>
      <c r="F7" s="12"/>
      <c r="G7" s="13"/>
      <c r="H7" s="130" t="s">
        <v>44</v>
      </c>
      <c r="I7" s="775" t="s">
        <v>465</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704</v>
      </c>
      <c r="D9" s="772"/>
      <c r="E9" s="19"/>
      <c r="F9" s="772"/>
      <c r="G9" s="772"/>
      <c r="H9" s="19"/>
      <c r="I9" s="772"/>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86.25" customHeight="1" x14ac:dyDescent="0.25">
      <c r="A11" s="770"/>
      <c r="B11" s="11" t="s">
        <v>564</v>
      </c>
      <c r="C11" s="755" t="s">
        <v>705</v>
      </c>
      <c r="D11" s="756"/>
      <c r="E11" s="756"/>
      <c r="F11" s="756"/>
      <c r="G11" s="756"/>
      <c r="H11" s="756"/>
      <c r="I11" s="756"/>
      <c r="J11" s="756"/>
      <c r="K11" s="756"/>
      <c r="L11" s="756"/>
      <c r="M11" s="760"/>
    </row>
    <row r="12" spans="1:13" ht="15.75" customHeight="1" x14ac:dyDescent="0.25">
      <c r="A12" s="747" t="s">
        <v>533</v>
      </c>
      <c r="B12" s="26" t="s">
        <v>30</v>
      </c>
      <c r="C12" s="755" t="s">
        <v>706</v>
      </c>
      <c r="D12" s="756"/>
      <c r="E12" s="756"/>
      <c r="F12" s="756"/>
      <c r="G12" s="756"/>
      <c r="H12" s="756"/>
      <c r="I12" s="756"/>
      <c r="J12" s="756"/>
      <c r="K12" s="756"/>
      <c r="L12" s="756"/>
      <c r="M12" s="760"/>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819" t="s">
        <v>707</v>
      </c>
      <c r="G18" s="819"/>
      <c r="H18" s="819"/>
      <c r="I18" s="819"/>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71">
        <v>0.1406</v>
      </c>
      <c r="E25" s="47"/>
      <c r="F25" s="58" t="s">
        <v>589</v>
      </c>
      <c r="G25" s="38">
        <v>2018</v>
      </c>
      <c r="H25" s="47"/>
      <c r="I25" s="58" t="s">
        <v>590</v>
      </c>
      <c r="J25" s="820" t="s">
        <v>708</v>
      </c>
      <c r="K25" s="756"/>
      <c r="L25" s="821"/>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307">
        <v>2021</v>
      </c>
      <c r="E28" s="64"/>
      <c r="F28" s="47" t="s">
        <v>594</v>
      </c>
      <c r="G28" s="164" t="s">
        <v>709</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670"/>
      <c r="C32" s="71"/>
      <c r="D32" s="669">
        <v>0.1249</v>
      </c>
      <c r="E32" s="666"/>
      <c r="F32" s="669">
        <v>0.1197</v>
      </c>
      <c r="G32" s="666"/>
      <c r="H32" s="669">
        <v>0.1145</v>
      </c>
      <c r="I32" s="666"/>
      <c r="J32" s="669">
        <v>0.10920000000000001</v>
      </c>
      <c r="K32" s="664"/>
      <c r="L32" s="309" t="s">
        <v>90</v>
      </c>
      <c r="M32" s="168"/>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309" t="s">
        <v>90</v>
      </c>
      <c r="E34" s="167"/>
      <c r="F34" s="309" t="s">
        <v>90</v>
      </c>
      <c r="G34" s="167"/>
      <c r="H34" s="309" t="s">
        <v>90</v>
      </c>
      <c r="I34" s="167"/>
      <c r="J34" s="309" t="s">
        <v>90</v>
      </c>
      <c r="K34" s="167"/>
      <c r="L34" s="309"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309" t="s">
        <v>90</v>
      </c>
      <c r="E36" s="167"/>
      <c r="F36" s="309" t="s">
        <v>90</v>
      </c>
      <c r="G36" s="167"/>
      <c r="H36" s="309" t="s">
        <v>90</v>
      </c>
      <c r="I36" s="167"/>
      <c r="J36" s="309" t="s">
        <v>90</v>
      </c>
      <c r="K36" s="167"/>
      <c r="L36" s="309"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309" t="s">
        <v>90</v>
      </c>
      <c r="E38" s="167"/>
      <c r="F38" s="786">
        <v>0.10920000000000001</v>
      </c>
      <c r="G38" s="787"/>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90</v>
      </c>
      <c r="H41" s="762"/>
      <c r="I41" s="762"/>
      <c r="J41" s="762"/>
      <c r="K41" s="97" t="s">
        <v>615</v>
      </c>
      <c r="L41" s="793" t="s">
        <v>90</v>
      </c>
      <c r="M41" s="794"/>
    </row>
    <row r="42" spans="1:13" x14ac:dyDescent="0.25">
      <c r="A42" s="748"/>
      <c r="B42" s="751"/>
      <c r="C42" s="94"/>
      <c r="D42" s="98"/>
      <c r="E42" s="38" t="s">
        <v>577</v>
      </c>
      <c r="F42" s="761"/>
      <c r="G42" s="762"/>
      <c r="H42" s="762"/>
      <c r="I42" s="762"/>
      <c r="J42" s="762"/>
      <c r="K42" s="20"/>
      <c r="L42" s="795"/>
      <c r="M42" s="796"/>
    </row>
    <row r="43" spans="1:13" x14ac:dyDescent="0.25">
      <c r="A43" s="748"/>
      <c r="B43" s="752"/>
      <c r="C43" s="99"/>
      <c r="D43" s="23"/>
      <c r="E43" s="23"/>
      <c r="F43" s="23"/>
      <c r="G43" s="23"/>
      <c r="H43" s="23"/>
      <c r="I43" s="23"/>
      <c r="J43" s="23"/>
      <c r="K43" s="23"/>
      <c r="L43" s="20"/>
      <c r="M43" s="21"/>
    </row>
    <row r="44" spans="1:13" ht="185.25" customHeight="1" x14ac:dyDescent="0.25">
      <c r="A44" s="748"/>
      <c r="B44" s="26" t="s">
        <v>616</v>
      </c>
      <c r="C44" s="755" t="s">
        <v>710</v>
      </c>
      <c r="D44" s="756"/>
      <c r="E44" s="756"/>
      <c r="F44" s="756"/>
      <c r="G44" s="756"/>
      <c r="H44" s="756"/>
      <c r="I44" s="756"/>
      <c r="J44" s="756"/>
      <c r="K44" s="756"/>
      <c r="L44" s="756"/>
      <c r="M44" s="760"/>
    </row>
    <row r="45" spans="1:13" ht="15.75" customHeight="1" x14ac:dyDescent="0.25">
      <c r="A45" s="748"/>
      <c r="B45" s="26" t="s">
        <v>618</v>
      </c>
      <c r="C45" s="755" t="s">
        <v>465</v>
      </c>
      <c r="D45" s="756"/>
      <c r="E45" s="756"/>
      <c r="F45" s="756"/>
      <c r="G45" s="756"/>
      <c r="H45" s="756"/>
      <c r="I45" s="756"/>
      <c r="J45" s="756"/>
      <c r="K45" s="756"/>
      <c r="L45" s="756"/>
      <c r="M45" s="760"/>
    </row>
    <row r="46" spans="1:13" x14ac:dyDescent="0.25">
      <c r="A46" s="748"/>
      <c r="B46" s="26" t="s">
        <v>620</v>
      </c>
      <c r="C46" s="755" t="s">
        <v>711</v>
      </c>
      <c r="D46" s="756"/>
      <c r="E46" s="756"/>
      <c r="F46" s="756"/>
      <c r="G46" s="756"/>
      <c r="H46" s="756"/>
      <c r="I46" s="756"/>
      <c r="J46" s="756"/>
      <c r="K46" s="756"/>
      <c r="L46" s="756"/>
      <c r="M46" s="760"/>
    </row>
    <row r="47" spans="1:13" x14ac:dyDescent="0.25">
      <c r="A47" s="749"/>
      <c r="B47" s="26" t="s">
        <v>621</v>
      </c>
      <c r="C47" s="755">
        <v>2018</v>
      </c>
      <c r="D47" s="756"/>
      <c r="E47" s="756"/>
      <c r="F47" s="756"/>
      <c r="G47" s="756"/>
      <c r="H47" s="756"/>
      <c r="I47" s="756"/>
      <c r="J47" s="756"/>
      <c r="K47" s="756"/>
      <c r="L47" s="756"/>
      <c r="M47" s="760"/>
    </row>
    <row r="48" spans="1:13" ht="15.75" customHeight="1" x14ac:dyDescent="0.25">
      <c r="A48" s="734" t="s">
        <v>545</v>
      </c>
      <c r="B48" s="100" t="s">
        <v>622</v>
      </c>
      <c r="C48" s="739" t="s">
        <v>712</v>
      </c>
      <c r="D48" s="740"/>
      <c r="E48" s="740"/>
      <c r="F48" s="740"/>
      <c r="G48" s="740"/>
      <c r="H48" s="740"/>
      <c r="I48" s="740"/>
      <c r="J48" s="740"/>
      <c r="K48" s="740"/>
      <c r="L48" s="740"/>
      <c r="M48" s="741"/>
    </row>
    <row r="49" spans="1:13" ht="15.75" customHeight="1" x14ac:dyDescent="0.25">
      <c r="A49" s="735"/>
      <c r="B49" s="100" t="s">
        <v>624</v>
      </c>
      <c r="C49" s="739" t="s">
        <v>713</v>
      </c>
      <c r="D49" s="740"/>
      <c r="E49" s="740"/>
      <c r="F49" s="740"/>
      <c r="G49" s="740"/>
      <c r="H49" s="740"/>
      <c r="I49" s="740"/>
      <c r="J49" s="740"/>
      <c r="K49" s="740"/>
      <c r="L49" s="740"/>
      <c r="M49" s="741"/>
    </row>
    <row r="50" spans="1:13" ht="15.75" customHeight="1" x14ac:dyDescent="0.25">
      <c r="A50" s="735"/>
      <c r="B50" s="100" t="s">
        <v>626</v>
      </c>
      <c r="C50" s="739" t="s">
        <v>465</v>
      </c>
      <c r="D50" s="740"/>
      <c r="E50" s="740"/>
      <c r="F50" s="740"/>
      <c r="G50" s="740"/>
      <c r="H50" s="740"/>
      <c r="I50" s="740"/>
      <c r="J50" s="740"/>
      <c r="K50" s="740"/>
      <c r="L50" s="740"/>
      <c r="M50" s="741"/>
    </row>
    <row r="51" spans="1:13" ht="15.75" customHeight="1" x14ac:dyDescent="0.25">
      <c r="A51" s="735"/>
      <c r="B51" s="101" t="s">
        <v>627</v>
      </c>
      <c r="C51" s="739" t="s">
        <v>714</v>
      </c>
      <c r="D51" s="740"/>
      <c r="E51" s="740"/>
      <c r="F51" s="740"/>
      <c r="G51" s="740"/>
      <c r="H51" s="740"/>
      <c r="I51" s="740"/>
      <c r="J51" s="740"/>
      <c r="K51" s="740"/>
      <c r="L51" s="740"/>
      <c r="M51" s="741"/>
    </row>
    <row r="52" spans="1:13" ht="15.75" customHeight="1" x14ac:dyDescent="0.25">
      <c r="A52" s="735"/>
      <c r="B52" s="100" t="s">
        <v>628</v>
      </c>
      <c r="C52" s="746" t="s">
        <v>715</v>
      </c>
      <c r="D52" s="740"/>
      <c r="E52" s="740"/>
      <c r="F52" s="740"/>
      <c r="G52" s="740"/>
      <c r="H52" s="740"/>
      <c r="I52" s="740"/>
      <c r="J52" s="740"/>
      <c r="K52" s="740"/>
      <c r="L52" s="740"/>
      <c r="M52" s="741"/>
    </row>
    <row r="53" spans="1:13" ht="16.5" thickBot="1" x14ac:dyDescent="0.3">
      <c r="A53" s="745"/>
      <c r="B53" s="100" t="s">
        <v>629</v>
      </c>
      <c r="C53" s="739">
        <v>3581600</v>
      </c>
      <c r="D53" s="740"/>
      <c r="E53" s="740"/>
      <c r="F53" s="740"/>
      <c r="G53" s="740"/>
      <c r="H53" s="740"/>
      <c r="I53" s="740"/>
      <c r="J53" s="740"/>
      <c r="K53" s="740"/>
      <c r="L53" s="740"/>
      <c r="M53" s="741"/>
    </row>
    <row r="54" spans="1:13" ht="15.75" customHeight="1" x14ac:dyDescent="0.25">
      <c r="A54" s="734" t="s">
        <v>630</v>
      </c>
      <c r="B54" s="102" t="s">
        <v>631</v>
      </c>
      <c r="C54" s="739" t="s">
        <v>716</v>
      </c>
      <c r="D54" s="740"/>
      <c r="E54" s="740"/>
      <c r="F54" s="740"/>
      <c r="G54" s="740"/>
      <c r="H54" s="740"/>
      <c r="I54" s="740"/>
      <c r="J54" s="740"/>
      <c r="K54" s="740"/>
      <c r="L54" s="740"/>
      <c r="M54" s="741"/>
    </row>
    <row r="55" spans="1:13" ht="30" customHeight="1" x14ac:dyDescent="0.25">
      <c r="A55" s="735"/>
      <c r="B55" s="102" t="s">
        <v>633</v>
      </c>
      <c r="C55" s="739" t="s">
        <v>717</v>
      </c>
      <c r="D55" s="740"/>
      <c r="E55" s="740"/>
      <c r="F55" s="740"/>
      <c r="G55" s="740"/>
      <c r="H55" s="740"/>
      <c r="I55" s="740"/>
      <c r="J55" s="740"/>
      <c r="K55" s="740"/>
      <c r="L55" s="740"/>
      <c r="M55" s="741"/>
    </row>
    <row r="56" spans="1:13" ht="30" customHeight="1" thickBot="1" x14ac:dyDescent="0.3">
      <c r="A56" s="735"/>
      <c r="B56" s="103" t="s">
        <v>44</v>
      </c>
      <c r="C56" s="739" t="s">
        <v>718</v>
      </c>
      <c r="D56" s="740"/>
      <c r="E56" s="740"/>
      <c r="F56" s="740"/>
      <c r="G56" s="740"/>
      <c r="H56" s="740"/>
      <c r="I56" s="740"/>
      <c r="J56" s="740"/>
      <c r="K56" s="740"/>
      <c r="L56" s="740"/>
      <c r="M56" s="741"/>
    </row>
    <row r="57" spans="1:13" ht="16.5" thickBot="1" x14ac:dyDescent="0.3">
      <c r="A57" s="104" t="s">
        <v>549</v>
      </c>
      <c r="B57" s="105"/>
      <c r="C57" s="742"/>
      <c r="D57" s="743"/>
      <c r="E57" s="743"/>
      <c r="F57" s="743"/>
      <c r="G57" s="743"/>
      <c r="H57" s="743"/>
      <c r="I57" s="743"/>
      <c r="J57" s="743"/>
      <c r="K57" s="743"/>
      <c r="L57" s="743"/>
      <c r="M57" s="74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F38:G38"/>
    <mergeCell ref="C49:M49"/>
    <mergeCell ref="C50:M50"/>
    <mergeCell ref="C51:M51"/>
    <mergeCell ref="C11:M11"/>
    <mergeCell ref="G41:J42"/>
    <mergeCell ref="L41:M42"/>
    <mergeCell ref="C45:M45"/>
    <mergeCell ref="C44:M44"/>
    <mergeCell ref="C52:M52"/>
    <mergeCell ref="C53:M53"/>
    <mergeCell ref="A12:A47"/>
    <mergeCell ref="B13:B19"/>
    <mergeCell ref="B20:B23"/>
    <mergeCell ref="B27:B29"/>
    <mergeCell ref="F18:I18"/>
    <mergeCell ref="B40:B43"/>
    <mergeCell ref="F41:F42"/>
    <mergeCell ref="H39:I39"/>
    <mergeCell ref="C12:M12"/>
    <mergeCell ref="J25:L25"/>
    <mergeCell ref="C46:M46"/>
    <mergeCell ref="C47:M47"/>
    <mergeCell ref="A48:A53"/>
    <mergeCell ref="C48:M48"/>
    <mergeCell ref="A54:A56"/>
    <mergeCell ref="C54:M54"/>
    <mergeCell ref="C55:M55"/>
    <mergeCell ref="C56:M56"/>
    <mergeCell ref="C57:M57"/>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C4 C7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10" zoomScale="70" zoomScaleNormal="70" workbookViewId="0">
      <selection activeCell="B1" sqref="B1"/>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2.25" customHeight="1" thickBot="1" x14ac:dyDescent="0.3">
      <c r="A1" s="1"/>
      <c r="B1" s="788" t="s">
        <v>719</v>
      </c>
      <c r="C1" s="789"/>
      <c r="D1" s="789"/>
      <c r="E1" s="789"/>
      <c r="F1" s="789"/>
      <c r="G1" s="789"/>
      <c r="H1" s="789"/>
      <c r="I1" s="789"/>
      <c r="J1" s="789"/>
      <c r="K1" s="789"/>
      <c r="L1" s="789"/>
      <c r="M1" s="790"/>
    </row>
    <row r="2" spans="1:13" ht="48" customHeight="1" x14ac:dyDescent="0.25">
      <c r="A2" s="768" t="s">
        <v>552</v>
      </c>
      <c r="B2" s="6" t="s">
        <v>553</v>
      </c>
      <c r="C2" s="777" t="s">
        <v>489</v>
      </c>
      <c r="D2" s="778"/>
      <c r="E2" s="778"/>
      <c r="F2" s="779"/>
      <c r="G2" s="779"/>
      <c r="H2" s="779"/>
      <c r="I2" s="779"/>
      <c r="J2" s="779"/>
      <c r="K2" s="779"/>
      <c r="L2" s="779"/>
      <c r="M2" s="780"/>
    </row>
    <row r="3" spans="1:13" ht="40.5" customHeight="1" x14ac:dyDescent="0.25">
      <c r="A3" s="769"/>
      <c r="B3" s="11" t="s">
        <v>554</v>
      </c>
      <c r="C3" s="777" t="s">
        <v>720</v>
      </c>
      <c r="D3" s="778"/>
      <c r="E3" s="778"/>
      <c r="F3" s="779"/>
      <c r="G3" s="779"/>
      <c r="H3" s="779"/>
      <c r="I3" s="779"/>
      <c r="J3" s="779"/>
      <c r="K3" s="779"/>
      <c r="L3" s="779"/>
      <c r="M3" s="780"/>
    </row>
    <row r="4" spans="1:13" ht="15.75" customHeight="1" x14ac:dyDescent="0.25">
      <c r="A4" s="769"/>
      <c r="B4" s="294" t="s">
        <v>40</v>
      </c>
      <c r="C4" s="123"/>
      <c r="D4" s="128"/>
      <c r="E4" s="126" t="s">
        <v>164</v>
      </c>
      <c r="F4" s="784" t="s">
        <v>41</v>
      </c>
      <c r="G4" s="785"/>
      <c r="H4" s="129" t="s">
        <v>90</v>
      </c>
      <c r="I4" s="8"/>
      <c r="J4" s="8"/>
      <c r="K4" s="8"/>
      <c r="L4" s="8"/>
      <c r="M4" s="9"/>
    </row>
    <row r="5" spans="1:13" ht="16.5" customHeight="1" x14ac:dyDescent="0.25">
      <c r="A5" s="769"/>
      <c r="B5" s="7" t="s">
        <v>556</v>
      </c>
      <c r="C5" s="781" t="s">
        <v>90</v>
      </c>
      <c r="D5" s="782"/>
      <c r="E5" s="782"/>
      <c r="F5" s="782"/>
      <c r="G5" s="782"/>
      <c r="H5" s="782"/>
      <c r="I5" s="782"/>
      <c r="J5" s="782"/>
      <c r="K5" s="782"/>
      <c r="L5" s="782"/>
      <c r="M5" s="783"/>
    </row>
    <row r="6" spans="1:13" x14ac:dyDescent="0.25">
      <c r="A6" s="769"/>
      <c r="B6" s="294" t="s">
        <v>557</v>
      </c>
      <c r="C6" s="123"/>
      <c r="D6" s="8"/>
      <c r="E6" s="8"/>
      <c r="F6" s="8"/>
      <c r="G6" s="8"/>
      <c r="H6" s="89" t="s">
        <v>90</v>
      </c>
      <c r="I6" s="8"/>
      <c r="J6" s="8"/>
      <c r="K6" s="8"/>
      <c r="L6" s="8"/>
      <c r="M6" s="9"/>
    </row>
    <row r="7" spans="1:13" x14ac:dyDescent="0.25">
      <c r="A7" s="769"/>
      <c r="B7" s="26" t="s">
        <v>558</v>
      </c>
      <c r="C7" s="773" t="s">
        <v>233</v>
      </c>
      <c r="D7" s="774"/>
      <c r="E7" s="12"/>
      <c r="F7" s="12"/>
      <c r="G7" s="13"/>
      <c r="H7" s="130" t="s">
        <v>44</v>
      </c>
      <c r="I7" s="775" t="s">
        <v>721</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722</v>
      </c>
      <c r="D9" s="772"/>
      <c r="E9" s="19"/>
      <c r="F9" s="772"/>
      <c r="G9" s="772"/>
      <c r="H9" s="19"/>
      <c r="I9" s="772"/>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92.25" customHeight="1" x14ac:dyDescent="0.25">
      <c r="A11" s="770"/>
      <c r="B11" s="11" t="s">
        <v>564</v>
      </c>
      <c r="C11" s="807" t="s">
        <v>723</v>
      </c>
      <c r="D11" s="808"/>
      <c r="E11" s="808"/>
      <c r="F11" s="808"/>
      <c r="G11" s="808"/>
      <c r="H11" s="808"/>
      <c r="I11" s="808"/>
      <c r="J11" s="808"/>
      <c r="K11" s="808"/>
      <c r="L11" s="808"/>
      <c r="M11" s="809"/>
    </row>
    <row r="12" spans="1:13" ht="15.75" customHeight="1" x14ac:dyDescent="0.25">
      <c r="A12" s="747" t="s">
        <v>533</v>
      </c>
      <c r="B12" s="26" t="s">
        <v>30</v>
      </c>
      <c r="C12" s="755" t="s">
        <v>473</v>
      </c>
      <c r="D12" s="756"/>
      <c r="E12" s="121"/>
      <c r="F12" s="121"/>
      <c r="G12" s="121"/>
      <c r="H12" s="121"/>
      <c r="I12" s="121"/>
      <c r="J12" s="121"/>
      <c r="K12" s="121"/>
      <c r="L12" s="649"/>
      <c r="M12" s="648"/>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142" t="s">
        <v>579</v>
      </c>
      <c r="G18" s="142"/>
      <c r="H18" s="142"/>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53">
        <v>0</v>
      </c>
      <c r="E25" s="47"/>
      <c r="F25" s="58" t="s">
        <v>589</v>
      </c>
      <c r="G25" s="40">
        <v>2020</v>
      </c>
      <c r="H25" s="47"/>
      <c r="I25" s="58" t="s">
        <v>590</v>
      </c>
      <c r="J25" s="271" t="s">
        <v>502</v>
      </c>
      <c r="K25" s="121"/>
      <c r="L25" s="272"/>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709</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52"/>
      <c r="C32" s="71"/>
      <c r="D32" s="674">
        <v>1</v>
      </c>
      <c r="E32" s="672"/>
      <c r="F32" s="673">
        <v>1</v>
      </c>
      <c r="G32" s="672"/>
      <c r="H32" s="673">
        <v>1</v>
      </c>
      <c r="I32" s="672"/>
      <c r="J32" s="673">
        <v>1</v>
      </c>
      <c r="K32" s="672"/>
      <c r="L32" s="672" t="s">
        <v>90</v>
      </c>
      <c r="M32" s="168"/>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672" t="s">
        <v>90</v>
      </c>
      <c r="E34" s="167"/>
      <c r="F34" s="672" t="s">
        <v>90</v>
      </c>
      <c r="G34" s="167"/>
      <c r="H34" s="672" t="s">
        <v>90</v>
      </c>
      <c r="I34" s="167"/>
      <c r="J34" s="672" t="s">
        <v>90</v>
      </c>
      <c r="K34" s="167"/>
      <c r="L34" s="672"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672" t="s">
        <v>90</v>
      </c>
      <c r="E36" s="167"/>
      <c r="F36" s="672" t="s">
        <v>90</v>
      </c>
      <c r="G36" s="167"/>
      <c r="H36" s="672" t="s">
        <v>90</v>
      </c>
      <c r="I36" s="167"/>
      <c r="J36" s="672" t="s">
        <v>90</v>
      </c>
      <c r="K36" s="167"/>
      <c r="L36" s="672"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672" t="s">
        <v>90</v>
      </c>
      <c r="E38" s="167"/>
      <c r="F38" s="791">
        <v>1</v>
      </c>
      <c r="G38" s="792"/>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724</v>
      </c>
      <c r="H41" s="762"/>
      <c r="I41" s="762"/>
      <c r="J41" s="762"/>
      <c r="K41" s="97" t="s">
        <v>615</v>
      </c>
      <c r="L41" s="763" t="s">
        <v>725</v>
      </c>
      <c r="M41" s="764"/>
    </row>
    <row r="42" spans="1:13" x14ac:dyDescent="0.25">
      <c r="A42" s="748"/>
      <c r="B42" s="751"/>
      <c r="C42" s="94"/>
      <c r="D42" s="98" t="s">
        <v>577</v>
      </c>
      <c r="E42" s="38"/>
      <c r="F42" s="761"/>
      <c r="G42" s="762"/>
      <c r="H42" s="762"/>
      <c r="I42" s="762"/>
      <c r="J42" s="762"/>
      <c r="K42" s="20"/>
      <c r="L42" s="765"/>
      <c r="M42" s="766"/>
    </row>
    <row r="43" spans="1:13" x14ac:dyDescent="0.25">
      <c r="A43" s="748"/>
      <c r="B43" s="752"/>
      <c r="C43" s="99"/>
      <c r="D43" s="23"/>
      <c r="E43" s="23"/>
      <c r="F43" s="23"/>
      <c r="G43" s="23"/>
      <c r="H43" s="23"/>
      <c r="I43" s="23"/>
      <c r="J43" s="23"/>
      <c r="K43" s="23"/>
      <c r="L43" s="20"/>
      <c r="M43" s="21"/>
    </row>
    <row r="44" spans="1:13" ht="157.5" customHeight="1" x14ac:dyDescent="0.25">
      <c r="A44" s="748"/>
      <c r="B44" s="26" t="s">
        <v>616</v>
      </c>
      <c r="C44" s="807" t="s">
        <v>726</v>
      </c>
      <c r="D44" s="808"/>
      <c r="E44" s="808"/>
      <c r="F44" s="808"/>
      <c r="G44" s="808"/>
      <c r="H44" s="808"/>
      <c r="I44" s="808"/>
      <c r="J44" s="808"/>
      <c r="K44" s="808"/>
      <c r="L44" s="808"/>
      <c r="M44" s="809"/>
    </row>
    <row r="45" spans="1:13" x14ac:dyDescent="0.25">
      <c r="A45" s="748"/>
      <c r="B45" s="26" t="s">
        <v>618</v>
      </c>
      <c r="C45" s="755" t="s">
        <v>727</v>
      </c>
      <c r="D45" s="756"/>
      <c r="E45" s="756"/>
      <c r="F45" s="756"/>
      <c r="G45" s="756"/>
      <c r="H45" s="756"/>
      <c r="I45" s="756"/>
      <c r="J45" s="756"/>
      <c r="K45" s="756"/>
      <c r="L45" s="756"/>
      <c r="M45" s="760"/>
    </row>
    <row r="46" spans="1:13" x14ac:dyDescent="0.25">
      <c r="A46" s="748"/>
      <c r="B46" s="26" t="s">
        <v>620</v>
      </c>
      <c r="C46" s="755">
        <v>30</v>
      </c>
      <c r="D46" s="756"/>
      <c r="E46" s="756"/>
      <c r="F46" s="756"/>
      <c r="G46" s="756"/>
      <c r="H46" s="756"/>
      <c r="I46" s="756"/>
      <c r="J46" s="756"/>
      <c r="K46" s="756"/>
      <c r="L46" s="756"/>
      <c r="M46" s="760"/>
    </row>
    <row r="47" spans="1:13" x14ac:dyDescent="0.25">
      <c r="A47" s="749"/>
      <c r="B47" s="26" t="s">
        <v>621</v>
      </c>
      <c r="C47" s="822">
        <v>44197</v>
      </c>
      <c r="D47" s="756"/>
      <c r="E47" s="756"/>
      <c r="F47" s="756"/>
      <c r="G47" s="756"/>
      <c r="H47" s="756"/>
      <c r="I47" s="756"/>
      <c r="J47" s="756"/>
      <c r="K47" s="756"/>
      <c r="L47" s="756"/>
      <c r="M47" s="760"/>
    </row>
    <row r="48" spans="1:13" ht="15.75" customHeight="1" x14ac:dyDescent="0.25">
      <c r="A48" s="734" t="s">
        <v>545</v>
      </c>
      <c r="B48" s="100" t="s">
        <v>622</v>
      </c>
      <c r="C48" s="739" t="s">
        <v>728</v>
      </c>
      <c r="D48" s="740"/>
      <c r="E48" s="740"/>
      <c r="F48" s="740"/>
      <c r="G48" s="740"/>
      <c r="H48" s="740"/>
      <c r="I48" s="740"/>
      <c r="J48" s="740"/>
      <c r="K48" s="740"/>
      <c r="L48" s="740"/>
      <c r="M48" s="741"/>
    </row>
    <row r="49" spans="1:13" ht="15.75" customHeight="1" x14ac:dyDescent="0.25">
      <c r="A49" s="735"/>
      <c r="B49" s="100" t="s">
        <v>624</v>
      </c>
      <c r="C49" s="739" t="s">
        <v>729</v>
      </c>
      <c r="D49" s="740"/>
      <c r="E49" s="740"/>
      <c r="F49" s="740"/>
      <c r="G49" s="740"/>
      <c r="H49" s="740"/>
      <c r="I49" s="740"/>
      <c r="J49" s="740"/>
      <c r="K49" s="740"/>
      <c r="L49" s="740"/>
      <c r="M49" s="741"/>
    </row>
    <row r="50" spans="1:13" x14ac:dyDescent="0.25">
      <c r="A50" s="735"/>
      <c r="B50" s="100" t="s">
        <v>626</v>
      </c>
      <c r="C50" s="739" t="s">
        <v>502</v>
      </c>
      <c r="D50" s="740"/>
      <c r="E50" s="740"/>
      <c r="F50" s="740"/>
      <c r="G50" s="740"/>
      <c r="H50" s="740"/>
      <c r="I50" s="740"/>
      <c r="J50" s="740"/>
      <c r="K50" s="740"/>
      <c r="L50" s="740"/>
      <c r="M50" s="741"/>
    </row>
    <row r="51" spans="1:13" ht="15.75" customHeight="1" x14ac:dyDescent="0.25">
      <c r="A51" s="735"/>
      <c r="B51" s="101" t="s">
        <v>627</v>
      </c>
      <c r="C51" s="739" t="s">
        <v>730</v>
      </c>
      <c r="D51" s="740"/>
      <c r="E51" s="740"/>
      <c r="F51" s="740"/>
      <c r="G51" s="740"/>
      <c r="H51" s="740"/>
      <c r="I51" s="740"/>
      <c r="J51" s="740"/>
      <c r="K51" s="740"/>
      <c r="L51" s="740"/>
      <c r="M51" s="741"/>
    </row>
    <row r="52" spans="1:13" ht="15.75" customHeight="1" x14ac:dyDescent="0.25">
      <c r="A52" s="735"/>
      <c r="B52" s="100" t="s">
        <v>628</v>
      </c>
      <c r="C52" s="746" t="s">
        <v>731</v>
      </c>
      <c r="D52" s="740"/>
      <c r="E52" s="740"/>
      <c r="F52" s="740"/>
      <c r="G52" s="740"/>
      <c r="H52" s="740"/>
      <c r="I52" s="740"/>
      <c r="J52" s="740"/>
      <c r="K52" s="740"/>
      <c r="L52" s="740"/>
      <c r="M52" s="741"/>
    </row>
    <row r="53" spans="1:13" ht="16.5" customHeight="1" thickBot="1" x14ac:dyDescent="0.3">
      <c r="A53" s="745"/>
      <c r="B53" s="100" t="s">
        <v>629</v>
      </c>
      <c r="C53" s="739">
        <v>4297414</v>
      </c>
      <c r="D53" s="740"/>
      <c r="E53" s="740"/>
      <c r="F53" s="740"/>
      <c r="G53" s="740"/>
      <c r="H53" s="740"/>
      <c r="I53" s="740"/>
      <c r="J53" s="740"/>
      <c r="K53" s="740"/>
      <c r="L53" s="740"/>
      <c r="M53" s="741"/>
    </row>
    <row r="54" spans="1:13" ht="15.75" customHeight="1" x14ac:dyDescent="0.25">
      <c r="A54" s="734" t="s">
        <v>630</v>
      </c>
      <c r="B54" s="102" t="s">
        <v>631</v>
      </c>
      <c r="C54" s="739" t="s">
        <v>732</v>
      </c>
      <c r="D54" s="740"/>
      <c r="E54" s="740"/>
      <c r="F54" s="740"/>
      <c r="G54" s="740"/>
      <c r="H54" s="740"/>
      <c r="I54" s="740"/>
      <c r="J54" s="740"/>
      <c r="K54" s="740"/>
      <c r="L54" s="740"/>
      <c r="M54" s="741"/>
    </row>
    <row r="55" spans="1:13" ht="30" customHeight="1" x14ac:dyDescent="0.25">
      <c r="A55" s="735"/>
      <c r="B55" s="102" t="s">
        <v>633</v>
      </c>
      <c r="C55" s="739" t="s">
        <v>733</v>
      </c>
      <c r="D55" s="740"/>
      <c r="E55" s="740"/>
      <c r="F55" s="740"/>
      <c r="G55" s="740"/>
      <c r="H55" s="740"/>
      <c r="I55" s="740"/>
      <c r="J55" s="740"/>
      <c r="K55" s="740"/>
      <c r="L55" s="740"/>
      <c r="M55" s="741"/>
    </row>
    <row r="56" spans="1:13" ht="30" customHeight="1" thickBot="1" x14ac:dyDescent="0.3">
      <c r="A56" s="735"/>
      <c r="B56" s="103" t="s">
        <v>44</v>
      </c>
      <c r="C56" s="739" t="s">
        <v>502</v>
      </c>
      <c r="D56" s="740"/>
      <c r="E56" s="740"/>
      <c r="F56" s="740"/>
      <c r="G56" s="740"/>
      <c r="H56" s="740"/>
      <c r="I56" s="740"/>
      <c r="J56" s="740"/>
      <c r="K56" s="740"/>
      <c r="L56" s="740"/>
      <c r="M56" s="741"/>
    </row>
    <row r="57" spans="1:13" ht="16.5" thickBot="1" x14ac:dyDescent="0.3">
      <c r="A57" s="104" t="s">
        <v>549</v>
      </c>
      <c r="B57" s="105"/>
      <c r="C57" s="742"/>
      <c r="D57" s="743"/>
      <c r="E57" s="743"/>
      <c r="F57" s="743"/>
      <c r="G57" s="743"/>
      <c r="H57" s="743"/>
      <c r="I57" s="743"/>
      <c r="J57" s="743"/>
      <c r="K57" s="743"/>
      <c r="L57" s="743"/>
      <c r="M57" s="744"/>
    </row>
  </sheetData>
  <mergeCells count="43">
    <mergeCell ref="A2:A11"/>
    <mergeCell ref="C2:M2"/>
    <mergeCell ref="C3:M3"/>
    <mergeCell ref="F4:G4"/>
    <mergeCell ref="C5:M5"/>
    <mergeCell ref="C7:D7"/>
    <mergeCell ref="I7:M7"/>
    <mergeCell ref="B8:B10"/>
    <mergeCell ref="C9:D9"/>
    <mergeCell ref="F9:G9"/>
    <mergeCell ref="F10:G10"/>
    <mergeCell ref="I10:J10"/>
    <mergeCell ref="A48:A53"/>
    <mergeCell ref="C48:M48"/>
    <mergeCell ref="C49:M49"/>
    <mergeCell ref="C50:M50"/>
    <mergeCell ref="C51:M51"/>
    <mergeCell ref="C52:M52"/>
    <mergeCell ref="B40:B43"/>
    <mergeCell ref="F41:F42"/>
    <mergeCell ref="C11:M11"/>
    <mergeCell ref="C57:M57"/>
    <mergeCell ref="C46:M46"/>
    <mergeCell ref="C47:M47"/>
    <mergeCell ref="H39:I39"/>
    <mergeCell ref="C12:D12"/>
    <mergeCell ref="F38:G38"/>
    <mergeCell ref="B1:M1"/>
    <mergeCell ref="A54:A56"/>
    <mergeCell ref="C54:M54"/>
    <mergeCell ref="C55:M55"/>
    <mergeCell ref="C56:M56"/>
    <mergeCell ref="G41:J42"/>
    <mergeCell ref="L41:M42"/>
    <mergeCell ref="C45:M45"/>
    <mergeCell ref="C44:M44"/>
    <mergeCell ref="I9:J9"/>
    <mergeCell ref="C53:M53"/>
    <mergeCell ref="A12:A47"/>
    <mergeCell ref="B13:B19"/>
    <mergeCell ref="B20:B23"/>
    <mergeCell ref="B27:B29"/>
    <mergeCell ref="C10:D1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4" zoomScale="70" zoomScaleNormal="70" workbookViewId="0">
      <selection activeCell="C12" sqref="C12:M12"/>
    </sheetView>
  </sheetViews>
  <sheetFormatPr baseColWidth="10" defaultColWidth="11.42578125" defaultRowHeight="15.75" x14ac:dyDescent="0.25"/>
  <cols>
    <col min="1" max="1" width="20.7109375" style="5" customWidth="1"/>
    <col min="2" max="2" width="42" style="106" customWidth="1"/>
    <col min="3" max="16384" width="11.42578125" style="5"/>
  </cols>
  <sheetData>
    <row r="1" spans="1:13" ht="30.75" customHeight="1" thickBot="1" x14ac:dyDescent="0.3">
      <c r="A1" s="1"/>
      <c r="B1" s="823" t="s">
        <v>734</v>
      </c>
      <c r="C1" s="824"/>
      <c r="D1" s="824"/>
      <c r="E1" s="824"/>
      <c r="F1" s="824"/>
      <c r="G1" s="824"/>
      <c r="H1" s="824"/>
      <c r="I1" s="824"/>
      <c r="J1" s="824"/>
      <c r="K1" s="824"/>
      <c r="L1" s="824"/>
      <c r="M1" s="825"/>
    </row>
    <row r="2" spans="1:13" ht="34.5" customHeight="1" x14ac:dyDescent="0.25">
      <c r="A2" s="768" t="s">
        <v>552</v>
      </c>
      <c r="B2" s="6" t="s">
        <v>553</v>
      </c>
      <c r="C2" s="826" t="s">
        <v>70</v>
      </c>
      <c r="D2" s="827"/>
      <c r="E2" s="827"/>
      <c r="F2" s="827"/>
      <c r="G2" s="827"/>
      <c r="H2" s="827"/>
      <c r="I2" s="827"/>
      <c r="J2" s="827"/>
      <c r="K2" s="827"/>
      <c r="L2" s="827"/>
      <c r="M2" s="828"/>
    </row>
    <row r="3" spans="1:13" ht="41.25" customHeight="1" x14ac:dyDescent="0.25">
      <c r="A3" s="769"/>
      <c r="B3" s="26" t="s">
        <v>735</v>
      </c>
      <c r="C3" s="829" t="s">
        <v>736</v>
      </c>
      <c r="D3" s="830"/>
      <c r="E3" s="830"/>
      <c r="F3" s="830"/>
      <c r="G3" s="830"/>
      <c r="H3" s="830"/>
      <c r="I3" s="830"/>
      <c r="J3" s="830"/>
      <c r="K3" s="830"/>
      <c r="L3" s="830"/>
      <c r="M3" s="831"/>
    </row>
    <row r="4" spans="1:13" x14ac:dyDescent="0.25">
      <c r="A4" s="769"/>
      <c r="B4" s="7" t="s">
        <v>40</v>
      </c>
      <c r="C4" s="124" t="s">
        <v>76</v>
      </c>
      <c r="D4" s="125"/>
      <c r="E4" s="126"/>
      <c r="F4" s="832" t="s">
        <v>41</v>
      </c>
      <c r="G4" s="833"/>
      <c r="H4" s="127">
        <v>93</v>
      </c>
      <c r="I4" s="8"/>
      <c r="J4" s="8"/>
      <c r="K4" s="8"/>
      <c r="L4" s="8"/>
      <c r="M4" s="9"/>
    </row>
    <row r="5" spans="1:13" x14ac:dyDescent="0.25">
      <c r="A5" s="769"/>
      <c r="B5" s="7" t="s">
        <v>556</v>
      </c>
      <c r="C5" s="834" t="s">
        <v>737</v>
      </c>
      <c r="D5" s="835"/>
      <c r="E5" s="835"/>
      <c r="F5" s="835"/>
      <c r="G5" s="835"/>
      <c r="H5" s="835"/>
      <c r="I5" s="835"/>
      <c r="J5" s="835"/>
      <c r="K5" s="835"/>
      <c r="L5" s="835"/>
      <c r="M5" s="836"/>
    </row>
    <row r="6" spans="1:13" x14ac:dyDescent="0.25">
      <c r="A6" s="769"/>
      <c r="B6" s="7" t="s">
        <v>557</v>
      </c>
      <c r="C6" s="10" t="s">
        <v>738</v>
      </c>
      <c r="D6" s="8"/>
      <c r="E6" s="8"/>
      <c r="F6" s="8"/>
      <c r="G6" s="8"/>
      <c r="H6" s="8"/>
      <c r="I6" s="8"/>
      <c r="J6" s="8"/>
      <c r="K6" s="8"/>
      <c r="L6" s="8"/>
      <c r="M6" s="9"/>
    </row>
    <row r="7" spans="1:13" x14ac:dyDescent="0.25">
      <c r="A7" s="769"/>
      <c r="B7" s="11" t="s">
        <v>558</v>
      </c>
      <c r="C7" s="773" t="s">
        <v>221</v>
      </c>
      <c r="D7" s="774"/>
      <c r="E7" s="12"/>
      <c r="F7" s="12"/>
      <c r="G7" s="13"/>
      <c r="H7" s="14" t="s">
        <v>44</v>
      </c>
      <c r="I7" s="775" t="s">
        <v>739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840" t="s">
        <v>739</v>
      </c>
      <c r="D9" s="841"/>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33.75" customHeight="1" x14ac:dyDescent="0.25">
      <c r="A11" s="769"/>
      <c r="B11" s="11" t="s">
        <v>564</v>
      </c>
      <c r="C11" s="815" t="s">
        <v>740</v>
      </c>
      <c r="D11" s="816"/>
      <c r="E11" s="816"/>
      <c r="F11" s="816"/>
      <c r="G11" s="816"/>
      <c r="H11" s="816"/>
      <c r="I11" s="816"/>
      <c r="J11" s="816"/>
      <c r="K11" s="816"/>
      <c r="L11" s="816"/>
      <c r="M11" s="817"/>
    </row>
    <row r="12" spans="1:13" ht="68.25" customHeight="1" x14ac:dyDescent="0.25">
      <c r="A12" s="769"/>
      <c r="B12" s="11" t="s">
        <v>741</v>
      </c>
      <c r="C12" s="815" t="s">
        <v>742</v>
      </c>
      <c r="D12" s="816"/>
      <c r="E12" s="816"/>
      <c r="F12" s="816"/>
      <c r="G12" s="816"/>
      <c r="H12" s="816"/>
      <c r="I12" s="816"/>
      <c r="J12" s="816"/>
      <c r="K12" s="816"/>
      <c r="L12" s="816"/>
      <c r="M12" s="817"/>
    </row>
    <row r="13" spans="1:13" ht="31.5" x14ac:dyDescent="0.25">
      <c r="A13" s="769"/>
      <c r="B13" s="26" t="s">
        <v>743</v>
      </c>
      <c r="C13" s="815" t="s">
        <v>744</v>
      </c>
      <c r="D13" s="816"/>
      <c r="E13" s="816"/>
      <c r="F13" s="816"/>
      <c r="G13" s="816"/>
      <c r="H13" s="816"/>
      <c r="I13" s="816"/>
      <c r="J13" s="816"/>
      <c r="K13" s="816"/>
      <c r="L13" s="816"/>
      <c r="M13" s="817"/>
    </row>
    <row r="14" spans="1:13" ht="58.5" customHeight="1" x14ac:dyDescent="0.25">
      <c r="A14" s="769"/>
      <c r="B14" s="837" t="s">
        <v>745</v>
      </c>
      <c r="C14" s="815" t="s">
        <v>261</v>
      </c>
      <c r="D14" s="816"/>
      <c r="E14" s="25" t="s">
        <v>746</v>
      </c>
      <c r="F14" s="843" t="s">
        <v>747</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29.25" customHeight="1" x14ac:dyDescent="0.25">
      <c r="A17" s="748"/>
      <c r="B17" s="26" t="s">
        <v>748</v>
      </c>
      <c r="C17" s="815" t="s">
        <v>71</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584</v>
      </c>
      <c r="E23" s="36" t="s">
        <v>578</v>
      </c>
      <c r="F23" s="819" t="s">
        <v>749</v>
      </c>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c r="K26" s="47"/>
      <c r="L26" s="20"/>
      <c r="M26" s="21"/>
    </row>
    <row r="27" spans="1:13" x14ac:dyDescent="0.25">
      <c r="A27" s="748"/>
      <c r="B27" s="751"/>
      <c r="C27" s="34" t="s">
        <v>585</v>
      </c>
      <c r="D27" s="48"/>
      <c r="E27" s="20"/>
      <c r="F27" s="36" t="s">
        <v>586</v>
      </c>
      <c r="G27" s="38" t="s">
        <v>584</v>
      </c>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57">
        <v>1</v>
      </c>
      <c r="E30" s="47"/>
      <c r="F30" s="58" t="s">
        <v>589</v>
      </c>
      <c r="G30" s="59">
        <v>2020</v>
      </c>
      <c r="H30" s="47"/>
      <c r="I30" s="58" t="s">
        <v>590</v>
      </c>
      <c r="J30" s="843" t="s">
        <v>750</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75">
        <v>2</v>
      </c>
      <c r="E37" s="76"/>
      <c r="F37" s="75">
        <v>2</v>
      </c>
      <c r="G37" s="76"/>
      <c r="H37" s="75">
        <v>2</v>
      </c>
      <c r="I37" s="76"/>
      <c r="J37" s="75">
        <v>2</v>
      </c>
      <c r="K37" s="76"/>
      <c r="L37" s="75">
        <v>1</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84">
        <v>9</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576</v>
      </c>
      <c r="H46" s="762"/>
      <c r="I46" s="762"/>
      <c r="J46" s="762"/>
      <c r="K46" s="97" t="s">
        <v>615</v>
      </c>
      <c r="L46" s="763" t="s">
        <v>90</v>
      </c>
      <c r="M46" s="764"/>
    </row>
    <row r="47" spans="1:13" x14ac:dyDescent="0.25">
      <c r="A47" s="748"/>
      <c r="B47" s="751"/>
      <c r="C47" s="94"/>
      <c r="D47" s="98"/>
      <c r="E47" s="38" t="s">
        <v>584</v>
      </c>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45.75" customHeight="1" x14ac:dyDescent="0.25">
      <c r="A49" s="748"/>
      <c r="B49" s="11" t="s">
        <v>616</v>
      </c>
      <c r="C49" s="846" t="s">
        <v>751</v>
      </c>
      <c r="D49" s="847"/>
      <c r="E49" s="847"/>
      <c r="F49" s="847"/>
      <c r="G49" s="847"/>
      <c r="H49" s="847"/>
      <c r="I49" s="847"/>
      <c r="J49" s="847"/>
      <c r="K49" s="847"/>
      <c r="L49" s="847"/>
      <c r="M49" s="848"/>
    </row>
    <row r="50" spans="1:13" x14ac:dyDescent="0.25">
      <c r="A50" s="748"/>
      <c r="B50" s="26" t="s">
        <v>618</v>
      </c>
      <c r="C50" s="846" t="str">
        <f>+J30</f>
        <v>Informe Proyecto de inversión 7808</v>
      </c>
      <c r="D50" s="847"/>
      <c r="E50" s="847"/>
      <c r="F50" s="847"/>
      <c r="G50" s="847"/>
      <c r="H50" s="847"/>
      <c r="I50" s="847"/>
      <c r="J50" s="847"/>
      <c r="K50" s="847"/>
      <c r="L50" s="847"/>
      <c r="M50" s="848"/>
    </row>
    <row r="51" spans="1:13" x14ac:dyDescent="0.25">
      <c r="A51" s="748"/>
      <c r="B51" s="26" t="s">
        <v>620</v>
      </c>
      <c r="C51" s="777">
        <v>20</v>
      </c>
      <c r="D51" s="779"/>
      <c r="E51" s="779"/>
      <c r="F51" s="779"/>
      <c r="G51" s="779"/>
      <c r="H51" s="779"/>
      <c r="I51" s="779"/>
      <c r="J51" s="779"/>
      <c r="K51" s="779"/>
      <c r="L51" s="779"/>
      <c r="M51" s="780"/>
    </row>
    <row r="52" spans="1:13" x14ac:dyDescent="0.25">
      <c r="A52" s="748"/>
      <c r="B52" s="26" t="s">
        <v>621</v>
      </c>
      <c r="C52" s="777" t="s">
        <v>752</v>
      </c>
      <c r="D52" s="779"/>
      <c r="E52" s="779"/>
      <c r="F52" s="779"/>
      <c r="G52" s="779"/>
      <c r="H52" s="779"/>
      <c r="I52" s="779"/>
      <c r="J52" s="779"/>
      <c r="K52" s="779"/>
      <c r="L52" s="779"/>
      <c r="M52" s="780"/>
    </row>
    <row r="53" spans="1:13" ht="15.75" customHeight="1" x14ac:dyDescent="0.25">
      <c r="A53" s="734" t="s">
        <v>545</v>
      </c>
      <c r="B53" s="100" t="s">
        <v>622</v>
      </c>
      <c r="C53" s="846" t="s">
        <v>81</v>
      </c>
      <c r="D53" s="847"/>
      <c r="E53" s="847"/>
      <c r="F53" s="847"/>
      <c r="G53" s="847"/>
      <c r="H53" s="847"/>
      <c r="I53" s="847"/>
      <c r="J53" s="847"/>
      <c r="K53" s="847"/>
      <c r="L53" s="847"/>
      <c r="M53" s="848"/>
    </row>
    <row r="54" spans="1:13" ht="15.75" customHeight="1" x14ac:dyDescent="0.25">
      <c r="A54" s="735"/>
      <c r="B54" s="100" t="s">
        <v>624</v>
      </c>
      <c r="C54" s="846" t="s">
        <v>753</v>
      </c>
      <c r="D54" s="847"/>
      <c r="E54" s="847"/>
      <c r="F54" s="847"/>
      <c r="G54" s="847"/>
      <c r="H54" s="847"/>
      <c r="I54" s="847"/>
      <c r="J54" s="847"/>
      <c r="K54" s="847"/>
      <c r="L54" s="847"/>
      <c r="M54" s="848"/>
    </row>
    <row r="55" spans="1:13" ht="15.75" customHeight="1" x14ac:dyDescent="0.25">
      <c r="A55" s="735"/>
      <c r="B55" s="100" t="s">
        <v>626</v>
      </c>
      <c r="C55" s="846" t="s">
        <v>79</v>
      </c>
      <c r="D55" s="847"/>
      <c r="E55" s="847"/>
      <c r="F55" s="847"/>
      <c r="G55" s="847"/>
      <c r="H55" s="847"/>
      <c r="I55" s="847"/>
      <c r="J55" s="847"/>
      <c r="K55" s="847"/>
      <c r="L55" s="847"/>
      <c r="M55" s="848"/>
    </row>
    <row r="56" spans="1:13" ht="15.75" customHeight="1" x14ac:dyDescent="0.25">
      <c r="A56" s="735"/>
      <c r="B56" s="101" t="s">
        <v>627</v>
      </c>
      <c r="C56" s="846" t="s">
        <v>80</v>
      </c>
      <c r="D56" s="847"/>
      <c r="E56" s="847"/>
      <c r="F56" s="847"/>
      <c r="G56" s="847"/>
      <c r="H56" s="847"/>
      <c r="I56" s="847"/>
      <c r="J56" s="847"/>
      <c r="K56" s="847"/>
      <c r="L56" s="847"/>
      <c r="M56" s="848"/>
    </row>
    <row r="57" spans="1:13" ht="15.75" customHeight="1" x14ac:dyDescent="0.25">
      <c r="A57" s="735"/>
      <c r="B57" s="100" t="s">
        <v>628</v>
      </c>
      <c r="C57" s="846" t="s">
        <v>82</v>
      </c>
      <c r="D57" s="847"/>
      <c r="E57" s="847"/>
      <c r="F57" s="847"/>
      <c r="G57" s="847"/>
      <c r="H57" s="847"/>
      <c r="I57" s="847"/>
      <c r="J57" s="847"/>
      <c r="K57" s="847"/>
      <c r="L57" s="847"/>
      <c r="M57" s="848"/>
    </row>
    <row r="58" spans="1:13" ht="16.5" thickBot="1" x14ac:dyDescent="0.3">
      <c r="A58" s="745"/>
      <c r="B58" s="100" t="s">
        <v>629</v>
      </c>
      <c r="C58" s="777">
        <v>3241000</v>
      </c>
      <c r="D58" s="779"/>
      <c r="E58" s="779"/>
      <c r="F58" s="779"/>
      <c r="G58" s="779"/>
      <c r="H58" s="779"/>
      <c r="I58" s="779"/>
      <c r="J58" s="779"/>
      <c r="K58" s="779"/>
      <c r="L58" s="779"/>
      <c r="M58" s="780"/>
    </row>
    <row r="59" spans="1:13" ht="15.75" customHeight="1" x14ac:dyDescent="0.25">
      <c r="A59" s="734" t="s">
        <v>630</v>
      </c>
      <c r="B59" s="102" t="s">
        <v>631</v>
      </c>
      <c r="C59" s="846" t="s">
        <v>754</v>
      </c>
      <c r="D59" s="847"/>
      <c r="E59" s="847"/>
      <c r="F59" s="847"/>
      <c r="G59" s="847"/>
      <c r="H59" s="847"/>
      <c r="I59" s="847"/>
      <c r="J59" s="847"/>
      <c r="K59" s="847"/>
      <c r="L59" s="847"/>
      <c r="M59" s="848"/>
    </row>
    <row r="60" spans="1:13" ht="15.75" customHeight="1" x14ac:dyDescent="0.25">
      <c r="A60" s="735"/>
      <c r="B60" s="102" t="s">
        <v>633</v>
      </c>
      <c r="C60" s="846" t="s">
        <v>733</v>
      </c>
      <c r="D60" s="847"/>
      <c r="E60" s="847"/>
      <c r="F60" s="847"/>
      <c r="G60" s="847"/>
      <c r="H60" s="847"/>
      <c r="I60" s="847"/>
      <c r="J60" s="847"/>
      <c r="K60" s="847"/>
      <c r="L60" s="847"/>
      <c r="M60" s="848"/>
    </row>
    <row r="61" spans="1:13" ht="15.75" customHeight="1" thickBot="1" x14ac:dyDescent="0.3">
      <c r="A61" s="735"/>
      <c r="B61" s="103" t="s">
        <v>44</v>
      </c>
      <c r="C61" s="846" t="s">
        <v>79</v>
      </c>
      <c r="D61" s="847"/>
      <c r="E61" s="847"/>
      <c r="F61" s="847"/>
      <c r="G61" s="847"/>
      <c r="H61" s="847"/>
      <c r="I61" s="847"/>
      <c r="J61" s="847"/>
      <c r="K61" s="847"/>
      <c r="L61" s="847"/>
      <c r="M61" s="848"/>
    </row>
    <row r="62" spans="1:13" ht="16.5" thickBot="1" x14ac:dyDescent="0.3">
      <c r="A62" s="104" t="s">
        <v>549</v>
      </c>
      <c r="B62" s="105"/>
      <c r="C62" s="742"/>
      <c r="D62" s="743"/>
      <c r="E62" s="743"/>
      <c r="F62" s="743"/>
      <c r="G62" s="743"/>
      <c r="H62" s="743"/>
      <c r="I62" s="743"/>
      <c r="J62" s="743"/>
      <c r="K62" s="743"/>
      <c r="L62" s="743"/>
      <c r="M62" s="744"/>
    </row>
  </sheetData>
  <mergeCells count="52">
    <mergeCell ref="A59:A61"/>
    <mergeCell ref="C59:M59"/>
    <mergeCell ref="C60:M60"/>
    <mergeCell ref="C61:M61"/>
    <mergeCell ref="A53:A58"/>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C11:M11"/>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3:M13"/>
    <mergeCell ref="B1:M1"/>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2" zoomScale="70" zoomScaleNormal="70" workbookViewId="0">
      <selection activeCell="F14" sqref="F14:M1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55.5" customHeight="1" thickBot="1" x14ac:dyDescent="0.3">
      <c r="A1" s="1"/>
      <c r="B1" s="823" t="s">
        <v>755</v>
      </c>
      <c r="C1" s="824"/>
      <c r="D1" s="824"/>
      <c r="E1" s="824"/>
      <c r="F1" s="824"/>
      <c r="G1" s="824"/>
      <c r="H1" s="824"/>
      <c r="I1" s="824"/>
      <c r="J1" s="824"/>
      <c r="K1" s="824"/>
      <c r="L1" s="824"/>
      <c r="M1" s="825"/>
    </row>
    <row r="2" spans="1:13" ht="56.1" customHeight="1" x14ac:dyDescent="0.25">
      <c r="A2" s="768" t="s">
        <v>552</v>
      </c>
      <c r="B2" s="6" t="s">
        <v>553</v>
      </c>
      <c r="C2" s="868" t="s">
        <v>84</v>
      </c>
      <c r="D2" s="869"/>
      <c r="E2" s="869"/>
      <c r="F2" s="869"/>
      <c r="G2" s="869"/>
      <c r="H2" s="869"/>
      <c r="I2" s="869"/>
      <c r="J2" s="869"/>
      <c r="K2" s="869"/>
      <c r="L2" s="869"/>
      <c r="M2" s="870"/>
    </row>
    <row r="3" spans="1:13" ht="31.5" customHeight="1" x14ac:dyDescent="0.25">
      <c r="A3" s="769"/>
      <c r="B3" s="11" t="s">
        <v>735</v>
      </c>
      <c r="C3" s="829" t="s">
        <v>736</v>
      </c>
      <c r="D3" s="830"/>
      <c r="E3" s="830"/>
      <c r="F3" s="830"/>
      <c r="G3" s="830"/>
      <c r="H3" s="830"/>
      <c r="I3" s="830"/>
      <c r="J3" s="830"/>
      <c r="K3" s="830"/>
      <c r="L3" s="830"/>
      <c r="M3" s="831"/>
    </row>
    <row r="4" spans="1:13" x14ac:dyDescent="0.25">
      <c r="A4" s="769"/>
      <c r="B4" s="7" t="s">
        <v>40</v>
      </c>
      <c r="C4" s="123" t="s">
        <v>89</v>
      </c>
      <c r="D4" s="128"/>
      <c r="E4" s="126"/>
      <c r="F4" s="784" t="s">
        <v>41</v>
      </c>
      <c r="G4" s="785"/>
      <c r="H4" s="129">
        <v>475</v>
      </c>
      <c r="I4" s="797"/>
      <c r="J4" s="740"/>
      <c r="K4" s="740"/>
      <c r="L4" s="740"/>
      <c r="M4" s="741"/>
    </row>
    <row r="5" spans="1:13" x14ac:dyDescent="0.25">
      <c r="A5" s="769"/>
      <c r="B5" s="7" t="s">
        <v>556</v>
      </c>
      <c r="C5" s="777" t="s">
        <v>756</v>
      </c>
      <c r="D5" s="779"/>
      <c r="E5" s="779"/>
      <c r="F5" s="779"/>
      <c r="G5" s="779"/>
      <c r="H5" s="779"/>
      <c r="I5" s="779"/>
      <c r="J5" s="779"/>
      <c r="K5" s="779"/>
      <c r="L5" s="779"/>
      <c r="M5" s="780"/>
    </row>
    <row r="6" spans="1:13" ht="30" customHeight="1" x14ac:dyDescent="0.25">
      <c r="A6" s="769"/>
      <c r="B6" s="7" t="s">
        <v>557</v>
      </c>
      <c r="C6" s="777" t="s">
        <v>757</v>
      </c>
      <c r="D6" s="779"/>
      <c r="E6" s="779"/>
      <c r="F6" s="779"/>
      <c r="G6" s="779"/>
      <c r="H6" s="779"/>
      <c r="I6" s="779"/>
      <c r="J6" s="779"/>
      <c r="K6" s="779"/>
      <c r="L6" s="779"/>
      <c r="M6" s="780"/>
    </row>
    <row r="7" spans="1:13" x14ac:dyDescent="0.25">
      <c r="A7" s="769"/>
      <c r="B7" s="11" t="s">
        <v>558</v>
      </c>
      <c r="C7" s="773" t="s">
        <v>758</v>
      </c>
      <c r="D7" s="774"/>
      <c r="E7" s="12"/>
      <c r="F7" s="12"/>
      <c r="G7" s="13"/>
      <c r="H7" s="130" t="s">
        <v>44</v>
      </c>
      <c r="I7" s="775" t="s">
        <v>94</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131" t="s">
        <v>94</v>
      </c>
      <c r="D9" s="23"/>
      <c r="E9" s="19"/>
      <c r="F9" s="23" t="s">
        <v>100</v>
      </c>
      <c r="G9" s="2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93.75" customHeight="1" x14ac:dyDescent="0.25">
      <c r="A11" s="769"/>
      <c r="B11" s="11" t="s">
        <v>564</v>
      </c>
      <c r="C11" s="854" t="s">
        <v>759</v>
      </c>
      <c r="D11" s="855"/>
      <c r="E11" s="855"/>
      <c r="F11" s="855"/>
      <c r="G11" s="855"/>
      <c r="H11" s="855"/>
      <c r="I11" s="855"/>
      <c r="J11" s="855"/>
      <c r="K11" s="855"/>
      <c r="L11" s="855"/>
      <c r="M11" s="856"/>
    </row>
    <row r="12" spans="1:13" ht="345.95" customHeight="1" x14ac:dyDescent="0.25">
      <c r="A12" s="769"/>
      <c r="B12" s="11" t="s">
        <v>741</v>
      </c>
      <c r="C12" s="859" t="s">
        <v>760</v>
      </c>
      <c r="D12" s="860"/>
      <c r="E12" s="860"/>
      <c r="F12" s="860"/>
      <c r="G12" s="860"/>
      <c r="H12" s="860"/>
      <c r="I12" s="860"/>
      <c r="J12" s="860"/>
      <c r="K12" s="860"/>
      <c r="L12" s="860"/>
      <c r="M12" s="861"/>
    </row>
    <row r="13" spans="1:13" ht="31.5" customHeight="1" x14ac:dyDescent="0.25">
      <c r="A13" s="769"/>
      <c r="B13" s="11" t="s">
        <v>743</v>
      </c>
      <c r="C13" s="815" t="s">
        <v>744</v>
      </c>
      <c r="D13" s="816"/>
      <c r="E13" s="816"/>
      <c r="F13" s="816"/>
      <c r="G13" s="816"/>
      <c r="H13" s="816"/>
      <c r="I13" s="816"/>
      <c r="J13" s="816"/>
      <c r="K13" s="816"/>
      <c r="L13" s="816"/>
      <c r="M13" s="817"/>
    </row>
    <row r="14" spans="1:13" ht="35.25" customHeight="1" x14ac:dyDescent="0.25">
      <c r="A14" s="769"/>
      <c r="B14" s="837" t="s">
        <v>745</v>
      </c>
      <c r="C14" s="862" t="s">
        <v>86</v>
      </c>
      <c r="D14" s="863"/>
      <c r="E14" s="132" t="s">
        <v>746</v>
      </c>
      <c r="F14" s="864" t="s">
        <v>761</v>
      </c>
      <c r="G14" s="865"/>
      <c r="H14" s="865"/>
      <c r="I14" s="865"/>
      <c r="J14" s="865"/>
      <c r="K14" s="865"/>
      <c r="L14" s="865"/>
      <c r="M14" s="866"/>
    </row>
    <row r="15" spans="1:13" x14ac:dyDescent="0.25">
      <c r="A15" s="769"/>
      <c r="B15" s="838"/>
      <c r="C15" s="862"/>
      <c r="D15" s="863"/>
      <c r="E15" s="863"/>
      <c r="F15" s="863"/>
      <c r="G15" s="863"/>
      <c r="H15" s="863"/>
      <c r="I15" s="863"/>
      <c r="J15" s="863"/>
      <c r="K15" s="863"/>
      <c r="L15" s="863"/>
      <c r="M15" s="867"/>
    </row>
    <row r="16" spans="1:13" x14ac:dyDescent="0.25">
      <c r="A16" s="747" t="s">
        <v>533</v>
      </c>
      <c r="B16" s="26" t="s">
        <v>30</v>
      </c>
      <c r="C16" s="854" t="s">
        <v>762</v>
      </c>
      <c r="D16" s="855"/>
      <c r="E16" s="855"/>
      <c r="F16" s="855"/>
      <c r="G16" s="855"/>
      <c r="H16" s="855"/>
      <c r="I16" s="855"/>
      <c r="J16" s="855"/>
      <c r="K16" s="855"/>
      <c r="L16" s="855"/>
      <c r="M16" s="856"/>
    </row>
    <row r="17" spans="1:13" ht="86.25" customHeight="1" x14ac:dyDescent="0.25">
      <c r="A17" s="748"/>
      <c r="B17" s="26" t="s">
        <v>748</v>
      </c>
      <c r="C17" s="850" t="s">
        <v>763</v>
      </c>
      <c r="D17" s="851"/>
      <c r="E17" s="851"/>
      <c r="F17" s="851"/>
      <c r="G17" s="851"/>
      <c r="H17" s="851"/>
      <c r="I17" s="851"/>
      <c r="J17" s="851"/>
      <c r="K17" s="851"/>
      <c r="L17" s="851"/>
      <c r="M17" s="852"/>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133" t="s">
        <v>567</v>
      </c>
      <c r="D20" s="134"/>
      <c r="E20" s="135" t="s">
        <v>568</v>
      </c>
      <c r="F20" s="134"/>
      <c r="G20" s="135" t="s">
        <v>569</v>
      </c>
      <c r="H20" s="134"/>
      <c r="I20" s="135" t="s">
        <v>570</v>
      </c>
      <c r="J20" s="136"/>
      <c r="K20" s="135"/>
      <c r="L20" s="135"/>
      <c r="M20" s="137"/>
    </row>
    <row r="21" spans="1:13" x14ac:dyDescent="0.25">
      <c r="A21" s="748"/>
      <c r="B21" s="751"/>
      <c r="C21" s="133" t="s">
        <v>571</v>
      </c>
      <c r="D21" s="138"/>
      <c r="E21" s="135" t="s">
        <v>572</v>
      </c>
      <c r="F21" s="139"/>
      <c r="G21" s="135" t="s">
        <v>573</v>
      </c>
      <c r="H21" s="139"/>
      <c r="I21" s="135"/>
      <c r="J21" s="140"/>
      <c r="K21" s="135"/>
      <c r="L21" s="135"/>
      <c r="M21" s="137"/>
    </row>
    <row r="22" spans="1:13" x14ac:dyDescent="0.25">
      <c r="A22" s="748"/>
      <c r="B22" s="751"/>
      <c r="C22" s="133" t="s">
        <v>574</v>
      </c>
      <c r="D22" s="138"/>
      <c r="E22" s="135" t="s">
        <v>575</v>
      </c>
      <c r="F22" s="138"/>
      <c r="G22" s="135"/>
      <c r="H22" s="140"/>
      <c r="I22" s="135"/>
      <c r="J22" s="140"/>
      <c r="K22" s="135"/>
      <c r="L22" s="135"/>
      <c r="M22" s="137"/>
    </row>
    <row r="23" spans="1:13" x14ac:dyDescent="0.25">
      <c r="A23" s="748"/>
      <c r="B23" s="751"/>
      <c r="C23" s="133" t="s">
        <v>576</v>
      </c>
      <c r="D23" s="139" t="s">
        <v>577</v>
      </c>
      <c r="E23" s="135" t="s">
        <v>578</v>
      </c>
      <c r="F23" s="141" t="s">
        <v>579</v>
      </c>
      <c r="G23" s="141"/>
      <c r="H23" s="141"/>
      <c r="I23" s="141"/>
      <c r="J23" s="141"/>
      <c r="K23" s="142"/>
      <c r="L23" s="142"/>
      <c r="M23" s="143"/>
    </row>
    <row r="24" spans="1:13" ht="9.75" customHeight="1" x14ac:dyDescent="0.25">
      <c r="A24" s="748"/>
      <c r="B24" s="752"/>
      <c r="C24" s="144"/>
      <c r="D24" s="145"/>
      <c r="E24" s="145"/>
      <c r="F24" s="145"/>
      <c r="G24" s="145"/>
      <c r="H24" s="145"/>
      <c r="I24" s="145"/>
      <c r="J24" s="145"/>
      <c r="K24" s="145"/>
      <c r="L24" s="145"/>
      <c r="M24" s="146"/>
    </row>
    <row r="25" spans="1:13" x14ac:dyDescent="0.25">
      <c r="A25" s="748"/>
      <c r="B25" s="750" t="s">
        <v>580</v>
      </c>
      <c r="C25" s="147"/>
      <c r="D25" s="148"/>
      <c r="E25" s="148"/>
      <c r="F25" s="148"/>
      <c r="G25" s="148"/>
      <c r="H25" s="148"/>
      <c r="I25" s="148"/>
      <c r="J25" s="148"/>
      <c r="K25" s="148"/>
      <c r="L25" s="17"/>
      <c r="M25" s="18"/>
    </row>
    <row r="26" spans="1:13" x14ac:dyDescent="0.25">
      <c r="A26" s="748"/>
      <c r="B26" s="751"/>
      <c r="C26" s="133" t="s">
        <v>581</v>
      </c>
      <c r="D26" s="139"/>
      <c r="E26" s="149"/>
      <c r="F26" s="135" t="s">
        <v>582</v>
      </c>
      <c r="G26" s="138"/>
      <c r="H26" s="149"/>
      <c r="I26" s="135" t="s">
        <v>583</v>
      </c>
      <c r="J26" s="138" t="s">
        <v>584</v>
      </c>
      <c r="K26" s="149"/>
      <c r="L26" s="20"/>
      <c r="M26" s="21"/>
    </row>
    <row r="27" spans="1:13" x14ac:dyDescent="0.25">
      <c r="A27" s="748"/>
      <c r="B27" s="751"/>
      <c r="C27" s="133" t="s">
        <v>585</v>
      </c>
      <c r="D27" s="48"/>
      <c r="E27" s="20"/>
      <c r="F27" s="135" t="s">
        <v>586</v>
      </c>
      <c r="G27" s="139"/>
      <c r="H27" s="20"/>
      <c r="I27" s="49"/>
      <c r="J27" s="20"/>
      <c r="K27" s="19"/>
      <c r="L27" s="20"/>
      <c r="M27" s="21"/>
    </row>
    <row r="28" spans="1:13" x14ac:dyDescent="0.25">
      <c r="A28" s="748"/>
      <c r="B28" s="752"/>
      <c r="C28" s="150"/>
      <c r="D28" s="151"/>
      <c r="E28" s="151"/>
      <c r="F28" s="151"/>
      <c r="G28" s="151"/>
      <c r="H28" s="151"/>
      <c r="I28" s="151"/>
      <c r="J28" s="151"/>
      <c r="K28" s="151"/>
      <c r="L28" s="23"/>
      <c r="M28" s="24"/>
    </row>
    <row r="29" spans="1:13" x14ac:dyDescent="0.25">
      <c r="A29" s="748"/>
      <c r="B29" s="52" t="s">
        <v>587</v>
      </c>
      <c r="C29" s="152"/>
      <c r="D29" s="153"/>
      <c r="E29" s="153"/>
      <c r="F29" s="153"/>
      <c r="G29" s="153"/>
      <c r="H29" s="153"/>
      <c r="I29" s="153"/>
      <c r="J29" s="153"/>
      <c r="K29" s="153"/>
      <c r="L29" s="153"/>
      <c r="M29" s="154"/>
    </row>
    <row r="30" spans="1:13" x14ac:dyDescent="0.25">
      <c r="A30" s="748"/>
      <c r="B30" s="52"/>
      <c r="C30" s="155" t="s">
        <v>588</v>
      </c>
      <c r="D30" s="156">
        <v>0</v>
      </c>
      <c r="E30" s="149"/>
      <c r="F30" s="157" t="s">
        <v>589</v>
      </c>
      <c r="G30" s="139">
        <v>2020</v>
      </c>
      <c r="H30" s="149"/>
      <c r="I30" s="157" t="s">
        <v>590</v>
      </c>
      <c r="J30" s="158" t="s">
        <v>764</v>
      </c>
      <c r="K30" s="159"/>
      <c r="L30" s="160"/>
      <c r="M30" s="161"/>
    </row>
    <row r="31" spans="1:13" x14ac:dyDescent="0.25">
      <c r="A31" s="748"/>
      <c r="B31" s="7"/>
      <c r="C31" s="144"/>
      <c r="D31" s="145"/>
      <c r="E31" s="145"/>
      <c r="F31" s="145"/>
      <c r="G31" s="145"/>
      <c r="H31" s="145"/>
      <c r="I31" s="145"/>
      <c r="J31" s="145"/>
      <c r="K31" s="145"/>
      <c r="L31" s="145"/>
      <c r="M31" s="146"/>
    </row>
    <row r="32" spans="1:13" x14ac:dyDescent="0.25">
      <c r="A32" s="748"/>
      <c r="B32" s="750" t="s">
        <v>592</v>
      </c>
      <c r="C32" s="61"/>
      <c r="D32" s="62"/>
      <c r="E32" s="62"/>
      <c r="F32" s="62"/>
      <c r="G32" s="62"/>
      <c r="H32" s="62"/>
      <c r="I32" s="62"/>
      <c r="J32" s="62"/>
      <c r="K32" s="62"/>
      <c r="L32" s="17"/>
      <c r="M32" s="18"/>
    </row>
    <row r="33" spans="1:13" x14ac:dyDescent="0.25">
      <c r="A33" s="748"/>
      <c r="B33" s="751"/>
      <c r="C33" s="162" t="s">
        <v>593</v>
      </c>
      <c r="D33" s="163">
        <v>2022</v>
      </c>
      <c r="E33" s="64"/>
      <c r="F33" s="149" t="s">
        <v>594</v>
      </c>
      <c r="G33" s="164" t="s">
        <v>765</v>
      </c>
      <c r="H33" s="64"/>
      <c r="I33" s="157"/>
      <c r="J33" s="64"/>
      <c r="K33" s="64"/>
      <c r="L33" s="20"/>
      <c r="M33" s="21"/>
    </row>
    <row r="34" spans="1:13" x14ac:dyDescent="0.25">
      <c r="A34" s="748"/>
      <c r="B34" s="752"/>
      <c r="C34" s="144"/>
      <c r="D34" s="65"/>
      <c r="E34" s="66"/>
      <c r="F34" s="145"/>
      <c r="G34" s="66"/>
      <c r="H34" s="66"/>
      <c r="I34" s="165"/>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166" t="s">
        <v>90</v>
      </c>
      <c r="E37" s="167"/>
      <c r="F37" s="166">
        <v>0.5</v>
      </c>
      <c r="G37" s="167"/>
      <c r="H37" s="408">
        <v>0.5</v>
      </c>
      <c r="I37" s="167"/>
      <c r="J37" s="166" t="s">
        <v>90</v>
      </c>
      <c r="K37" s="167"/>
      <c r="L37" s="166" t="s">
        <v>90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147"/>
      <c r="D45" s="148"/>
      <c r="E45" s="148"/>
      <c r="F45" s="148"/>
      <c r="G45" s="148"/>
      <c r="H45" s="148"/>
      <c r="I45" s="148"/>
      <c r="J45" s="148"/>
      <c r="K45" s="148"/>
      <c r="L45" s="20"/>
      <c r="M45" s="21"/>
    </row>
    <row r="46" spans="1:13" x14ac:dyDescent="0.25">
      <c r="A46" s="748"/>
      <c r="B46" s="751"/>
      <c r="C46" s="94"/>
      <c r="D46" s="95" t="s">
        <v>89</v>
      </c>
      <c r="E46" s="96" t="s">
        <v>108</v>
      </c>
      <c r="F46" s="858" t="s">
        <v>614</v>
      </c>
      <c r="G46" s="762" t="s">
        <v>90</v>
      </c>
      <c r="H46" s="762"/>
      <c r="I46" s="762"/>
      <c r="J46" s="762"/>
      <c r="K46" s="174" t="s">
        <v>615</v>
      </c>
      <c r="L46" s="801" t="s">
        <v>90</v>
      </c>
      <c r="M46" s="802"/>
    </row>
    <row r="47" spans="1:13" x14ac:dyDescent="0.25">
      <c r="A47" s="748"/>
      <c r="B47" s="751"/>
      <c r="C47" s="94"/>
      <c r="D47" s="98"/>
      <c r="E47" s="138" t="s">
        <v>577</v>
      </c>
      <c r="F47" s="858"/>
      <c r="G47" s="762"/>
      <c r="H47" s="762"/>
      <c r="I47" s="762"/>
      <c r="J47" s="762"/>
      <c r="K47" s="20"/>
      <c r="L47" s="803"/>
      <c r="M47" s="804"/>
    </row>
    <row r="48" spans="1:13" x14ac:dyDescent="0.25">
      <c r="A48" s="748"/>
      <c r="B48" s="752"/>
      <c r="C48" s="99"/>
      <c r="D48" s="23"/>
      <c r="E48" s="23"/>
      <c r="F48" s="23"/>
      <c r="G48" s="23"/>
      <c r="H48" s="23"/>
      <c r="I48" s="23"/>
      <c r="J48" s="23"/>
      <c r="K48" s="23"/>
      <c r="L48" s="20"/>
      <c r="M48" s="21"/>
    </row>
    <row r="49" spans="1:13" ht="74.099999999999994" customHeight="1" x14ac:dyDescent="0.25">
      <c r="A49" s="748"/>
      <c r="B49" s="11" t="s">
        <v>616</v>
      </c>
      <c r="C49" s="850" t="s">
        <v>766</v>
      </c>
      <c r="D49" s="851"/>
      <c r="E49" s="851"/>
      <c r="F49" s="851"/>
      <c r="G49" s="851"/>
      <c r="H49" s="851"/>
      <c r="I49" s="851"/>
      <c r="J49" s="851"/>
      <c r="K49" s="851"/>
      <c r="L49" s="851"/>
      <c r="M49" s="852"/>
    </row>
    <row r="50" spans="1:13" x14ac:dyDescent="0.25">
      <c r="A50" s="748"/>
      <c r="B50" s="26" t="s">
        <v>618</v>
      </c>
      <c r="C50" s="850" t="s">
        <v>767</v>
      </c>
      <c r="D50" s="851"/>
      <c r="E50" s="851"/>
      <c r="F50" s="851"/>
      <c r="G50" s="851"/>
      <c r="H50" s="851"/>
      <c r="I50" s="851"/>
      <c r="J50" s="851"/>
      <c r="K50" s="851"/>
      <c r="L50" s="851"/>
      <c r="M50" s="852"/>
    </row>
    <row r="51" spans="1:13" x14ac:dyDescent="0.25">
      <c r="A51" s="748"/>
      <c r="B51" s="26" t="s">
        <v>620</v>
      </c>
      <c r="C51" s="850">
        <v>30</v>
      </c>
      <c r="D51" s="851"/>
      <c r="E51" s="851"/>
      <c r="F51" s="851"/>
      <c r="G51" s="851"/>
      <c r="H51" s="851"/>
      <c r="I51" s="851"/>
      <c r="J51" s="851"/>
      <c r="K51" s="851"/>
      <c r="L51" s="851"/>
      <c r="M51" s="852"/>
    </row>
    <row r="52" spans="1:13" x14ac:dyDescent="0.25">
      <c r="A52" s="748"/>
      <c r="B52" s="26" t="s">
        <v>621</v>
      </c>
      <c r="C52" s="850" t="s">
        <v>90</v>
      </c>
      <c r="D52" s="851"/>
      <c r="E52" s="851"/>
      <c r="F52" s="851"/>
      <c r="G52" s="851"/>
      <c r="H52" s="851"/>
      <c r="I52" s="851"/>
      <c r="J52" s="851"/>
      <c r="K52" s="851"/>
      <c r="L52" s="851"/>
      <c r="M52" s="852"/>
    </row>
    <row r="53" spans="1:13" ht="15.75" customHeight="1" x14ac:dyDescent="0.25">
      <c r="A53" s="734" t="s">
        <v>545</v>
      </c>
      <c r="B53" s="100" t="s">
        <v>622</v>
      </c>
      <c r="C53" s="777" t="s">
        <v>96</v>
      </c>
      <c r="D53" s="779"/>
      <c r="E53" s="779"/>
      <c r="F53" s="779"/>
      <c r="G53" s="779"/>
      <c r="H53" s="779"/>
      <c r="I53" s="779"/>
      <c r="J53" s="779"/>
      <c r="K53" s="779"/>
      <c r="L53" s="779"/>
      <c r="M53" s="780"/>
    </row>
    <row r="54" spans="1:13" x14ac:dyDescent="0.25">
      <c r="A54" s="735"/>
      <c r="B54" s="100" t="s">
        <v>624</v>
      </c>
      <c r="C54" s="777" t="s">
        <v>95</v>
      </c>
      <c r="D54" s="779"/>
      <c r="E54" s="779"/>
      <c r="F54" s="779"/>
      <c r="G54" s="779"/>
      <c r="H54" s="779"/>
      <c r="I54" s="779"/>
      <c r="J54" s="779"/>
      <c r="K54" s="779"/>
      <c r="L54" s="779"/>
      <c r="M54" s="780"/>
    </row>
    <row r="55" spans="1:13" x14ac:dyDescent="0.25">
      <c r="A55" s="735"/>
      <c r="B55" s="100" t="s">
        <v>626</v>
      </c>
      <c r="C55" s="777" t="s">
        <v>768</v>
      </c>
      <c r="D55" s="779"/>
      <c r="E55" s="779"/>
      <c r="F55" s="779"/>
      <c r="G55" s="779"/>
      <c r="H55" s="779"/>
      <c r="I55" s="779"/>
      <c r="J55" s="779"/>
      <c r="K55" s="779"/>
      <c r="L55" s="779"/>
      <c r="M55" s="780"/>
    </row>
    <row r="56" spans="1:13" ht="15.75" customHeight="1" x14ac:dyDescent="0.25">
      <c r="A56" s="735"/>
      <c r="B56" s="101" t="s">
        <v>627</v>
      </c>
      <c r="C56" s="777" t="s">
        <v>769</v>
      </c>
      <c r="D56" s="779"/>
      <c r="E56" s="779"/>
      <c r="F56" s="779"/>
      <c r="G56" s="779"/>
      <c r="H56" s="779"/>
      <c r="I56" s="779"/>
      <c r="J56" s="779"/>
      <c r="K56" s="779"/>
      <c r="L56" s="779"/>
      <c r="M56" s="780"/>
    </row>
    <row r="57" spans="1:13" ht="15.75" customHeight="1" x14ac:dyDescent="0.25">
      <c r="A57" s="735"/>
      <c r="B57" s="100" t="s">
        <v>628</v>
      </c>
      <c r="C57" s="853" t="s">
        <v>98</v>
      </c>
      <c r="D57" s="779"/>
      <c r="E57" s="779"/>
      <c r="F57" s="779"/>
      <c r="G57" s="779"/>
      <c r="H57" s="779"/>
      <c r="I57" s="779"/>
      <c r="J57" s="779"/>
      <c r="K57" s="779"/>
      <c r="L57" s="779"/>
      <c r="M57" s="780"/>
    </row>
    <row r="58" spans="1:13" ht="16.5" thickBot="1" x14ac:dyDescent="0.3">
      <c r="A58" s="745"/>
      <c r="B58" s="100" t="s">
        <v>629</v>
      </c>
      <c r="C58" s="777" t="s">
        <v>770</v>
      </c>
      <c r="D58" s="779"/>
      <c r="E58" s="779"/>
      <c r="F58" s="779"/>
      <c r="G58" s="779"/>
      <c r="H58" s="779"/>
      <c r="I58" s="779"/>
      <c r="J58" s="779"/>
      <c r="K58" s="779"/>
      <c r="L58" s="779"/>
      <c r="M58" s="780"/>
    </row>
    <row r="59" spans="1:13" ht="15.75" customHeight="1" x14ac:dyDescent="0.25">
      <c r="A59" s="734" t="s">
        <v>630</v>
      </c>
      <c r="B59" s="102" t="s">
        <v>631</v>
      </c>
      <c r="C59" s="777" t="s">
        <v>771</v>
      </c>
      <c r="D59" s="779"/>
      <c r="E59" s="779"/>
      <c r="F59" s="779"/>
      <c r="G59" s="779"/>
      <c r="H59" s="779"/>
      <c r="I59" s="779"/>
      <c r="J59" s="779"/>
      <c r="K59" s="779"/>
      <c r="L59" s="779"/>
      <c r="M59" s="780"/>
    </row>
    <row r="60" spans="1:13" ht="30" customHeight="1" x14ac:dyDescent="0.25">
      <c r="A60" s="735"/>
      <c r="B60" s="102" t="s">
        <v>633</v>
      </c>
      <c r="C60" s="777" t="s">
        <v>772</v>
      </c>
      <c r="D60" s="779"/>
      <c r="E60" s="779"/>
      <c r="F60" s="779"/>
      <c r="G60" s="779"/>
      <c r="H60" s="779"/>
      <c r="I60" s="779"/>
      <c r="J60" s="779"/>
      <c r="K60" s="779"/>
      <c r="L60" s="779"/>
      <c r="M60" s="780"/>
    </row>
    <row r="61" spans="1:13" ht="30" customHeight="1" thickBot="1" x14ac:dyDescent="0.3">
      <c r="A61" s="735"/>
      <c r="B61" s="103" t="s">
        <v>44</v>
      </c>
      <c r="C61" s="777" t="s">
        <v>768</v>
      </c>
      <c r="D61" s="779"/>
      <c r="E61" s="779"/>
      <c r="F61" s="779"/>
      <c r="G61" s="779"/>
      <c r="H61" s="779"/>
      <c r="I61" s="779"/>
      <c r="J61" s="779"/>
      <c r="K61" s="779"/>
      <c r="L61" s="779"/>
      <c r="M61" s="780"/>
    </row>
    <row r="62" spans="1:13" ht="16.5" thickBot="1" x14ac:dyDescent="0.3">
      <c r="A62" s="104" t="s">
        <v>549</v>
      </c>
      <c r="B62" s="105"/>
      <c r="C62" s="849"/>
      <c r="D62" s="743"/>
      <c r="E62" s="743"/>
      <c r="F62" s="743"/>
      <c r="G62" s="743"/>
      <c r="H62" s="743"/>
      <c r="I62" s="743"/>
      <c r="J62" s="743"/>
      <c r="K62" s="743"/>
      <c r="L62" s="743"/>
      <c r="M62" s="744"/>
    </row>
  </sheetData>
  <mergeCells count="51">
    <mergeCell ref="C11:M11"/>
    <mergeCell ref="B1:M1"/>
    <mergeCell ref="A2:A15"/>
    <mergeCell ref="C2:M2"/>
    <mergeCell ref="C3:M3"/>
    <mergeCell ref="F4:G4"/>
    <mergeCell ref="I4:M4"/>
    <mergeCell ref="C5:M5"/>
    <mergeCell ref="C6:M6"/>
    <mergeCell ref="C7:D7"/>
    <mergeCell ref="I7:M7"/>
    <mergeCell ref="B8:B10"/>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2" sqref="C2"/>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53.25" customHeight="1" thickBot="1" x14ac:dyDescent="0.3">
      <c r="A1" s="175"/>
      <c r="B1" s="914" t="s">
        <v>773</v>
      </c>
      <c r="C1" s="915"/>
      <c r="D1" s="915"/>
      <c r="E1" s="915"/>
      <c r="F1" s="915"/>
      <c r="G1" s="915"/>
      <c r="H1" s="915"/>
      <c r="I1" s="915"/>
      <c r="J1" s="915"/>
      <c r="K1" s="915"/>
      <c r="L1" s="915"/>
      <c r="M1" s="916"/>
      <c r="N1" s="5"/>
      <c r="O1" s="5"/>
      <c r="P1" s="5"/>
      <c r="Q1" s="5"/>
      <c r="R1" s="5"/>
      <c r="S1" s="5"/>
      <c r="T1" s="5"/>
      <c r="U1" s="5"/>
      <c r="V1" s="5"/>
      <c r="W1" s="5"/>
      <c r="X1" s="5"/>
      <c r="Y1" s="5"/>
    </row>
    <row r="2" spans="1:25" ht="62.25" customHeight="1" x14ac:dyDescent="0.25">
      <c r="A2" s="871" t="s">
        <v>552</v>
      </c>
      <c r="B2" s="176" t="s">
        <v>553</v>
      </c>
      <c r="C2" s="917" t="s">
        <v>774</v>
      </c>
      <c r="D2" s="918"/>
      <c r="E2" s="918"/>
      <c r="F2" s="918"/>
      <c r="G2" s="918"/>
      <c r="H2" s="918"/>
      <c r="I2" s="918"/>
      <c r="J2" s="918"/>
      <c r="K2" s="918"/>
      <c r="L2" s="918"/>
      <c r="M2" s="919"/>
      <c r="N2" s="5"/>
      <c r="O2" s="5"/>
      <c r="P2" s="5"/>
      <c r="Q2" s="5"/>
      <c r="R2" s="5"/>
      <c r="S2" s="5"/>
      <c r="T2" s="5"/>
      <c r="U2" s="5"/>
      <c r="V2" s="5"/>
      <c r="W2" s="5"/>
      <c r="X2" s="5"/>
      <c r="Y2" s="5"/>
    </row>
    <row r="3" spans="1:25" ht="35.25" customHeight="1" x14ac:dyDescent="0.25">
      <c r="A3" s="872"/>
      <c r="B3" s="177" t="s">
        <v>735</v>
      </c>
      <c r="C3" s="829" t="s">
        <v>736</v>
      </c>
      <c r="D3" s="830"/>
      <c r="E3" s="830"/>
      <c r="F3" s="830"/>
      <c r="G3" s="830"/>
      <c r="H3" s="830"/>
      <c r="I3" s="830"/>
      <c r="J3" s="830"/>
      <c r="K3" s="830"/>
      <c r="L3" s="830"/>
      <c r="M3" s="831"/>
      <c r="N3" s="5"/>
      <c r="O3" s="5"/>
      <c r="P3" s="5"/>
      <c r="Q3" s="5"/>
      <c r="R3" s="5"/>
      <c r="S3" s="5"/>
      <c r="T3" s="5"/>
      <c r="U3" s="5"/>
      <c r="V3" s="5"/>
      <c r="W3" s="5"/>
      <c r="X3" s="5"/>
      <c r="Y3" s="5"/>
    </row>
    <row r="4" spans="1:25" ht="15.75" customHeight="1" x14ac:dyDescent="0.25">
      <c r="A4" s="872"/>
      <c r="B4" s="178" t="s">
        <v>40</v>
      </c>
      <c r="C4" s="179" t="s">
        <v>108</v>
      </c>
      <c r="D4" s="180"/>
      <c r="E4" s="181"/>
      <c r="F4" s="920" t="s">
        <v>41</v>
      </c>
      <c r="G4" s="896"/>
      <c r="H4" s="182" t="s">
        <v>90</v>
      </c>
      <c r="I4" s="183"/>
      <c r="J4" s="183"/>
      <c r="K4" s="183"/>
      <c r="L4" s="183"/>
      <c r="M4" s="184"/>
      <c r="N4" s="5"/>
      <c r="O4" s="5"/>
      <c r="P4" s="5"/>
      <c r="Q4" s="5"/>
      <c r="R4" s="5"/>
      <c r="S4" s="5"/>
      <c r="T4" s="5"/>
      <c r="U4" s="5"/>
      <c r="V4" s="5"/>
      <c r="W4" s="5"/>
      <c r="X4" s="5"/>
      <c r="Y4" s="5"/>
    </row>
    <row r="5" spans="1:25" ht="15.75" customHeight="1" x14ac:dyDescent="0.25">
      <c r="A5" s="872"/>
      <c r="B5" s="178" t="s">
        <v>556</v>
      </c>
      <c r="C5" s="873" t="s">
        <v>90</v>
      </c>
      <c r="D5" s="874"/>
      <c r="E5" s="874"/>
      <c r="F5" s="874"/>
      <c r="G5" s="874"/>
      <c r="H5" s="874"/>
      <c r="I5" s="874"/>
      <c r="J5" s="874"/>
      <c r="K5" s="874"/>
      <c r="L5" s="874"/>
      <c r="M5" s="875"/>
      <c r="N5" s="5"/>
      <c r="O5" s="5"/>
      <c r="P5" s="5"/>
      <c r="Q5" s="5"/>
      <c r="R5" s="5"/>
      <c r="S5" s="5"/>
      <c r="T5" s="5"/>
      <c r="U5" s="5"/>
      <c r="V5" s="5"/>
      <c r="W5" s="5"/>
      <c r="X5" s="5"/>
      <c r="Y5" s="5"/>
    </row>
    <row r="6" spans="1:25" ht="15.75" customHeight="1" x14ac:dyDescent="0.25">
      <c r="A6" s="872"/>
      <c r="B6" s="178" t="s">
        <v>557</v>
      </c>
      <c r="C6" s="873" t="s">
        <v>90</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110</v>
      </c>
      <c r="D7" s="912"/>
      <c r="E7" s="185"/>
      <c r="F7" s="185"/>
      <c r="G7" s="186"/>
      <c r="H7" s="187" t="s">
        <v>44</v>
      </c>
      <c r="I7" s="922" t="s">
        <v>111</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192" t="s">
        <v>111</v>
      </c>
      <c r="D9" s="193"/>
      <c r="E9" s="194"/>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55.5" customHeight="1" x14ac:dyDescent="0.25">
      <c r="A11" s="872"/>
      <c r="B11" s="177" t="s">
        <v>564</v>
      </c>
      <c r="C11" s="881" t="s">
        <v>775</v>
      </c>
      <c r="D11" s="882"/>
      <c r="E11" s="882"/>
      <c r="F11" s="882"/>
      <c r="G11" s="882"/>
      <c r="H11" s="882"/>
      <c r="I11" s="882"/>
      <c r="J11" s="882"/>
      <c r="K11" s="882"/>
      <c r="L11" s="882"/>
      <c r="M11" s="883"/>
      <c r="N11" s="5"/>
      <c r="O11" s="5"/>
      <c r="P11" s="5"/>
      <c r="Q11" s="5"/>
      <c r="R11" s="5"/>
      <c r="S11" s="5"/>
      <c r="T11" s="5"/>
      <c r="U11" s="5"/>
      <c r="V11" s="5"/>
      <c r="W11" s="5"/>
      <c r="X11" s="5"/>
      <c r="Y11" s="5"/>
    </row>
    <row r="12" spans="1:25" ht="150.75" customHeight="1" x14ac:dyDescent="0.25">
      <c r="A12" s="872"/>
      <c r="B12" s="177" t="s">
        <v>741</v>
      </c>
      <c r="C12" s="881" t="s">
        <v>776</v>
      </c>
      <c r="D12" s="882"/>
      <c r="E12" s="882"/>
      <c r="F12" s="882"/>
      <c r="G12" s="882"/>
      <c r="H12" s="882"/>
      <c r="I12" s="882"/>
      <c r="J12" s="882"/>
      <c r="K12" s="882"/>
      <c r="L12" s="882"/>
      <c r="M12" s="883"/>
      <c r="N12" s="5"/>
      <c r="O12" s="5"/>
      <c r="P12" s="5"/>
      <c r="Q12" s="5"/>
      <c r="R12" s="5"/>
      <c r="S12" s="5"/>
      <c r="T12" s="5"/>
      <c r="U12" s="5"/>
      <c r="V12" s="5"/>
      <c r="W12" s="5"/>
      <c r="X12" s="5"/>
      <c r="Y12" s="5"/>
    </row>
    <row r="13" spans="1:25" ht="31.5" customHeight="1" x14ac:dyDescent="0.25">
      <c r="A13" s="872"/>
      <c r="B13" s="177" t="s">
        <v>743</v>
      </c>
      <c r="C13" s="815" t="s">
        <v>744</v>
      </c>
      <c r="D13" s="816"/>
      <c r="E13" s="816"/>
      <c r="F13" s="816"/>
      <c r="G13" s="816"/>
      <c r="H13" s="816"/>
      <c r="I13" s="816"/>
      <c r="J13" s="816"/>
      <c r="K13" s="816"/>
      <c r="L13" s="816"/>
      <c r="M13" s="817"/>
      <c r="N13" s="5"/>
      <c r="O13" s="5"/>
      <c r="P13" s="5"/>
      <c r="Q13" s="5"/>
      <c r="R13" s="5"/>
      <c r="S13" s="5"/>
      <c r="T13" s="5"/>
      <c r="U13" s="5"/>
      <c r="V13" s="5"/>
      <c r="W13" s="5"/>
      <c r="X13" s="5"/>
      <c r="Y13" s="5"/>
    </row>
    <row r="14" spans="1:25" ht="30.75" customHeight="1" x14ac:dyDescent="0.25">
      <c r="A14" s="872"/>
      <c r="B14" s="910" t="s">
        <v>745</v>
      </c>
      <c r="C14" s="911" t="s">
        <v>86</v>
      </c>
      <c r="D14" s="912"/>
      <c r="E14" s="199" t="s">
        <v>746</v>
      </c>
      <c r="F14" s="200" t="s">
        <v>777</v>
      </c>
      <c r="G14" s="874" t="s">
        <v>778</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107</v>
      </c>
      <c r="D16" s="874"/>
      <c r="E16" s="874"/>
      <c r="F16" s="874"/>
      <c r="G16" s="874"/>
      <c r="H16" s="874"/>
      <c r="I16" s="874"/>
      <c r="J16" s="874"/>
      <c r="K16" s="874"/>
      <c r="L16" s="874"/>
      <c r="M16" s="875"/>
      <c r="N16" s="5"/>
      <c r="O16" s="5"/>
      <c r="P16" s="5"/>
      <c r="Q16" s="5"/>
      <c r="R16" s="5"/>
      <c r="S16" s="5"/>
      <c r="T16" s="5"/>
      <c r="U16" s="5"/>
      <c r="V16" s="5"/>
      <c r="W16" s="5"/>
      <c r="X16" s="5"/>
      <c r="Y16" s="5"/>
    </row>
    <row r="17" spans="1:25" ht="60" customHeight="1" x14ac:dyDescent="0.25">
      <c r="A17" s="872"/>
      <c r="B17" s="201" t="s">
        <v>748</v>
      </c>
      <c r="C17" s="873" t="s">
        <v>106</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779</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c r="H26" s="219"/>
      <c r="I26" s="211" t="s">
        <v>583</v>
      </c>
      <c r="J26" s="212" t="s">
        <v>577</v>
      </c>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v>0</v>
      </c>
      <c r="E30" s="219"/>
      <c r="F30" s="228" t="s">
        <v>589</v>
      </c>
      <c r="G30" s="229">
        <v>2020</v>
      </c>
      <c r="H30" s="219"/>
      <c r="I30" s="228" t="s">
        <v>590</v>
      </c>
      <c r="J30" s="893" t="s">
        <v>780</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1</v>
      </c>
      <c r="E37" s="244"/>
      <c r="F37" s="243">
        <v>1</v>
      </c>
      <c r="G37" s="244"/>
      <c r="H37" s="243">
        <v>1</v>
      </c>
      <c r="I37" s="244"/>
      <c r="J37" s="243">
        <v>1</v>
      </c>
      <c r="K37" s="244"/>
      <c r="L37" s="243">
        <v>1</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6" t="s">
        <v>90</v>
      </c>
      <c r="E43" s="244"/>
      <c r="F43" s="895">
        <v>5</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90</v>
      </c>
      <c r="H46" s="902"/>
      <c r="I46" s="902"/>
      <c r="J46" s="903"/>
      <c r="K46" s="256" t="s">
        <v>615</v>
      </c>
      <c r="L46" s="907" t="s">
        <v>90</v>
      </c>
      <c r="M46" s="908"/>
      <c r="N46" s="5"/>
      <c r="O46" s="5"/>
      <c r="P46" s="5"/>
      <c r="Q46" s="5"/>
      <c r="R46" s="5"/>
      <c r="S46" s="5"/>
      <c r="T46" s="5"/>
      <c r="U46" s="5"/>
      <c r="V46" s="5"/>
      <c r="W46" s="5"/>
      <c r="X46" s="5"/>
      <c r="Y46" s="5"/>
    </row>
    <row r="47" spans="1:25" ht="15.75" customHeight="1" x14ac:dyDescent="0.25">
      <c r="A47" s="872"/>
      <c r="B47" s="887"/>
      <c r="C47" s="253"/>
      <c r="D47" s="257"/>
      <c r="E47" s="212" t="s">
        <v>577</v>
      </c>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33.75" customHeight="1" x14ac:dyDescent="0.25">
      <c r="A49" s="872"/>
      <c r="B49" s="177" t="s">
        <v>616</v>
      </c>
      <c r="C49" s="881" t="s">
        <v>781</v>
      </c>
      <c r="D49" s="882"/>
      <c r="E49" s="882"/>
      <c r="F49" s="882"/>
      <c r="G49" s="882"/>
      <c r="H49" s="882"/>
      <c r="I49" s="882"/>
      <c r="J49" s="882"/>
      <c r="K49" s="882"/>
      <c r="L49" s="882"/>
      <c r="M49" s="883"/>
      <c r="N49" s="5"/>
      <c r="O49" s="5"/>
      <c r="P49" s="5"/>
      <c r="Q49" s="5"/>
      <c r="R49" s="5"/>
      <c r="S49" s="5"/>
      <c r="T49" s="5"/>
      <c r="U49" s="5"/>
      <c r="V49" s="5"/>
      <c r="W49" s="5"/>
      <c r="X49" s="5"/>
      <c r="Y49" s="5"/>
    </row>
    <row r="50" spans="1:25" ht="15.75" customHeight="1" x14ac:dyDescent="0.25">
      <c r="A50" s="872"/>
      <c r="B50" s="201" t="s">
        <v>618</v>
      </c>
      <c r="C50" s="881" t="s">
        <v>112</v>
      </c>
      <c r="D50" s="882"/>
      <c r="E50" s="882"/>
      <c r="F50" s="882"/>
      <c r="G50" s="882"/>
      <c r="H50" s="882"/>
      <c r="I50" s="882"/>
      <c r="J50" s="882"/>
      <c r="K50" s="882"/>
      <c r="L50" s="882"/>
      <c r="M50" s="883"/>
      <c r="N50" s="5"/>
      <c r="O50" s="5"/>
      <c r="P50" s="5"/>
      <c r="Q50" s="5"/>
      <c r="R50" s="5"/>
      <c r="S50" s="5"/>
      <c r="T50" s="5"/>
      <c r="U50" s="5"/>
      <c r="V50" s="5"/>
      <c r="W50" s="5"/>
      <c r="X50" s="5"/>
      <c r="Y50" s="5"/>
    </row>
    <row r="51" spans="1:25" ht="15.75" customHeight="1" x14ac:dyDescent="0.25">
      <c r="A51" s="872"/>
      <c r="B51" s="201" t="s">
        <v>620</v>
      </c>
      <c r="C51" s="881" t="s">
        <v>782</v>
      </c>
      <c r="D51" s="882"/>
      <c r="E51" s="882"/>
      <c r="F51" s="882"/>
      <c r="G51" s="882"/>
      <c r="H51" s="882"/>
      <c r="I51" s="882"/>
      <c r="J51" s="882"/>
      <c r="K51" s="882"/>
      <c r="L51" s="882"/>
      <c r="M51" s="883"/>
      <c r="N51" s="5"/>
      <c r="O51" s="5"/>
      <c r="P51" s="5"/>
      <c r="Q51" s="5"/>
      <c r="R51" s="5"/>
      <c r="S51" s="5"/>
      <c r="T51" s="5"/>
      <c r="U51" s="5"/>
      <c r="V51" s="5"/>
      <c r="W51" s="5"/>
      <c r="X51" s="5"/>
      <c r="Y51" s="5"/>
    </row>
    <row r="52" spans="1:25" ht="15.75" customHeight="1" x14ac:dyDescent="0.25">
      <c r="A52" s="872"/>
      <c r="B52" s="201" t="s">
        <v>621</v>
      </c>
      <c r="C52" s="881" t="s">
        <v>182</v>
      </c>
      <c r="D52" s="882"/>
      <c r="E52" s="882"/>
      <c r="F52" s="882"/>
      <c r="G52" s="882"/>
      <c r="H52" s="882"/>
      <c r="I52" s="882"/>
      <c r="J52" s="882"/>
      <c r="K52" s="882"/>
      <c r="L52" s="882"/>
      <c r="M52" s="883"/>
      <c r="N52" s="5"/>
      <c r="O52" s="5"/>
      <c r="P52" s="5"/>
      <c r="Q52" s="5"/>
      <c r="R52" s="5"/>
      <c r="S52" s="5"/>
      <c r="T52" s="5"/>
      <c r="U52" s="5"/>
      <c r="V52" s="5"/>
      <c r="W52" s="5"/>
      <c r="X52" s="5"/>
      <c r="Y52" s="5"/>
    </row>
    <row r="53" spans="1:25" ht="15.75" customHeight="1" x14ac:dyDescent="0.25">
      <c r="A53" s="871" t="s">
        <v>545</v>
      </c>
      <c r="B53" s="259" t="s">
        <v>622</v>
      </c>
      <c r="C53" s="873" t="s">
        <v>113</v>
      </c>
      <c r="D53" s="874"/>
      <c r="E53" s="874"/>
      <c r="F53" s="874"/>
      <c r="G53" s="874"/>
      <c r="H53" s="874"/>
      <c r="I53" s="874"/>
      <c r="J53" s="874"/>
      <c r="K53" s="874"/>
      <c r="L53" s="874"/>
      <c r="M53" s="875"/>
      <c r="N53" s="5"/>
      <c r="O53" s="5"/>
      <c r="P53" s="5"/>
      <c r="Q53" s="5"/>
      <c r="R53" s="5"/>
      <c r="S53" s="5"/>
      <c r="T53" s="5"/>
      <c r="U53" s="5"/>
      <c r="V53" s="5"/>
      <c r="W53" s="5"/>
      <c r="X53" s="5"/>
      <c r="Y53" s="5"/>
    </row>
    <row r="54" spans="1:25" ht="15.75" customHeight="1" x14ac:dyDescent="0.25">
      <c r="A54" s="872"/>
      <c r="B54" s="259" t="s">
        <v>624</v>
      </c>
      <c r="C54" s="881" t="s">
        <v>783</v>
      </c>
      <c r="D54" s="882"/>
      <c r="E54" s="882"/>
      <c r="F54" s="882"/>
      <c r="G54" s="882"/>
      <c r="H54" s="882"/>
      <c r="I54" s="882"/>
      <c r="J54" s="882"/>
      <c r="K54" s="882"/>
      <c r="L54" s="882"/>
      <c r="M54" s="883"/>
      <c r="N54" s="5"/>
      <c r="O54" s="5"/>
      <c r="P54" s="5"/>
      <c r="Q54" s="5"/>
      <c r="R54" s="5"/>
      <c r="S54" s="5"/>
      <c r="T54" s="5"/>
      <c r="U54" s="5"/>
      <c r="V54" s="5"/>
      <c r="W54" s="5"/>
      <c r="X54" s="5"/>
      <c r="Y54" s="5"/>
    </row>
    <row r="55" spans="1:25" ht="15.75" customHeight="1" x14ac:dyDescent="0.25">
      <c r="A55" s="872"/>
      <c r="B55" s="259" t="s">
        <v>626</v>
      </c>
      <c r="C55" s="873" t="s">
        <v>111</v>
      </c>
      <c r="D55" s="874"/>
      <c r="E55" s="874"/>
      <c r="F55" s="874"/>
      <c r="G55" s="874"/>
      <c r="H55" s="874"/>
      <c r="I55" s="874"/>
      <c r="J55" s="874"/>
      <c r="K55" s="874"/>
      <c r="L55" s="874"/>
      <c r="M55" s="875"/>
      <c r="N55" s="5"/>
      <c r="O55" s="5"/>
      <c r="P55" s="5"/>
      <c r="Q55" s="5"/>
      <c r="R55" s="5"/>
      <c r="S55" s="5"/>
      <c r="T55" s="5"/>
      <c r="U55" s="5"/>
      <c r="V55" s="5"/>
      <c r="W55" s="5"/>
      <c r="X55" s="5"/>
      <c r="Y55" s="5"/>
    </row>
    <row r="56" spans="1:25" ht="15.75" customHeight="1" x14ac:dyDescent="0.25">
      <c r="A56" s="872"/>
      <c r="B56" s="260" t="s">
        <v>627</v>
      </c>
      <c r="C56" s="873" t="s">
        <v>112</v>
      </c>
      <c r="D56" s="874"/>
      <c r="E56" s="874"/>
      <c r="F56" s="874"/>
      <c r="G56" s="874"/>
      <c r="H56" s="874"/>
      <c r="I56" s="874"/>
      <c r="J56" s="874"/>
      <c r="K56" s="874"/>
      <c r="L56" s="874"/>
      <c r="M56" s="875"/>
      <c r="N56" s="5"/>
      <c r="O56" s="5"/>
      <c r="P56" s="5"/>
      <c r="Q56" s="5"/>
      <c r="R56" s="5"/>
      <c r="S56" s="5"/>
      <c r="T56" s="5"/>
      <c r="U56" s="5"/>
      <c r="V56" s="5"/>
      <c r="W56" s="5"/>
      <c r="X56" s="5"/>
      <c r="Y56" s="5"/>
    </row>
    <row r="57" spans="1:25" ht="15.75" customHeight="1" x14ac:dyDescent="0.25">
      <c r="A57" s="872"/>
      <c r="B57" s="259" t="s">
        <v>628</v>
      </c>
      <c r="C57" s="873" t="s">
        <v>114</v>
      </c>
      <c r="D57" s="874"/>
      <c r="E57" s="874"/>
      <c r="F57" s="874"/>
      <c r="G57" s="874"/>
      <c r="H57" s="874"/>
      <c r="I57" s="874"/>
      <c r="J57" s="874"/>
      <c r="K57" s="874"/>
      <c r="L57" s="874"/>
      <c r="M57" s="875"/>
      <c r="N57" s="5"/>
      <c r="O57" s="5"/>
      <c r="P57" s="5"/>
      <c r="Q57" s="5"/>
      <c r="R57" s="5"/>
      <c r="S57" s="5"/>
      <c r="T57" s="5"/>
      <c r="U57" s="5"/>
      <c r="V57" s="5"/>
      <c r="W57" s="5"/>
      <c r="X57" s="5"/>
      <c r="Y57" s="5"/>
    </row>
    <row r="58" spans="1:25" ht="15.75" customHeight="1" thickBot="1" x14ac:dyDescent="0.3">
      <c r="A58" s="884"/>
      <c r="B58" s="259" t="s">
        <v>629</v>
      </c>
      <c r="C58" s="881">
        <v>3108561019</v>
      </c>
      <c r="D58" s="882"/>
      <c r="E58" s="882"/>
      <c r="F58" s="882"/>
      <c r="G58" s="882"/>
      <c r="H58" s="882"/>
      <c r="I58" s="882"/>
      <c r="J58" s="882"/>
      <c r="K58" s="882"/>
      <c r="L58" s="882"/>
      <c r="M58" s="883"/>
      <c r="N58" s="5"/>
      <c r="O58" s="5"/>
      <c r="P58" s="5"/>
      <c r="Q58" s="5"/>
      <c r="R58" s="5"/>
      <c r="S58" s="5"/>
      <c r="T58" s="5"/>
      <c r="U58" s="5"/>
      <c r="V58" s="5"/>
      <c r="W58" s="5"/>
      <c r="X58" s="5"/>
      <c r="Y58" s="5"/>
    </row>
    <row r="59" spans="1:25" ht="15.75" customHeight="1" x14ac:dyDescent="0.25">
      <c r="A59" s="871" t="s">
        <v>630</v>
      </c>
      <c r="B59" s="261" t="s">
        <v>631</v>
      </c>
      <c r="C59" s="873" t="s">
        <v>784</v>
      </c>
      <c r="D59" s="874"/>
      <c r="E59" s="874"/>
      <c r="F59" s="874"/>
      <c r="G59" s="874"/>
      <c r="H59" s="874"/>
      <c r="I59" s="874"/>
      <c r="J59" s="874"/>
      <c r="K59" s="874"/>
      <c r="L59" s="874"/>
      <c r="M59" s="875"/>
      <c r="N59" s="5"/>
      <c r="O59" s="5"/>
      <c r="P59" s="5"/>
      <c r="Q59" s="5"/>
      <c r="R59" s="5"/>
      <c r="S59" s="5"/>
      <c r="T59" s="5"/>
      <c r="U59" s="5"/>
      <c r="V59" s="5"/>
      <c r="W59" s="5"/>
      <c r="X59" s="5"/>
      <c r="Y59" s="5"/>
    </row>
    <row r="60" spans="1:25" ht="30" customHeight="1" x14ac:dyDescent="0.25">
      <c r="A60" s="872"/>
      <c r="B60" s="261" t="s">
        <v>633</v>
      </c>
      <c r="C60" s="873" t="s">
        <v>785</v>
      </c>
      <c r="D60" s="876"/>
      <c r="E60" s="876"/>
      <c r="F60" s="876"/>
      <c r="G60" s="876"/>
      <c r="H60" s="876"/>
      <c r="I60" s="876"/>
      <c r="J60" s="876"/>
      <c r="K60" s="876"/>
      <c r="L60" s="876"/>
      <c r="M60" s="877"/>
      <c r="N60" s="5"/>
      <c r="O60" s="5"/>
      <c r="P60" s="5"/>
      <c r="Q60" s="5"/>
      <c r="R60" s="5"/>
      <c r="S60" s="5"/>
      <c r="T60" s="5"/>
      <c r="U60" s="5"/>
      <c r="V60" s="5"/>
      <c r="W60" s="5"/>
      <c r="X60" s="5"/>
      <c r="Y60" s="5"/>
    </row>
    <row r="61" spans="1:25" ht="30" customHeight="1" thickBot="1" x14ac:dyDescent="0.3">
      <c r="A61" s="872"/>
      <c r="B61" s="262" t="s">
        <v>44</v>
      </c>
      <c r="C61" s="873" t="s">
        <v>111</v>
      </c>
      <c r="D61" s="876"/>
      <c r="E61" s="876"/>
      <c r="F61" s="876"/>
      <c r="G61" s="876"/>
      <c r="H61" s="876"/>
      <c r="I61" s="876"/>
      <c r="J61" s="876"/>
      <c r="K61" s="876"/>
      <c r="L61" s="876"/>
      <c r="M61" s="877"/>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formula1>INDIRECT($C$7)</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7" sqref="C17:M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0.75" customHeight="1" thickBot="1" x14ac:dyDescent="0.3">
      <c r="A1" s="1"/>
      <c r="B1" s="2" t="s">
        <v>786</v>
      </c>
      <c r="C1" s="3"/>
      <c r="D1" s="3"/>
      <c r="E1" s="3"/>
      <c r="F1" s="3"/>
      <c r="G1" s="3"/>
      <c r="H1" s="3"/>
      <c r="I1" s="3"/>
      <c r="J1" s="3"/>
      <c r="K1" s="3"/>
      <c r="L1" s="3"/>
      <c r="M1" s="4"/>
    </row>
    <row r="2" spans="1:13" ht="30.95" customHeight="1" x14ac:dyDescent="0.25">
      <c r="A2" s="768" t="s">
        <v>552</v>
      </c>
      <c r="B2" s="6" t="s">
        <v>553</v>
      </c>
      <c r="C2" s="927" t="s">
        <v>116</v>
      </c>
      <c r="D2" s="928"/>
      <c r="E2" s="928"/>
      <c r="F2" s="928"/>
      <c r="G2" s="928"/>
      <c r="H2" s="928"/>
      <c r="I2" s="928"/>
      <c r="J2" s="928"/>
      <c r="K2" s="928"/>
      <c r="L2" s="928"/>
      <c r="M2" s="929"/>
    </row>
    <row r="3" spans="1:13" ht="36.950000000000003" customHeight="1" x14ac:dyDescent="0.25">
      <c r="A3" s="769"/>
      <c r="B3" s="11" t="s">
        <v>735</v>
      </c>
      <c r="C3" s="829" t="s">
        <v>736</v>
      </c>
      <c r="D3" s="830"/>
      <c r="E3" s="830"/>
      <c r="F3" s="830"/>
      <c r="G3" s="830"/>
      <c r="H3" s="830"/>
      <c r="I3" s="830"/>
      <c r="J3" s="830"/>
      <c r="K3" s="830"/>
      <c r="L3" s="830"/>
      <c r="M3" s="831"/>
    </row>
    <row r="4" spans="1:13" x14ac:dyDescent="0.25">
      <c r="A4" s="769"/>
      <c r="B4" s="7" t="s">
        <v>40</v>
      </c>
      <c r="C4" s="123" t="s">
        <v>76</v>
      </c>
      <c r="D4" s="128"/>
      <c r="E4" s="267"/>
      <c r="F4" s="784" t="s">
        <v>41</v>
      </c>
      <c r="G4" s="785"/>
      <c r="H4" s="129">
        <v>55</v>
      </c>
      <c r="I4" s="8"/>
      <c r="J4" s="8"/>
      <c r="K4" s="8"/>
      <c r="L4" s="8"/>
      <c r="M4" s="9"/>
    </row>
    <row r="5" spans="1:13" ht="32.1" customHeight="1" x14ac:dyDescent="0.25">
      <c r="A5" s="769"/>
      <c r="B5" s="7" t="s">
        <v>556</v>
      </c>
      <c r="C5" s="777" t="s">
        <v>787</v>
      </c>
      <c r="D5" s="779"/>
      <c r="E5" s="779"/>
      <c r="F5" s="779"/>
      <c r="G5" s="779"/>
      <c r="H5" s="779"/>
      <c r="I5" s="779"/>
      <c r="J5" s="779"/>
      <c r="K5" s="779"/>
      <c r="L5" s="779"/>
      <c r="M5" s="780"/>
    </row>
    <row r="6" spans="1:13" x14ac:dyDescent="0.25">
      <c r="A6" s="769"/>
      <c r="B6" s="7" t="s">
        <v>557</v>
      </c>
      <c r="C6" s="777" t="s">
        <v>788</v>
      </c>
      <c r="D6" s="779"/>
      <c r="E6" s="779"/>
      <c r="F6" s="779"/>
      <c r="G6" s="779"/>
      <c r="H6" s="779"/>
      <c r="I6" s="779"/>
      <c r="J6" s="779"/>
      <c r="K6" s="779"/>
      <c r="L6" s="779"/>
      <c r="M6" s="780"/>
    </row>
    <row r="7" spans="1:13" x14ac:dyDescent="0.25">
      <c r="A7" s="769"/>
      <c r="B7" s="11" t="s">
        <v>558</v>
      </c>
      <c r="C7" s="773" t="s">
        <v>7</v>
      </c>
      <c r="D7" s="774"/>
      <c r="E7" s="12"/>
      <c r="F7" s="12"/>
      <c r="G7" s="13"/>
      <c r="H7" s="130" t="s">
        <v>44</v>
      </c>
      <c r="I7" s="775" t="s">
        <v>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99" t="s">
        <v>9</v>
      </c>
      <c r="D9" s="23"/>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57" customHeight="1" x14ac:dyDescent="0.25">
      <c r="A11" s="769"/>
      <c r="B11" s="11" t="s">
        <v>564</v>
      </c>
      <c r="C11" s="815" t="s">
        <v>789</v>
      </c>
      <c r="D11" s="816"/>
      <c r="E11" s="816"/>
      <c r="F11" s="816"/>
      <c r="G11" s="816"/>
      <c r="H11" s="816"/>
      <c r="I11" s="816"/>
      <c r="J11" s="816"/>
      <c r="K11" s="816"/>
      <c r="L11" s="816"/>
      <c r="M11" s="817"/>
    </row>
    <row r="12" spans="1:13" ht="137.25" customHeight="1" x14ac:dyDescent="0.25">
      <c r="A12" s="769"/>
      <c r="B12" s="11" t="s">
        <v>741</v>
      </c>
      <c r="C12" s="815" t="s">
        <v>790</v>
      </c>
      <c r="D12" s="816"/>
      <c r="E12" s="816"/>
      <c r="F12" s="816"/>
      <c r="G12" s="816"/>
      <c r="H12" s="816"/>
      <c r="I12" s="816"/>
      <c r="J12" s="816"/>
      <c r="K12" s="816"/>
      <c r="L12" s="816"/>
      <c r="M12" s="817"/>
    </row>
    <row r="13" spans="1:13" ht="31.5" customHeight="1" x14ac:dyDescent="0.25">
      <c r="A13" s="769"/>
      <c r="B13" s="11" t="s">
        <v>743</v>
      </c>
      <c r="C13" s="815" t="s">
        <v>744</v>
      </c>
      <c r="D13" s="816"/>
      <c r="E13" s="816"/>
      <c r="F13" s="816"/>
      <c r="G13" s="816"/>
      <c r="H13" s="816"/>
      <c r="I13" s="816"/>
      <c r="J13" s="816"/>
      <c r="K13" s="816"/>
      <c r="L13" s="816"/>
      <c r="M13" s="817"/>
    </row>
    <row r="14" spans="1:13" ht="36.75" customHeight="1" x14ac:dyDescent="0.25">
      <c r="A14" s="769"/>
      <c r="B14" s="837" t="s">
        <v>745</v>
      </c>
      <c r="C14" s="755" t="s">
        <v>118</v>
      </c>
      <c r="D14" s="756"/>
      <c r="E14" s="268" t="s">
        <v>746</v>
      </c>
      <c r="F14" s="843" t="s">
        <v>791</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120</v>
      </c>
      <c r="D16" s="816"/>
      <c r="E16" s="816"/>
      <c r="F16" s="816"/>
      <c r="G16" s="816"/>
      <c r="H16" s="816"/>
      <c r="I16" s="816"/>
      <c r="J16" s="816"/>
      <c r="K16" s="816"/>
      <c r="L16" s="816"/>
      <c r="M16" s="817"/>
    </row>
    <row r="17" spans="1:13" ht="105" customHeight="1" x14ac:dyDescent="0.25">
      <c r="A17" s="748"/>
      <c r="B17" s="26" t="s">
        <v>748</v>
      </c>
      <c r="C17" s="815" t="s">
        <v>792</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t="s">
        <v>577</v>
      </c>
      <c r="E23" s="36" t="s">
        <v>578</v>
      </c>
      <c r="F23" s="142" t="s">
        <v>579</v>
      </c>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t="s">
        <v>584</v>
      </c>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1.5" x14ac:dyDescent="0.25">
      <c r="A30" s="748"/>
      <c r="B30" s="52"/>
      <c r="C30" s="56" t="s">
        <v>588</v>
      </c>
      <c r="D30" s="337">
        <v>0</v>
      </c>
      <c r="E30" s="47"/>
      <c r="F30" s="58" t="s">
        <v>589</v>
      </c>
      <c r="G30" s="40">
        <v>2020</v>
      </c>
      <c r="H30" s="47"/>
      <c r="I30" s="58" t="s">
        <v>590</v>
      </c>
      <c r="J30" s="271" t="s">
        <v>793</v>
      </c>
      <c r="K30" s="121"/>
      <c r="L30" s="272"/>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163">
        <v>2021</v>
      </c>
      <c r="E33" s="64"/>
      <c r="F33" s="47" t="s">
        <v>594</v>
      </c>
      <c r="G33" s="164" t="s">
        <v>595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166">
        <v>0.3</v>
      </c>
      <c r="E37" s="167"/>
      <c r="F37" s="166">
        <v>0.5</v>
      </c>
      <c r="G37" s="167"/>
      <c r="H37" s="166">
        <v>0.7</v>
      </c>
      <c r="I37" s="167"/>
      <c r="J37" s="166">
        <v>0.9</v>
      </c>
      <c r="K37" s="167"/>
      <c r="L37" s="166">
        <v>1</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90</v>
      </c>
      <c r="H46" s="762"/>
      <c r="I46" s="762"/>
      <c r="J46" s="762"/>
      <c r="K46" s="97" t="s">
        <v>615</v>
      </c>
      <c r="L46" s="763" t="s">
        <v>90</v>
      </c>
      <c r="M46" s="764"/>
    </row>
    <row r="47" spans="1:13" x14ac:dyDescent="0.25">
      <c r="A47" s="748"/>
      <c r="B47" s="751"/>
      <c r="C47" s="94"/>
      <c r="D47" s="98"/>
      <c r="E47" s="38" t="s">
        <v>577</v>
      </c>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42" customHeight="1" x14ac:dyDescent="0.25">
      <c r="A49" s="748"/>
      <c r="B49" s="11" t="s">
        <v>616</v>
      </c>
      <c r="C49" s="815" t="s">
        <v>794</v>
      </c>
      <c r="D49" s="816"/>
      <c r="E49" s="816"/>
      <c r="F49" s="816"/>
      <c r="G49" s="816"/>
      <c r="H49" s="816"/>
      <c r="I49" s="816"/>
      <c r="J49" s="816"/>
      <c r="K49" s="816"/>
      <c r="L49" s="816"/>
      <c r="M49" s="817"/>
    </row>
    <row r="50" spans="1:13" x14ac:dyDescent="0.25">
      <c r="A50" s="748"/>
      <c r="B50" s="26" t="s">
        <v>618</v>
      </c>
      <c r="C50" s="815" t="s">
        <v>101</v>
      </c>
      <c r="D50" s="816"/>
      <c r="E50" s="816"/>
      <c r="F50" s="816"/>
      <c r="G50" s="816"/>
      <c r="H50" s="816"/>
      <c r="I50" s="816"/>
      <c r="J50" s="816"/>
      <c r="K50" s="816"/>
      <c r="L50" s="816"/>
      <c r="M50" s="817"/>
    </row>
    <row r="51" spans="1:13" x14ac:dyDescent="0.25">
      <c r="A51" s="748"/>
      <c r="B51" s="26" t="s">
        <v>620</v>
      </c>
      <c r="C51" s="107" t="s">
        <v>795</v>
      </c>
      <c r="D51" s="108"/>
      <c r="E51" s="108"/>
      <c r="F51" s="108"/>
      <c r="G51" s="108"/>
      <c r="H51" s="108"/>
      <c r="I51" s="108"/>
      <c r="J51" s="108"/>
      <c r="K51" s="108"/>
      <c r="L51" s="108"/>
      <c r="M51" s="109"/>
    </row>
    <row r="52" spans="1:13" x14ac:dyDescent="0.25">
      <c r="A52" s="748"/>
      <c r="B52" s="26" t="s">
        <v>621</v>
      </c>
      <c r="C52" s="107" t="s">
        <v>90</v>
      </c>
      <c r="D52" s="108"/>
      <c r="E52" s="108"/>
      <c r="F52" s="108"/>
      <c r="G52" s="108"/>
      <c r="H52" s="108"/>
      <c r="I52" s="108"/>
      <c r="J52" s="108"/>
      <c r="K52" s="108"/>
      <c r="L52" s="108"/>
      <c r="M52" s="109"/>
    </row>
    <row r="53" spans="1:13" ht="15.75" customHeight="1" x14ac:dyDescent="0.25">
      <c r="A53" s="734" t="s">
        <v>545</v>
      </c>
      <c r="B53" s="100" t="s">
        <v>622</v>
      </c>
      <c r="C53" s="739" t="s">
        <v>623</v>
      </c>
      <c r="D53" s="740"/>
      <c r="E53" s="740"/>
      <c r="F53" s="740"/>
      <c r="G53" s="740"/>
      <c r="H53" s="740"/>
      <c r="I53" s="740"/>
      <c r="J53" s="740"/>
      <c r="K53" s="740"/>
      <c r="L53" s="740"/>
      <c r="M53" s="741"/>
    </row>
    <row r="54" spans="1:13" x14ac:dyDescent="0.25">
      <c r="A54" s="735"/>
      <c r="B54" s="100" t="s">
        <v>624</v>
      </c>
      <c r="C54" s="739" t="s">
        <v>625</v>
      </c>
      <c r="D54" s="740"/>
      <c r="E54" s="740"/>
      <c r="F54" s="740"/>
      <c r="G54" s="740"/>
      <c r="H54" s="740"/>
      <c r="I54" s="740"/>
      <c r="J54" s="740"/>
      <c r="K54" s="740"/>
      <c r="L54" s="740"/>
      <c r="M54" s="741"/>
    </row>
    <row r="55" spans="1:13" x14ac:dyDescent="0.25">
      <c r="A55" s="735"/>
      <c r="B55" s="100" t="s">
        <v>626</v>
      </c>
      <c r="C55" s="739" t="s">
        <v>9</v>
      </c>
      <c r="D55" s="740"/>
      <c r="E55" s="740"/>
      <c r="F55" s="740"/>
      <c r="G55" s="740"/>
      <c r="H55" s="740"/>
      <c r="I55" s="740"/>
      <c r="J55" s="740"/>
      <c r="K55" s="740"/>
      <c r="L55" s="740"/>
      <c r="M55" s="741"/>
    </row>
    <row r="56" spans="1:13" ht="15.75" customHeight="1" x14ac:dyDescent="0.25">
      <c r="A56" s="735"/>
      <c r="B56" s="101" t="s">
        <v>627</v>
      </c>
      <c r="C56" s="739" t="s">
        <v>101</v>
      </c>
      <c r="D56" s="740"/>
      <c r="E56" s="740"/>
      <c r="F56" s="740"/>
      <c r="G56" s="740"/>
      <c r="H56" s="740"/>
      <c r="I56" s="740"/>
      <c r="J56" s="740"/>
      <c r="K56" s="740"/>
      <c r="L56" s="740"/>
      <c r="M56" s="741"/>
    </row>
    <row r="57" spans="1:13" ht="15.75" customHeight="1" x14ac:dyDescent="0.25">
      <c r="A57" s="735"/>
      <c r="B57" s="100" t="s">
        <v>628</v>
      </c>
      <c r="C57" s="746" t="s">
        <v>103</v>
      </c>
      <c r="D57" s="740"/>
      <c r="E57" s="740"/>
      <c r="F57" s="740"/>
      <c r="G57" s="740"/>
      <c r="H57" s="740"/>
      <c r="I57" s="740"/>
      <c r="J57" s="740"/>
      <c r="K57" s="740"/>
      <c r="L57" s="740"/>
      <c r="M57" s="741"/>
    </row>
    <row r="58" spans="1:13" ht="16.5" thickBot="1" x14ac:dyDescent="0.3">
      <c r="A58" s="745"/>
      <c r="B58" s="100" t="s">
        <v>629</v>
      </c>
      <c r="C58" s="739"/>
      <c r="D58" s="740"/>
      <c r="E58" s="740"/>
      <c r="F58" s="740"/>
      <c r="G58" s="740"/>
      <c r="H58" s="740"/>
      <c r="I58" s="740"/>
      <c r="J58" s="740"/>
      <c r="K58" s="740"/>
      <c r="L58" s="740"/>
      <c r="M58" s="741"/>
    </row>
    <row r="59" spans="1:13" ht="15.75" customHeight="1" x14ac:dyDescent="0.25">
      <c r="A59" s="734" t="s">
        <v>630</v>
      </c>
      <c r="B59" s="102" t="s">
        <v>631</v>
      </c>
      <c r="C59" s="739" t="s">
        <v>796</v>
      </c>
      <c r="D59" s="740"/>
      <c r="E59" s="740"/>
      <c r="F59" s="740"/>
      <c r="G59" s="740"/>
      <c r="H59" s="740"/>
      <c r="I59" s="740"/>
      <c r="J59" s="740"/>
      <c r="K59" s="740"/>
      <c r="L59" s="740"/>
      <c r="M59" s="741"/>
    </row>
    <row r="60" spans="1:13" ht="30" customHeight="1" x14ac:dyDescent="0.25">
      <c r="A60" s="735"/>
      <c r="B60" s="102" t="s">
        <v>633</v>
      </c>
      <c r="C60" s="739" t="s">
        <v>797</v>
      </c>
      <c r="D60" s="740"/>
      <c r="E60" s="740"/>
      <c r="F60" s="740"/>
      <c r="G60" s="740"/>
      <c r="H60" s="740"/>
      <c r="I60" s="740"/>
      <c r="J60" s="740"/>
      <c r="K60" s="740"/>
      <c r="L60" s="740"/>
      <c r="M60" s="741"/>
    </row>
    <row r="61" spans="1:13" ht="30" customHeight="1" thickBot="1" x14ac:dyDescent="0.3">
      <c r="A61" s="735"/>
      <c r="B61" s="103" t="s">
        <v>44</v>
      </c>
      <c r="C61" s="739" t="s">
        <v>9</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48">
    <mergeCell ref="C49:M49"/>
    <mergeCell ref="C12:M12"/>
    <mergeCell ref="A2:A15"/>
    <mergeCell ref="C2:M2"/>
    <mergeCell ref="C3:M3"/>
    <mergeCell ref="F4:G4"/>
    <mergeCell ref="C5:M5"/>
    <mergeCell ref="C6:M6"/>
    <mergeCell ref="C7:D7"/>
    <mergeCell ref="I7:M7"/>
    <mergeCell ref="B8:B10"/>
    <mergeCell ref="F9:G9"/>
    <mergeCell ref="I9:J9"/>
    <mergeCell ref="C10:D10"/>
    <mergeCell ref="F10:G10"/>
    <mergeCell ref="I10:J10"/>
    <mergeCell ref="C11:M11"/>
    <mergeCell ref="C13:M13"/>
    <mergeCell ref="B14:B15"/>
    <mergeCell ref="C14:D14"/>
    <mergeCell ref="F14:M14"/>
    <mergeCell ref="C15:M15"/>
    <mergeCell ref="F43:G43"/>
    <mergeCell ref="H43:I43"/>
    <mergeCell ref="B45:B48"/>
    <mergeCell ref="F46:F47"/>
    <mergeCell ref="G46:J47"/>
    <mergeCell ref="L46:M47"/>
    <mergeCell ref="C50:M50"/>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3" zoomScale="70" zoomScaleNormal="70" workbookViewId="0">
      <selection activeCell="C17" sqref="C17:M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9" customHeight="1" thickBot="1" x14ac:dyDescent="0.3">
      <c r="A1" s="1"/>
      <c r="B1" s="823" t="s">
        <v>798</v>
      </c>
      <c r="C1" s="824"/>
      <c r="D1" s="824"/>
      <c r="E1" s="824"/>
      <c r="F1" s="824"/>
      <c r="G1" s="824"/>
      <c r="H1" s="824"/>
      <c r="I1" s="824"/>
      <c r="J1" s="824"/>
      <c r="K1" s="824"/>
      <c r="L1" s="824"/>
      <c r="M1" s="825"/>
    </row>
    <row r="2" spans="1:13" ht="30.95" customHeight="1" x14ac:dyDescent="0.25">
      <c r="A2" s="768" t="s">
        <v>552</v>
      </c>
      <c r="B2" s="6" t="s">
        <v>553</v>
      </c>
      <c r="C2" s="927" t="s">
        <v>126</v>
      </c>
      <c r="D2" s="928"/>
      <c r="E2" s="928"/>
      <c r="F2" s="928"/>
      <c r="G2" s="928"/>
      <c r="H2" s="928"/>
      <c r="I2" s="928"/>
      <c r="J2" s="928"/>
      <c r="K2" s="928"/>
      <c r="L2" s="928"/>
      <c r="M2" s="929"/>
    </row>
    <row r="3" spans="1:13" ht="36.950000000000003" customHeight="1" x14ac:dyDescent="0.25">
      <c r="A3" s="769"/>
      <c r="B3" s="11" t="s">
        <v>735</v>
      </c>
      <c r="C3" s="829" t="s">
        <v>736</v>
      </c>
      <c r="D3" s="830"/>
      <c r="E3" s="830"/>
      <c r="F3" s="830"/>
      <c r="G3" s="830"/>
      <c r="H3" s="830"/>
      <c r="I3" s="830"/>
      <c r="J3" s="830"/>
      <c r="K3" s="830"/>
      <c r="L3" s="830"/>
      <c r="M3" s="831"/>
    </row>
    <row r="4" spans="1:13" x14ac:dyDescent="0.25">
      <c r="A4" s="769"/>
      <c r="B4" s="7" t="s">
        <v>40</v>
      </c>
      <c r="C4" s="123" t="s">
        <v>76</v>
      </c>
      <c r="D4" s="128"/>
      <c r="E4" s="126"/>
      <c r="F4" s="784" t="s">
        <v>41</v>
      </c>
      <c r="G4" s="785"/>
      <c r="H4" s="129">
        <v>13</v>
      </c>
      <c r="I4" s="8"/>
      <c r="J4" s="8"/>
      <c r="K4" s="8"/>
      <c r="L4" s="8"/>
      <c r="M4" s="9"/>
    </row>
    <row r="5" spans="1:13" ht="32.1" customHeight="1" x14ac:dyDescent="0.25">
      <c r="A5" s="769"/>
      <c r="B5" s="7" t="s">
        <v>556</v>
      </c>
      <c r="C5" s="933" t="s">
        <v>799</v>
      </c>
      <c r="D5" s="934"/>
      <c r="E5" s="934"/>
      <c r="F5" s="934"/>
      <c r="G5" s="934"/>
      <c r="H5" s="934"/>
      <c r="I5" s="934"/>
      <c r="J5" s="934"/>
      <c r="K5" s="934"/>
      <c r="L5" s="934"/>
      <c r="M5" s="935"/>
    </row>
    <row r="6" spans="1:13" x14ac:dyDescent="0.25">
      <c r="A6" s="769"/>
      <c r="B6" s="7" t="s">
        <v>557</v>
      </c>
      <c r="C6" s="933" t="s">
        <v>800</v>
      </c>
      <c r="D6" s="934"/>
      <c r="E6" s="934"/>
      <c r="F6" s="934"/>
      <c r="G6" s="934"/>
      <c r="H6" s="934"/>
      <c r="I6" s="934"/>
      <c r="J6" s="934"/>
      <c r="K6" s="934"/>
      <c r="L6" s="934"/>
      <c r="M6" s="935"/>
    </row>
    <row r="7" spans="1:13" x14ac:dyDescent="0.25">
      <c r="A7" s="769"/>
      <c r="B7" s="11" t="s">
        <v>558</v>
      </c>
      <c r="C7" s="773" t="s">
        <v>7</v>
      </c>
      <c r="D7" s="774"/>
      <c r="E7" s="12"/>
      <c r="F7" s="12"/>
      <c r="G7" s="13"/>
      <c r="H7" s="130" t="s">
        <v>44</v>
      </c>
      <c r="I7" s="775" t="s">
        <v>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771" t="s">
        <v>9</v>
      </c>
      <c r="D9" s="772"/>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66" customHeight="1" x14ac:dyDescent="0.25">
      <c r="A11" s="769"/>
      <c r="B11" s="11" t="s">
        <v>564</v>
      </c>
      <c r="C11" s="930" t="s">
        <v>801</v>
      </c>
      <c r="D11" s="931"/>
      <c r="E11" s="931"/>
      <c r="F11" s="931"/>
      <c r="G11" s="931"/>
      <c r="H11" s="931"/>
      <c r="I11" s="931"/>
      <c r="J11" s="931"/>
      <c r="K11" s="931"/>
      <c r="L11" s="931"/>
      <c r="M11" s="932"/>
    </row>
    <row r="12" spans="1:13" ht="82.5" customHeight="1" x14ac:dyDescent="0.25">
      <c r="A12" s="769"/>
      <c r="B12" s="11" t="s">
        <v>741</v>
      </c>
      <c r="C12" s="854" t="s">
        <v>802</v>
      </c>
      <c r="D12" s="855"/>
      <c r="E12" s="855"/>
      <c r="F12" s="855"/>
      <c r="G12" s="855"/>
      <c r="H12" s="855"/>
      <c r="I12" s="855"/>
      <c r="J12" s="855"/>
      <c r="K12" s="855"/>
      <c r="L12" s="855"/>
      <c r="M12" s="856"/>
    </row>
    <row r="13" spans="1:13" ht="31.5" customHeight="1" x14ac:dyDescent="0.25">
      <c r="A13" s="769"/>
      <c r="B13" s="11" t="s">
        <v>743</v>
      </c>
      <c r="C13" s="815" t="s">
        <v>744</v>
      </c>
      <c r="D13" s="816"/>
      <c r="E13" s="816"/>
      <c r="F13" s="816"/>
      <c r="G13" s="816"/>
      <c r="H13" s="816"/>
      <c r="I13" s="816"/>
      <c r="J13" s="816"/>
      <c r="K13" s="816"/>
      <c r="L13" s="816"/>
      <c r="M13" s="817"/>
    </row>
    <row r="14" spans="1:13" x14ac:dyDescent="0.25">
      <c r="A14" s="769"/>
      <c r="B14" s="837" t="s">
        <v>745</v>
      </c>
      <c r="C14" s="755" t="s">
        <v>128</v>
      </c>
      <c r="D14" s="756"/>
      <c r="E14" s="268" t="s">
        <v>746</v>
      </c>
      <c r="F14" s="820" t="s">
        <v>803</v>
      </c>
      <c r="G14" s="756"/>
      <c r="H14" s="756"/>
      <c r="I14" s="756"/>
      <c r="J14" s="756"/>
      <c r="K14" s="756"/>
      <c r="L14" s="756"/>
      <c r="M14" s="760"/>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804</v>
      </c>
      <c r="D16" s="816"/>
      <c r="E16" s="816"/>
      <c r="F16" s="816"/>
      <c r="G16" s="816"/>
      <c r="H16" s="816"/>
      <c r="I16" s="816"/>
      <c r="J16" s="816"/>
      <c r="K16" s="816"/>
      <c r="L16" s="816"/>
      <c r="M16" s="817"/>
    </row>
    <row r="17" spans="1:13" ht="36" customHeight="1" x14ac:dyDescent="0.25">
      <c r="A17" s="748"/>
      <c r="B17" s="26" t="s">
        <v>748</v>
      </c>
      <c r="C17" s="930" t="s">
        <v>127</v>
      </c>
      <c r="D17" s="931"/>
      <c r="E17" s="931"/>
      <c r="F17" s="931"/>
      <c r="G17" s="931"/>
      <c r="H17" s="931"/>
      <c r="I17" s="931"/>
      <c r="J17" s="931"/>
      <c r="K17" s="931"/>
      <c r="L17" s="931"/>
      <c r="M17" s="932"/>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t="s">
        <v>577</v>
      </c>
      <c r="E23" s="36" t="s">
        <v>578</v>
      </c>
      <c r="F23" s="142" t="s">
        <v>805</v>
      </c>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t="s">
        <v>584</v>
      </c>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270">
        <v>0</v>
      </c>
      <c r="E30" s="47"/>
      <c r="F30" s="58" t="s">
        <v>589</v>
      </c>
      <c r="G30" s="40">
        <v>2020</v>
      </c>
      <c r="H30" s="47"/>
      <c r="I30" s="58" t="s">
        <v>590</v>
      </c>
      <c r="J30" s="843" t="s">
        <v>806</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163">
        <v>2021</v>
      </c>
      <c r="E33" s="64"/>
      <c r="F33" s="47" t="s">
        <v>594</v>
      </c>
      <c r="G33" s="164" t="s">
        <v>595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286">
        <v>1</v>
      </c>
      <c r="E37" s="167"/>
      <c r="F37" s="286">
        <v>1</v>
      </c>
      <c r="G37" s="167"/>
      <c r="H37" s="286">
        <v>1</v>
      </c>
      <c r="I37" s="167"/>
      <c r="J37" s="286">
        <v>1</v>
      </c>
      <c r="K37" s="167"/>
      <c r="L37" s="286">
        <v>1</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7">
        <v>5</v>
      </c>
      <c r="G43" s="798"/>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653</v>
      </c>
      <c r="H46" s="762"/>
      <c r="I46" s="762"/>
      <c r="J46" s="762"/>
      <c r="K46" s="97" t="s">
        <v>615</v>
      </c>
      <c r="L46" s="793" t="s">
        <v>725</v>
      </c>
      <c r="M46" s="794"/>
    </row>
    <row r="47" spans="1:13" x14ac:dyDescent="0.25">
      <c r="A47" s="748"/>
      <c r="B47" s="751"/>
      <c r="C47" s="94"/>
      <c r="D47" s="98" t="s">
        <v>577</v>
      </c>
      <c r="E47" s="38"/>
      <c r="F47" s="761"/>
      <c r="G47" s="762"/>
      <c r="H47" s="762"/>
      <c r="I47" s="762"/>
      <c r="J47" s="762"/>
      <c r="K47" s="20"/>
      <c r="L47" s="795"/>
      <c r="M47" s="796"/>
    </row>
    <row r="48" spans="1:13" x14ac:dyDescent="0.25">
      <c r="A48" s="748"/>
      <c r="B48" s="752"/>
      <c r="C48" s="99"/>
      <c r="D48" s="23"/>
      <c r="E48" s="23"/>
      <c r="F48" s="23"/>
      <c r="G48" s="23"/>
      <c r="H48" s="23"/>
      <c r="I48" s="23"/>
      <c r="J48" s="23"/>
      <c r="K48" s="23"/>
      <c r="L48" s="20"/>
      <c r="M48" s="21"/>
    </row>
    <row r="49" spans="1:13" ht="48.75" customHeight="1" x14ac:dyDescent="0.25">
      <c r="A49" s="748"/>
      <c r="B49" s="11" t="s">
        <v>616</v>
      </c>
      <c r="C49" s="930" t="s">
        <v>807</v>
      </c>
      <c r="D49" s="931"/>
      <c r="E49" s="931"/>
      <c r="F49" s="931"/>
      <c r="G49" s="931"/>
      <c r="H49" s="931"/>
      <c r="I49" s="931"/>
      <c r="J49" s="931"/>
      <c r="K49" s="931"/>
      <c r="L49" s="931"/>
      <c r="M49" s="932"/>
    </row>
    <row r="50" spans="1:13" x14ac:dyDescent="0.25">
      <c r="A50" s="748"/>
      <c r="B50" s="26" t="s">
        <v>618</v>
      </c>
      <c r="C50" s="854" t="s">
        <v>808</v>
      </c>
      <c r="D50" s="855"/>
      <c r="E50" s="855"/>
      <c r="F50" s="855"/>
      <c r="G50" s="855"/>
      <c r="H50" s="855"/>
      <c r="I50" s="855"/>
      <c r="J50" s="855"/>
      <c r="K50" s="855"/>
      <c r="L50" s="855"/>
      <c r="M50" s="856"/>
    </row>
    <row r="51" spans="1:13" ht="15.75" customHeight="1" x14ac:dyDescent="0.25">
      <c r="A51" s="748"/>
      <c r="B51" s="26" t="s">
        <v>620</v>
      </c>
      <c r="C51" s="854" t="s">
        <v>809</v>
      </c>
      <c r="D51" s="855"/>
      <c r="E51" s="855"/>
      <c r="F51" s="855"/>
      <c r="G51" s="855"/>
      <c r="H51" s="855"/>
      <c r="I51" s="855"/>
      <c r="J51" s="855"/>
      <c r="K51" s="855"/>
      <c r="L51" s="855"/>
      <c r="M51" s="856"/>
    </row>
    <row r="52" spans="1:13" x14ac:dyDescent="0.25">
      <c r="A52" s="748"/>
      <c r="B52" s="26" t="s">
        <v>621</v>
      </c>
      <c r="C52" s="930" t="s">
        <v>90</v>
      </c>
      <c r="D52" s="931"/>
      <c r="E52" s="931"/>
      <c r="F52" s="931"/>
      <c r="G52" s="931"/>
      <c r="H52" s="931"/>
      <c r="I52" s="931"/>
      <c r="J52" s="931"/>
      <c r="K52" s="931"/>
      <c r="L52" s="931"/>
      <c r="M52" s="932"/>
    </row>
    <row r="53" spans="1:13" ht="15.75" customHeight="1" x14ac:dyDescent="0.25">
      <c r="A53" s="734" t="s">
        <v>545</v>
      </c>
      <c r="B53" s="100" t="s">
        <v>622</v>
      </c>
      <c r="C53" s="739" t="s">
        <v>810</v>
      </c>
      <c r="D53" s="740"/>
      <c r="E53" s="740"/>
      <c r="F53" s="740"/>
      <c r="G53" s="740"/>
      <c r="H53" s="740"/>
      <c r="I53" s="740"/>
      <c r="J53" s="740"/>
      <c r="K53" s="740"/>
      <c r="L53" s="740"/>
      <c r="M53" s="741"/>
    </row>
    <row r="54" spans="1:13" ht="15.75" customHeight="1" x14ac:dyDescent="0.25">
      <c r="A54" s="735"/>
      <c r="B54" s="100" t="s">
        <v>624</v>
      </c>
      <c r="C54" s="739" t="s">
        <v>811</v>
      </c>
      <c r="D54" s="740"/>
      <c r="E54" s="740"/>
      <c r="F54" s="740"/>
      <c r="G54" s="740"/>
      <c r="H54" s="740"/>
      <c r="I54" s="740"/>
      <c r="J54" s="740"/>
      <c r="K54" s="740"/>
      <c r="L54" s="740"/>
      <c r="M54" s="741"/>
    </row>
    <row r="55" spans="1:13" ht="15.75" customHeight="1" x14ac:dyDescent="0.25">
      <c r="A55" s="735"/>
      <c r="B55" s="100" t="s">
        <v>626</v>
      </c>
      <c r="C55" s="739" t="s">
        <v>812</v>
      </c>
      <c r="D55" s="740"/>
      <c r="E55" s="740"/>
      <c r="F55" s="740"/>
      <c r="G55" s="740"/>
      <c r="H55" s="740"/>
      <c r="I55" s="740"/>
      <c r="J55" s="740"/>
      <c r="K55" s="740"/>
      <c r="L55" s="740"/>
      <c r="M55" s="741"/>
    </row>
    <row r="56" spans="1:13" ht="15.75" customHeight="1" x14ac:dyDescent="0.25">
      <c r="A56" s="735"/>
      <c r="B56" s="101" t="s">
        <v>627</v>
      </c>
      <c r="C56" s="739" t="s">
        <v>133</v>
      </c>
      <c r="D56" s="740"/>
      <c r="E56" s="740"/>
      <c r="F56" s="740"/>
      <c r="G56" s="740"/>
      <c r="H56" s="740"/>
      <c r="I56" s="740"/>
      <c r="J56" s="740"/>
      <c r="K56" s="740"/>
      <c r="L56" s="740"/>
      <c r="M56" s="741"/>
    </row>
    <row r="57" spans="1:13" ht="15.75" customHeight="1" x14ac:dyDescent="0.25">
      <c r="A57" s="735"/>
      <c r="B57" s="100" t="s">
        <v>628</v>
      </c>
      <c r="C57" s="739" t="s">
        <v>813</v>
      </c>
      <c r="D57" s="740"/>
      <c r="E57" s="740"/>
      <c r="F57" s="740"/>
      <c r="G57" s="740"/>
      <c r="H57" s="740"/>
      <c r="I57" s="740"/>
      <c r="J57" s="740"/>
      <c r="K57" s="740"/>
      <c r="L57" s="740"/>
      <c r="M57" s="741"/>
    </row>
    <row r="58" spans="1:13" ht="16.5" customHeight="1" thickBot="1" x14ac:dyDescent="0.3">
      <c r="A58" s="745"/>
      <c r="B58" s="100" t="s">
        <v>629</v>
      </c>
      <c r="C58" s="739" t="s">
        <v>814</v>
      </c>
      <c r="D58" s="740"/>
      <c r="E58" s="740"/>
      <c r="F58" s="740"/>
      <c r="G58" s="740"/>
      <c r="H58" s="740"/>
      <c r="I58" s="740"/>
      <c r="J58" s="740"/>
      <c r="K58" s="740"/>
      <c r="L58" s="740"/>
      <c r="M58" s="741"/>
    </row>
    <row r="59" spans="1:13" ht="15.75" customHeight="1" x14ac:dyDescent="0.25">
      <c r="A59" s="734" t="s">
        <v>630</v>
      </c>
      <c r="B59" s="102" t="s">
        <v>631</v>
      </c>
      <c r="C59" s="739" t="s">
        <v>815</v>
      </c>
      <c r="D59" s="740"/>
      <c r="E59" s="740"/>
      <c r="F59" s="740"/>
      <c r="G59" s="740"/>
      <c r="H59" s="740"/>
      <c r="I59" s="740"/>
      <c r="J59" s="740"/>
      <c r="K59" s="740"/>
      <c r="L59" s="740"/>
      <c r="M59" s="741"/>
    </row>
    <row r="60" spans="1:13" ht="30" customHeight="1" x14ac:dyDescent="0.25">
      <c r="A60" s="735"/>
      <c r="B60" s="102" t="s">
        <v>633</v>
      </c>
      <c r="C60" s="739" t="s">
        <v>634</v>
      </c>
      <c r="D60" s="740"/>
      <c r="E60" s="740"/>
      <c r="F60" s="740"/>
      <c r="G60" s="740"/>
      <c r="H60" s="740"/>
      <c r="I60" s="740"/>
      <c r="J60" s="740"/>
      <c r="K60" s="740"/>
      <c r="L60" s="740"/>
      <c r="M60" s="741"/>
    </row>
    <row r="61" spans="1:13" ht="30" customHeight="1" thickBot="1" x14ac:dyDescent="0.3">
      <c r="A61" s="735"/>
      <c r="B61" s="103" t="s">
        <v>44</v>
      </c>
      <c r="C61" s="739" t="s">
        <v>9</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53">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2" zoomScale="70" zoomScaleNormal="70" workbookViewId="0">
      <selection activeCell="F14" sqref="F14:M1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0" customHeight="1" thickBot="1" x14ac:dyDescent="0.3">
      <c r="A1" s="1"/>
      <c r="B1" s="2" t="s">
        <v>816</v>
      </c>
      <c r="C1" s="3"/>
      <c r="D1" s="3"/>
      <c r="E1" s="3"/>
      <c r="F1" s="3"/>
      <c r="G1" s="3"/>
      <c r="H1" s="3"/>
      <c r="I1" s="3"/>
      <c r="J1" s="3"/>
      <c r="K1" s="3"/>
      <c r="L1" s="3"/>
      <c r="M1" s="4"/>
    </row>
    <row r="2" spans="1:13" x14ac:dyDescent="0.25">
      <c r="A2" s="768" t="s">
        <v>552</v>
      </c>
      <c r="B2" s="6" t="s">
        <v>553</v>
      </c>
      <c r="C2" s="868" t="s">
        <v>817</v>
      </c>
      <c r="D2" s="869"/>
      <c r="E2" s="869"/>
      <c r="F2" s="869"/>
      <c r="G2" s="869"/>
      <c r="H2" s="869"/>
      <c r="I2" s="869"/>
      <c r="J2" s="869"/>
      <c r="K2" s="869"/>
      <c r="L2" s="869"/>
      <c r="M2" s="870"/>
    </row>
    <row r="3" spans="1:13" ht="31.5" customHeight="1" x14ac:dyDescent="0.25">
      <c r="A3" s="769"/>
      <c r="B3" s="11" t="s">
        <v>735</v>
      </c>
      <c r="C3" s="829" t="s">
        <v>818</v>
      </c>
      <c r="D3" s="830"/>
      <c r="E3" s="830"/>
      <c r="F3" s="830"/>
      <c r="G3" s="830"/>
      <c r="H3" s="830"/>
      <c r="I3" s="830"/>
      <c r="J3" s="830"/>
      <c r="K3" s="830"/>
      <c r="L3" s="830"/>
      <c r="M3" s="831"/>
    </row>
    <row r="4" spans="1:13" x14ac:dyDescent="0.25">
      <c r="A4" s="769"/>
      <c r="B4" s="7" t="s">
        <v>40</v>
      </c>
      <c r="C4" s="123" t="s">
        <v>89</v>
      </c>
      <c r="D4" s="128"/>
      <c r="E4" s="126"/>
      <c r="F4" s="784" t="s">
        <v>41</v>
      </c>
      <c r="G4" s="785"/>
      <c r="H4" s="129">
        <v>383</v>
      </c>
      <c r="I4" s="8"/>
      <c r="J4" s="8"/>
      <c r="K4" s="8"/>
      <c r="L4" s="8"/>
      <c r="M4" s="9"/>
    </row>
    <row r="5" spans="1:13" x14ac:dyDescent="0.25">
      <c r="A5" s="769"/>
      <c r="B5" s="7" t="s">
        <v>556</v>
      </c>
      <c r="C5" s="777" t="s">
        <v>819</v>
      </c>
      <c r="D5" s="779"/>
      <c r="E5" s="779"/>
      <c r="F5" s="779"/>
      <c r="G5" s="779"/>
      <c r="H5" s="779"/>
      <c r="I5" s="779"/>
      <c r="J5" s="779"/>
      <c r="K5" s="779"/>
      <c r="L5" s="779"/>
      <c r="M5" s="780"/>
    </row>
    <row r="6" spans="1:13" x14ac:dyDescent="0.25">
      <c r="A6" s="769"/>
      <c r="B6" s="7" t="s">
        <v>557</v>
      </c>
      <c r="C6" s="777" t="s">
        <v>820</v>
      </c>
      <c r="D6" s="779"/>
      <c r="E6" s="779"/>
      <c r="F6" s="779"/>
      <c r="G6" s="779"/>
      <c r="H6" s="779"/>
      <c r="I6" s="779"/>
      <c r="J6" s="779"/>
      <c r="K6" s="779"/>
      <c r="L6" s="779"/>
      <c r="M6" s="780"/>
    </row>
    <row r="7" spans="1:13" x14ac:dyDescent="0.25">
      <c r="A7" s="769"/>
      <c r="B7" s="11" t="s">
        <v>558</v>
      </c>
      <c r="C7" s="773" t="s">
        <v>821</v>
      </c>
      <c r="D7" s="774"/>
      <c r="E7" s="12"/>
      <c r="F7" s="12"/>
      <c r="G7" s="13"/>
      <c r="H7" s="130" t="s">
        <v>44</v>
      </c>
      <c r="I7" s="775" t="s">
        <v>145</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771" t="s">
        <v>145</v>
      </c>
      <c r="D9" s="772"/>
      <c r="E9" s="19"/>
      <c r="F9" s="772"/>
      <c r="G9" s="772"/>
      <c r="H9" s="19"/>
      <c r="I9" s="772"/>
      <c r="J9" s="772"/>
      <c r="K9" s="19"/>
      <c r="L9" s="20"/>
      <c r="M9" s="21"/>
    </row>
    <row r="10" spans="1:13" ht="16.5" thickBot="1" x14ac:dyDescent="0.3">
      <c r="A10" s="769"/>
      <c r="B10" s="839"/>
      <c r="C10" s="771" t="s">
        <v>563</v>
      </c>
      <c r="D10" s="772"/>
      <c r="E10" s="22"/>
      <c r="F10" s="772" t="s">
        <v>563</v>
      </c>
      <c r="G10" s="772"/>
      <c r="H10" s="22"/>
      <c r="I10" s="772" t="s">
        <v>563</v>
      </c>
      <c r="J10" s="772"/>
      <c r="K10" s="22"/>
      <c r="L10" s="23"/>
      <c r="M10" s="24"/>
    </row>
    <row r="11" spans="1:13" ht="42" customHeight="1" x14ac:dyDescent="0.25">
      <c r="A11" s="769"/>
      <c r="B11" s="11" t="s">
        <v>564</v>
      </c>
      <c r="C11" s="868" t="s">
        <v>822</v>
      </c>
      <c r="D11" s="869"/>
      <c r="E11" s="869"/>
      <c r="F11" s="869"/>
      <c r="G11" s="869"/>
      <c r="H11" s="869"/>
      <c r="I11" s="869"/>
      <c r="J11" s="869"/>
      <c r="K11" s="869"/>
      <c r="L11" s="869"/>
      <c r="M11" s="870"/>
    </row>
    <row r="12" spans="1:13" ht="76.5" customHeight="1" x14ac:dyDescent="0.25">
      <c r="A12" s="769"/>
      <c r="B12" s="11" t="s">
        <v>741</v>
      </c>
      <c r="C12" s="854" t="s">
        <v>823</v>
      </c>
      <c r="D12" s="855"/>
      <c r="E12" s="855"/>
      <c r="F12" s="855"/>
      <c r="G12" s="855"/>
      <c r="H12" s="855"/>
      <c r="I12" s="855"/>
      <c r="J12" s="855"/>
      <c r="K12" s="855"/>
      <c r="L12" s="855"/>
      <c r="M12" s="856"/>
    </row>
    <row r="13" spans="1:13" ht="31.5" customHeight="1" x14ac:dyDescent="0.25">
      <c r="A13" s="769"/>
      <c r="B13" s="11" t="s">
        <v>743</v>
      </c>
      <c r="C13" s="815" t="s">
        <v>824</v>
      </c>
      <c r="D13" s="816"/>
      <c r="E13" s="816"/>
      <c r="F13" s="816"/>
      <c r="G13" s="816"/>
      <c r="H13" s="816"/>
      <c r="I13" s="816"/>
      <c r="J13" s="816"/>
      <c r="K13" s="816"/>
      <c r="L13" s="816"/>
      <c r="M13" s="817"/>
    </row>
    <row r="14" spans="1:13" ht="40.5" customHeight="1" x14ac:dyDescent="0.25">
      <c r="A14" s="769"/>
      <c r="B14" s="837" t="s">
        <v>745</v>
      </c>
      <c r="C14" s="862" t="s">
        <v>86</v>
      </c>
      <c r="D14" s="863"/>
      <c r="E14" s="132" t="s">
        <v>746</v>
      </c>
      <c r="F14" s="948" t="s">
        <v>825</v>
      </c>
      <c r="G14" s="855"/>
      <c r="H14" s="855"/>
      <c r="I14" s="855"/>
      <c r="J14" s="855"/>
      <c r="K14" s="855"/>
      <c r="L14" s="855"/>
      <c r="M14" s="856"/>
    </row>
    <row r="15" spans="1:13" x14ac:dyDescent="0.25">
      <c r="A15" s="769"/>
      <c r="B15" s="838"/>
      <c r="C15" s="862"/>
      <c r="D15" s="863"/>
      <c r="E15" s="863"/>
      <c r="F15" s="863"/>
      <c r="G15" s="863"/>
      <c r="H15" s="863"/>
      <c r="I15" s="863"/>
      <c r="J15" s="863"/>
      <c r="K15" s="863"/>
      <c r="L15" s="863"/>
      <c r="M15" s="867"/>
    </row>
    <row r="16" spans="1:13" x14ac:dyDescent="0.25">
      <c r="A16" s="747" t="s">
        <v>533</v>
      </c>
      <c r="B16" s="26" t="s">
        <v>30</v>
      </c>
      <c r="C16" s="943" t="s">
        <v>142</v>
      </c>
      <c r="D16" s="944"/>
      <c r="E16" s="944"/>
      <c r="F16" s="944"/>
      <c r="G16" s="944"/>
      <c r="H16" s="944"/>
      <c r="I16" s="944"/>
      <c r="J16" s="944"/>
      <c r="K16" s="944"/>
      <c r="L16" s="944"/>
      <c r="M16" s="945"/>
    </row>
    <row r="17" spans="1:13" ht="33.950000000000003" customHeight="1" x14ac:dyDescent="0.25">
      <c r="A17" s="748"/>
      <c r="B17" s="26" t="s">
        <v>748</v>
      </c>
      <c r="C17" s="854" t="s">
        <v>141</v>
      </c>
      <c r="D17" s="855"/>
      <c r="E17" s="855"/>
      <c r="F17" s="855"/>
      <c r="G17" s="855"/>
      <c r="H17" s="855"/>
      <c r="I17" s="855"/>
      <c r="J17" s="855"/>
      <c r="K17" s="855"/>
      <c r="L17" s="855"/>
      <c r="M17" s="856"/>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133" t="s">
        <v>567</v>
      </c>
      <c r="D20" s="134"/>
      <c r="E20" s="135" t="s">
        <v>568</v>
      </c>
      <c r="F20" s="134"/>
      <c r="G20" s="135" t="s">
        <v>569</v>
      </c>
      <c r="H20" s="134"/>
      <c r="I20" s="135" t="s">
        <v>570</v>
      </c>
      <c r="J20" s="136"/>
      <c r="K20" s="135"/>
      <c r="L20" s="135"/>
      <c r="M20" s="137"/>
    </row>
    <row r="21" spans="1:13" x14ac:dyDescent="0.25">
      <c r="A21" s="748"/>
      <c r="B21" s="751"/>
      <c r="C21" s="133" t="s">
        <v>571</v>
      </c>
      <c r="D21" s="138"/>
      <c r="E21" s="135" t="s">
        <v>572</v>
      </c>
      <c r="F21" s="139"/>
      <c r="G21" s="135" t="s">
        <v>573</v>
      </c>
      <c r="H21" s="139"/>
      <c r="I21" s="135"/>
      <c r="J21" s="140"/>
      <c r="K21" s="135"/>
      <c r="L21" s="135"/>
      <c r="M21" s="137"/>
    </row>
    <row r="22" spans="1:13" x14ac:dyDescent="0.25">
      <c r="A22" s="748"/>
      <c r="B22" s="751"/>
      <c r="C22" s="133" t="s">
        <v>574</v>
      </c>
      <c r="D22" s="138"/>
      <c r="E22" s="135" t="s">
        <v>575</v>
      </c>
      <c r="F22" s="138"/>
      <c r="G22" s="135"/>
      <c r="H22" s="140"/>
      <c r="I22" s="135"/>
      <c r="J22" s="140"/>
      <c r="K22" s="135"/>
      <c r="L22" s="135"/>
      <c r="M22" s="137"/>
    </row>
    <row r="23" spans="1:13" x14ac:dyDescent="0.25">
      <c r="A23" s="748"/>
      <c r="B23" s="751"/>
      <c r="C23" s="133" t="s">
        <v>576</v>
      </c>
      <c r="D23" s="138" t="s">
        <v>577</v>
      </c>
      <c r="E23" s="135" t="s">
        <v>578</v>
      </c>
      <c r="F23" s="142" t="s">
        <v>579</v>
      </c>
      <c r="G23" s="142"/>
      <c r="H23" s="142"/>
      <c r="I23" s="142"/>
      <c r="J23" s="142"/>
      <c r="K23" s="142"/>
      <c r="L23" s="142"/>
      <c r="M23" s="143"/>
    </row>
    <row r="24" spans="1:13" ht="9.75" customHeight="1" x14ac:dyDescent="0.25">
      <c r="A24" s="748"/>
      <c r="B24" s="752"/>
      <c r="C24" s="144"/>
      <c r="D24" s="145"/>
      <c r="E24" s="145"/>
      <c r="F24" s="145"/>
      <c r="G24" s="145"/>
      <c r="H24" s="145"/>
      <c r="I24" s="145"/>
      <c r="J24" s="145"/>
      <c r="K24" s="145"/>
      <c r="L24" s="145"/>
      <c r="M24" s="146"/>
    </row>
    <row r="25" spans="1:13" x14ac:dyDescent="0.25">
      <c r="A25" s="748"/>
      <c r="B25" s="750" t="s">
        <v>580</v>
      </c>
      <c r="C25" s="147"/>
      <c r="D25" s="148"/>
      <c r="E25" s="148"/>
      <c r="F25" s="148"/>
      <c r="G25" s="148"/>
      <c r="H25" s="148"/>
      <c r="I25" s="148"/>
      <c r="J25" s="148"/>
      <c r="K25" s="148"/>
      <c r="L25" s="17"/>
      <c r="M25" s="18"/>
    </row>
    <row r="26" spans="1:13" x14ac:dyDescent="0.25">
      <c r="A26" s="748"/>
      <c r="B26" s="751"/>
      <c r="C26" s="133" t="s">
        <v>581</v>
      </c>
      <c r="D26" s="139"/>
      <c r="E26" s="149"/>
      <c r="F26" s="135" t="s">
        <v>582</v>
      </c>
      <c r="G26" s="138"/>
      <c r="H26" s="149"/>
      <c r="I26" s="135" t="s">
        <v>583</v>
      </c>
      <c r="J26" s="138"/>
      <c r="K26" s="149"/>
      <c r="L26" s="20"/>
      <c r="M26" s="21"/>
    </row>
    <row r="27" spans="1:13" x14ac:dyDescent="0.25">
      <c r="A27" s="748"/>
      <c r="B27" s="751"/>
      <c r="C27" s="133" t="s">
        <v>585</v>
      </c>
      <c r="D27" s="48"/>
      <c r="E27" s="20"/>
      <c r="F27" s="135" t="s">
        <v>586</v>
      </c>
      <c r="G27" s="138" t="s">
        <v>577</v>
      </c>
      <c r="H27" s="20"/>
      <c r="I27" s="49"/>
      <c r="J27" s="20"/>
      <c r="K27" s="19"/>
      <c r="L27" s="20"/>
      <c r="M27" s="21"/>
    </row>
    <row r="28" spans="1:13" x14ac:dyDescent="0.25">
      <c r="A28" s="748"/>
      <c r="B28" s="752"/>
      <c r="C28" s="150"/>
      <c r="D28" s="151"/>
      <c r="E28" s="151"/>
      <c r="F28" s="151"/>
      <c r="G28" s="151"/>
      <c r="H28" s="151"/>
      <c r="I28" s="151"/>
      <c r="J28" s="151"/>
      <c r="K28" s="151"/>
      <c r="L28" s="23"/>
      <c r="M28" s="24"/>
    </row>
    <row r="29" spans="1:13" x14ac:dyDescent="0.25">
      <c r="A29" s="748"/>
      <c r="B29" s="52" t="s">
        <v>587</v>
      </c>
      <c r="C29" s="152"/>
      <c r="D29" s="153"/>
      <c r="E29" s="153"/>
      <c r="F29" s="153"/>
      <c r="G29" s="153"/>
      <c r="H29" s="153"/>
      <c r="I29" s="153"/>
      <c r="J29" s="153"/>
      <c r="K29" s="153"/>
      <c r="L29" s="153"/>
      <c r="M29" s="154"/>
    </row>
    <row r="30" spans="1:13" x14ac:dyDescent="0.25">
      <c r="A30" s="748"/>
      <c r="B30" s="52"/>
      <c r="C30" s="155" t="s">
        <v>588</v>
      </c>
      <c r="D30" s="287">
        <v>1</v>
      </c>
      <c r="E30" s="149"/>
      <c r="F30" s="157" t="s">
        <v>589</v>
      </c>
      <c r="G30" s="288">
        <v>44166</v>
      </c>
      <c r="H30" s="149"/>
      <c r="I30" s="157" t="s">
        <v>590</v>
      </c>
      <c r="J30" s="946" t="s">
        <v>826</v>
      </c>
      <c r="K30" s="863"/>
      <c r="L30" s="947"/>
      <c r="M30" s="161"/>
    </row>
    <row r="31" spans="1:13" x14ac:dyDescent="0.25">
      <c r="A31" s="748"/>
      <c r="B31" s="7"/>
      <c r="C31" s="144"/>
      <c r="D31" s="145"/>
      <c r="E31" s="145"/>
      <c r="F31" s="145"/>
      <c r="G31" s="145"/>
      <c r="H31" s="145"/>
      <c r="I31" s="145"/>
      <c r="J31" s="145"/>
      <c r="K31" s="145"/>
      <c r="L31" s="145"/>
      <c r="M31" s="146"/>
    </row>
    <row r="32" spans="1:13" x14ac:dyDescent="0.25">
      <c r="A32" s="748"/>
      <c r="B32" s="750" t="s">
        <v>592</v>
      </c>
      <c r="C32" s="61"/>
      <c r="D32" s="62"/>
      <c r="E32" s="62"/>
      <c r="F32" s="62"/>
      <c r="G32" s="62"/>
      <c r="H32" s="62"/>
      <c r="I32" s="62"/>
      <c r="J32" s="62"/>
      <c r="K32" s="62"/>
      <c r="L32" s="17"/>
      <c r="M32" s="18"/>
    </row>
    <row r="33" spans="1:13" x14ac:dyDescent="0.25">
      <c r="A33" s="748"/>
      <c r="B33" s="751"/>
      <c r="C33" s="162" t="s">
        <v>593</v>
      </c>
      <c r="D33" s="289">
        <v>2021</v>
      </c>
      <c r="E33" s="64"/>
      <c r="F33" s="149" t="s">
        <v>594</v>
      </c>
      <c r="G33" s="290">
        <v>2024</v>
      </c>
      <c r="H33" s="64"/>
      <c r="I33" s="157"/>
      <c r="J33" s="64"/>
      <c r="K33" s="64"/>
      <c r="L33" s="20"/>
      <c r="M33" s="21"/>
    </row>
    <row r="34" spans="1:13" x14ac:dyDescent="0.25">
      <c r="A34" s="748"/>
      <c r="B34" s="752"/>
      <c r="C34" s="144"/>
      <c r="D34" s="65"/>
      <c r="E34" s="66"/>
      <c r="F34" s="145"/>
      <c r="G34" s="66"/>
      <c r="H34" s="66"/>
      <c r="I34" s="165"/>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166">
        <v>1</v>
      </c>
      <c r="E37" s="167"/>
      <c r="F37" s="166">
        <v>1</v>
      </c>
      <c r="G37" s="167"/>
      <c r="H37" s="166">
        <v>1</v>
      </c>
      <c r="I37" s="167"/>
      <c r="J37" s="166">
        <v>1</v>
      </c>
      <c r="K37" s="167"/>
      <c r="L37" s="166" t="s">
        <v>90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147"/>
      <c r="D45" s="148"/>
      <c r="E45" s="148"/>
      <c r="F45" s="148"/>
      <c r="G45" s="148"/>
      <c r="H45" s="148"/>
      <c r="I45" s="148"/>
      <c r="J45" s="148"/>
      <c r="K45" s="148"/>
      <c r="L45" s="20"/>
      <c r="M45" s="21"/>
    </row>
    <row r="46" spans="1:13" x14ac:dyDescent="0.25">
      <c r="A46" s="748"/>
      <c r="B46" s="751"/>
      <c r="C46" s="94"/>
      <c r="D46" s="95" t="s">
        <v>89</v>
      </c>
      <c r="E46" s="96" t="s">
        <v>108</v>
      </c>
      <c r="F46" s="858" t="s">
        <v>614</v>
      </c>
      <c r="G46" s="762" t="s">
        <v>654</v>
      </c>
      <c r="H46" s="762"/>
      <c r="I46" s="762"/>
      <c r="J46" s="762"/>
      <c r="K46" s="174" t="s">
        <v>615</v>
      </c>
      <c r="L46" s="763" t="s">
        <v>725</v>
      </c>
      <c r="M46" s="764"/>
    </row>
    <row r="47" spans="1:13" x14ac:dyDescent="0.25">
      <c r="A47" s="748"/>
      <c r="B47" s="751"/>
      <c r="C47" s="94"/>
      <c r="D47" s="98" t="s">
        <v>577</v>
      </c>
      <c r="E47" s="138"/>
      <c r="F47" s="858"/>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x14ac:dyDescent="0.25">
      <c r="A49" s="748"/>
      <c r="B49" s="11" t="s">
        <v>616</v>
      </c>
      <c r="C49" s="854" t="s">
        <v>827</v>
      </c>
      <c r="D49" s="855"/>
      <c r="E49" s="855"/>
      <c r="F49" s="855"/>
      <c r="G49" s="855"/>
      <c r="H49" s="855"/>
      <c r="I49" s="855"/>
      <c r="J49" s="855"/>
      <c r="K49" s="855"/>
      <c r="L49" s="855"/>
      <c r="M49" s="856"/>
    </row>
    <row r="50" spans="1:13" x14ac:dyDescent="0.25">
      <c r="A50" s="748"/>
      <c r="B50" s="26" t="s">
        <v>618</v>
      </c>
      <c r="C50" s="854" t="s">
        <v>828</v>
      </c>
      <c r="D50" s="855"/>
      <c r="E50" s="855"/>
      <c r="F50" s="855"/>
      <c r="G50" s="855"/>
      <c r="H50" s="855"/>
      <c r="I50" s="855"/>
      <c r="J50" s="855"/>
      <c r="K50" s="855"/>
      <c r="L50" s="855"/>
      <c r="M50" s="856"/>
    </row>
    <row r="51" spans="1:13" x14ac:dyDescent="0.25">
      <c r="A51" s="748"/>
      <c r="B51" s="26" t="s">
        <v>620</v>
      </c>
      <c r="C51" s="291">
        <v>30</v>
      </c>
      <c r="D51" s="292"/>
      <c r="E51" s="292"/>
      <c r="F51" s="292"/>
      <c r="G51" s="292"/>
      <c r="H51" s="292"/>
      <c r="I51" s="292"/>
      <c r="J51" s="292"/>
      <c r="K51" s="292"/>
      <c r="L51" s="292"/>
      <c r="M51" s="293"/>
    </row>
    <row r="52" spans="1:13" x14ac:dyDescent="0.25">
      <c r="A52" s="748"/>
      <c r="B52" s="26" t="s">
        <v>621</v>
      </c>
      <c r="C52" s="291" t="s">
        <v>829</v>
      </c>
      <c r="D52" s="292"/>
      <c r="E52" s="292"/>
      <c r="F52" s="292"/>
      <c r="G52" s="292"/>
      <c r="H52" s="292"/>
      <c r="I52" s="292"/>
      <c r="J52" s="292"/>
      <c r="K52" s="292"/>
      <c r="L52" s="292"/>
      <c r="M52" s="293"/>
    </row>
    <row r="53" spans="1:13" ht="15.75" customHeight="1" x14ac:dyDescent="0.25">
      <c r="A53" s="734" t="s">
        <v>545</v>
      </c>
      <c r="B53" s="100" t="s">
        <v>622</v>
      </c>
      <c r="C53" s="739" t="s">
        <v>147</v>
      </c>
      <c r="D53" s="740"/>
      <c r="E53" s="740"/>
      <c r="F53" s="740"/>
      <c r="G53" s="740"/>
      <c r="H53" s="740"/>
      <c r="I53" s="740"/>
      <c r="J53" s="740"/>
      <c r="K53" s="740"/>
      <c r="L53" s="740"/>
      <c r="M53" s="741"/>
    </row>
    <row r="54" spans="1:13" x14ac:dyDescent="0.25">
      <c r="A54" s="735"/>
      <c r="B54" s="100" t="s">
        <v>624</v>
      </c>
      <c r="C54" s="739" t="s">
        <v>830</v>
      </c>
      <c r="D54" s="740"/>
      <c r="E54" s="740"/>
      <c r="F54" s="740"/>
      <c r="G54" s="740"/>
      <c r="H54" s="740"/>
      <c r="I54" s="740"/>
      <c r="J54" s="740"/>
      <c r="K54" s="740"/>
      <c r="L54" s="740"/>
      <c r="M54" s="741"/>
    </row>
    <row r="55" spans="1:13" x14ac:dyDescent="0.25">
      <c r="A55" s="735"/>
      <c r="B55" s="100" t="s">
        <v>626</v>
      </c>
      <c r="C55" s="739" t="s">
        <v>145</v>
      </c>
      <c r="D55" s="740"/>
      <c r="E55" s="740"/>
      <c r="F55" s="740"/>
      <c r="G55" s="740"/>
      <c r="H55" s="740"/>
      <c r="I55" s="740"/>
      <c r="J55" s="740"/>
      <c r="K55" s="740"/>
      <c r="L55" s="740"/>
      <c r="M55" s="741"/>
    </row>
    <row r="56" spans="1:13" ht="15.75" customHeight="1" x14ac:dyDescent="0.25">
      <c r="A56" s="735"/>
      <c r="B56" s="101" t="s">
        <v>627</v>
      </c>
      <c r="C56" s="739" t="s">
        <v>146</v>
      </c>
      <c r="D56" s="740"/>
      <c r="E56" s="740"/>
      <c r="F56" s="740"/>
      <c r="G56" s="740"/>
      <c r="H56" s="740"/>
      <c r="I56" s="740"/>
      <c r="J56" s="740"/>
      <c r="K56" s="740"/>
      <c r="L56" s="740"/>
      <c r="M56" s="741"/>
    </row>
    <row r="57" spans="1:13" ht="15.75" customHeight="1" x14ac:dyDescent="0.25">
      <c r="A57" s="735"/>
      <c r="B57" s="100" t="s">
        <v>628</v>
      </c>
      <c r="C57" s="939" t="s">
        <v>831</v>
      </c>
      <c r="D57" s="740"/>
      <c r="E57" s="740"/>
      <c r="F57" s="740"/>
      <c r="G57" s="740"/>
      <c r="H57" s="740"/>
      <c r="I57" s="740"/>
      <c r="J57" s="740"/>
      <c r="K57" s="740"/>
      <c r="L57" s="740"/>
      <c r="M57" s="741"/>
    </row>
    <row r="58" spans="1:13" ht="16.5" thickBot="1" x14ac:dyDescent="0.3">
      <c r="A58" s="745"/>
      <c r="B58" s="100" t="s">
        <v>629</v>
      </c>
      <c r="C58" s="940" t="s">
        <v>148</v>
      </c>
      <c r="D58" s="941"/>
      <c r="E58" s="941"/>
      <c r="F58" s="941"/>
      <c r="G58" s="941"/>
      <c r="H58" s="941"/>
      <c r="I58" s="941"/>
      <c r="J58" s="941"/>
      <c r="K58" s="941"/>
      <c r="L58" s="941"/>
      <c r="M58" s="942"/>
    </row>
    <row r="59" spans="1:13" ht="15.75" customHeight="1" x14ac:dyDescent="0.25">
      <c r="A59" s="734" t="s">
        <v>630</v>
      </c>
      <c r="B59" s="102" t="s">
        <v>631</v>
      </c>
      <c r="C59" s="936" t="s">
        <v>832</v>
      </c>
      <c r="D59" s="937"/>
      <c r="E59" s="937"/>
      <c r="F59" s="937"/>
      <c r="G59" s="937"/>
      <c r="H59" s="937"/>
      <c r="I59" s="937"/>
      <c r="J59" s="937"/>
      <c r="K59" s="937"/>
      <c r="L59" s="937"/>
      <c r="M59" s="938"/>
    </row>
    <row r="60" spans="1:13" ht="30" customHeight="1" x14ac:dyDescent="0.25">
      <c r="A60" s="735"/>
      <c r="B60" s="102" t="s">
        <v>633</v>
      </c>
      <c r="C60" s="936" t="s">
        <v>833</v>
      </c>
      <c r="D60" s="937"/>
      <c r="E60" s="937"/>
      <c r="F60" s="937"/>
      <c r="G60" s="937"/>
      <c r="H60" s="937"/>
      <c r="I60" s="937"/>
      <c r="J60" s="937"/>
      <c r="K60" s="937"/>
      <c r="L60" s="937"/>
      <c r="M60" s="938"/>
    </row>
    <row r="61" spans="1:13" ht="30" customHeight="1" thickBot="1" x14ac:dyDescent="0.3">
      <c r="A61" s="735"/>
      <c r="B61" s="103" t="s">
        <v>44</v>
      </c>
      <c r="C61" s="936" t="s">
        <v>145</v>
      </c>
      <c r="D61" s="937"/>
      <c r="E61" s="937"/>
      <c r="F61" s="937"/>
      <c r="G61" s="937"/>
      <c r="H61" s="937"/>
      <c r="I61" s="937"/>
      <c r="J61" s="937"/>
      <c r="K61" s="937"/>
      <c r="L61" s="937"/>
      <c r="M61" s="938"/>
    </row>
    <row r="62" spans="1:13" ht="16.5" thickBot="1" x14ac:dyDescent="0.3">
      <c r="A62" s="104" t="s">
        <v>549</v>
      </c>
      <c r="B62" s="105"/>
      <c r="C62" s="849"/>
      <c r="D62" s="743"/>
      <c r="E62" s="743"/>
      <c r="F62" s="743"/>
      <c r="G62" s="743"/>
      <c r="H62" s="743"/>
      <c r="I62" s="743"/>
      <c r="J62" s="743"/>
      <c r="K62" s="743"/>
      <c r="L62" s="743"/>
      <c r="M62" s="744"/>
    </row>
  </sheetData>
  <mergeCells count="50">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selection sqref="A1:B1"/>
    </sheetView>
  </sheetViews>
  <sheetFormatPr baseColWidth="10" defaultColWidth="14.42578125" defaultRowHeight="14.25" x14ac:dyDescent="0.2"/>
  <cols>
    <col min="1" max="1" width="19.5703125" style="274" customWidth="1"/>
    <col min="2" max="2" width="109.85546875" style="274" customWidth="1"/>
    <col min="3" max="26" width="11.42578125" style="274" customWidth="1"/>
    <col min="27" max="16384" width="14.42578125" style="274"/>
  </cols>
  <sheetData>
    <row r="1" spans="1:26" ht="15.75" customHeight="1" x14ac:dyDescent="0.25">
      <c r="A1" s="728" t="s">
        <v>519</v>
      </c>
      <c r="B1" s="729"/>
      <c r="C1" s="273"/>
      <c r="D1" s="273"/>
      <c r="E1" s="273"/>
      <c r="F1" s="273"/>
      <c r="G1" s="273"/>
      <c r="H1" s="273"/>
      <c r="I1" s="273"/>
      <c r="J1" s="273"/>
      <c r="K1" s="273"/>
      <c r="L1" s="273"/>
      <c r="M1" s="273"/>
      <c r="N1" s="273"/>
      <c r="O1" s="273"/>
      <c r="P1" s="273"/>
      <c r="Q1" s="273"/>
      <c r="R1" s="273"/>
      <c r="S1" s="273"/>
      <c r="T1" s="273"/>
      <c r="U1" s="273"/>
      <c r="V1" s="273"/>
      <c r="W1" s="273"/>
      <c r="X1" s="273"/>
      <c r="Y1" s="273"/>
      <c r="Z1" s="273"/>
    </row>
    <row r="2" spans="1:26" ht="15.75" customHeight="1" thickBot="1" x14ac:dyDescent="0.3">
      <c r="A2" s="275"/>
      <c r="B2" s="276" t="s">
        <v>520</v>
      </c>
      <c r="C2" s="273"/>
      <c r="D2" s="273"/>
      <c r="E2" s="273"/>
      <c r="F2" s="273"/>
      <c r="G2" s="273"/>
      <c r="H2" s="273"/>
      <c r="I2" s="273"/>
      <c r="J2" s="273"/>
      <c r="K2" s="273"/>
      <c r="L2" s="273"/>
      <c r="M2" s="273"/>
      <c r="N2" s="273"/>
      <c r="O2" s="273"/>
      <c r="P2" s="273"/>
      <c r="Q2" s="273"/>
      <c r="R2" s="273"/>
      <c r="S2" s="273"/>
      <c r="T2" s="273"/>
      <c r="U2" s="273"/>
      <c r="V2" s="273"/>
      <c r="W2" s="273"/>
      <c r="X2" s="273"/>
      <c r="Y2" s="273"/>
      <c r="Z2" s="273"/>
    </row>
    <row r="3" spans="1:26" ht="15.75" customHeight="1" thickTop="1" thickBot="1" x14ac:dyDescent="0.3">
      <c r="A3" s="277" t="s">
        <v>521</v>
      </c>
      <c r="B3" s="278" t="s">
        <v>522</v>
      </c>
      <c r="C3" s="273"/>
      <c r="D3" s="273"/>
      <c r="E3" s="273"/>
      <c r="F3" s="273"/>
      <c r="G3" s="273"/>
      <c r="H3" s="273"/>
      <c r="I3" s="273"/>
      <c r="J3" s="273"/>
      <c r="K3" s="273"/>
      <c r="L3" s="273"/>
      <c r="M3" s="273"/>
      <c r="N3" s="273"/>
      <c r="O3" s="273"/>
      <c r="P3" s="273"/>
      <c r="Q3" s="273"/>
      <c r="R3" s="273"/>
      <c r="S3" s="273"/>
      <c r="T3" s="273"/>
      <c r="U3" s="273"/>
      <c r="V3" s="273"/>
      <c r="W3" s="273"/>
      <c r="X3" s="273"/>
      <c r="Y3" s="273"/>
      <c r="Z3" s="273"/>
    </row>
    <row r="4" spans="1:26" ht="38.25" customHeight="1" thickTop="1" x14ac:dyDescent="0.25">
      <c r="A4" s="730" t="s">
        <v>523</v>
      </c>
      <c r="B4" s="279" t="s">
        <v>524</v>
      </c>
      <c r="C4" s="273"/>
      <c r="D4" s="273"/>
      <c r="E4" s="273"/>
      <c r="F4" s="273"/>
      <c r="G4" s="273"/>
      <c r="H4" s="273"/>
      <c r="I4" s="273"/>
      <c r="J4" s="273"/>
      <c r="K4" s="273"/>
      <c r="L4" s="273"/>
      <c r="M4" s="273"/>
      <c r="N4" s="273"/>
      <c r="O4" s="273"/>
      <c r="P4" s="273"/>
      <c r="Q4" s="273"/>
      <c r="R4" s="273"/>
      <c r="S4" s="273"/>
      <c r="T4" s="273"/>
      <c r="U4" s="273"/>
      <c r="V4" s="273"/>
      <c r="W4" s="273"/>
      <c r="X4" s="273"/>
      <c r="Y4" s="273"/>
      <c r="Z4" s="273"/>
    </row>
    <row r="5" spans="1:26" ht="85.5" customHeight="1" x14ac:dyDescent="0.25">
      <c r="A5" s="731"/>
      <c r="B5" s="280" t="s">
        <v>525</v>
      </c>
      <c r="C5" s="273"/>
      <c r="D5" s="273"/>
      <c r="E5" s="273"/>
      <c r="F5" s="273"/>
      <c r="G5" s="273"/>
      <c r="H5" s="273"/>
      <c r="I5" s="273"/>
      <c r="J5" s="273"/>
      <c r="K5" s="273"/>
      <c r="L5" s="273"/>
      <c r="M5" s="273"/>
      <c r="N5" s="273"/>
      <c r="O5" s="273"/>
      <c r="P5" s="273"/>
      <c r="Q5" s="273"/>
      <c r="R5" s="273"/>
      <c r="S5" s="273"/>
      <c r="T5" s="273"/>
      <c r="U5" s="273"/>
      <c r="V5" s="273"/>
      <c r="W5" s="273"/>
      <c r="X5" s="273"/>
      <c r="Y5" s="273"/>
      <c r="Z5" s="273"/>
    </row>
    <row r="6" spans="1:26" ht="93" customHeight="1" x14ac:dyDescent="0.25">
      <c r="A6" s="731"/>
      <c r="B6" s="281" t="s">
        <v>526</v>
      </c>
      <c r="C6" s="273"/>
      <c r="D6" s="273"/>
      <c r="E6" s="273"/>
      <c r="F6" s="273"/>
      <c r="G6" s="273"/>
      <c r="H6" s="273"/>
      <c r="I6" s="273"/>
      <c r="J6" s="273"/>
      <c r="K6" s="273"/>
      <c r="L6" s="273"/>
      <c r="M6" s="273"/>
      <c r="N6" s="273"/>
      <c r="O6" s="273"/>
      <c r="P6" s="273"/>
      <c r="Q6" s="273"/>
      <c r="R6" s="273"/>
      <c r="S6" s="273"/>
      <c r="T6" s="273"/>
      <c r="U6" s="273"/>
      <c r="V6" s="273"/>
      <c r="W6" s="273"/>
      <c r="X6" s="273"/>
      <c r="Y6" s="273"/>
      <c r="Z6" s="273"/>
    </row>
    <row r="7" spans="1:26" ht="40.5" customHeight="1" x14ac:dyDescent="0.25">
      <c r="A7" s="731"/>
      <c r="B7" s="282" t="s">
        <v>527</v>
      </c>
      <c r="C7" s="273"/>
      <c r="D7" s="273"/>
      <c r="E7" s="273"/>
      <c r="F7" s="273"/>
      <c r="G7" s="273"/>
      <c r="H7" s="273"/>
      <c r="I7" s="273"/>
      <c r="J7" s="273"/>
      <c r="K7" s="273"/>
      <c r="L7" s="273"/>
      <c r="M7" s="273"/>
      <c r="N7" s="273"/>
      <c r="O7" s="273"/>
      <c r="P7" s="273"/>
      <c r="Q7" s="273"/>
      <c r="R7" s="273"/>
      <c r="S7" s="273"/>
      <c r="T7" s="273"/>
      <c r="U7" s="273"/>
      <c r="V7" s="273"/>
      <c r="W7" s="273"/>
      <c r="X7" s="273"/>
      <c r="Y7" s="273"/>
      <c r="Z7" s="273"/>
    </row>
    <row r="8" spans="1:26" ht="48" customHeight="1" x14ac:dyDescent="0.25">
      <c r="A8" s="731"/>
      <c r="B8" s="282" t="s">
        <v>528</v>
      </c>
      <c r="C8" s="273"/>
      <c r="D8" s="273"/>
      <c r="E8" s="273"/>
      <c r="F8" s="273"/>
      <c r="G8" s="273"/>
      <c r="H8" s="273"/>
      <c r="I8" s="273"/>
      <c r="J8" s="273"/>
      <c r="K8" s="273"/>
      <c r="L8" s="273"/>
      <c r="M8" s="273"/>
      <c r="N8" s="273"/>
      <c r="O8" s="273"/>
      <c r="P8" s="273"/>
      <c r="Q8" s="273"/>
      <c r="R8" s="273"/>
      <c r="S8" s="273"/>
      <c r="T8" s="273"/>
      <c r="U8" s="273"/>
      <c r="V8" s="273"/>
      <c r="W8" s="273"/>
      <c r="X8" s="273"/>
      <c r="Y8" s="273"/>
      <c r="Z8" s="273"/>
    </row>
    <row r="9" spans="1:26" ht="153.75" customHeight="1" x14ac:dyDescent="0.25">
      <c r="A9" s="731"/>
      <c r="B9" s="281" t="s">
        <v>529</v>
      </c>
      <c r="C9" s="273"/>
      <c r="D9" s="273"/>
      <c r="E9" s="273"/>
      <c r="F9" s="273"/>
      <c r="G9" s="273"/>
      <c r="H9" s="273"/>
      <c r="I9" s="273"/>
      <c r="J9" s="273"/>
      <c r="K9" s="273"/>
      <c r="L9" s="273"/>
      <c r="M9" s="273"/>
      <c r="N9" s="273"/>
      <c r="O9" s="273"/>
      <c r="P9" s="273"/>
      <c r="Q9" s="273"/>
      <c r="R9" s="273"/>
      <c r="S9" s="273"/>
      <c r="T9" s="273"/>
      <c r="U9" s="273"/>
      <c r="V9" s="273"/>
      <c r="W9" s="273"/>
      <c r="X9" s="273"/>
      <c r="Y9" s="273"/>
      <c r="Z9" s="273"/>
    </row>
    <row r="10" spans="1:26" ht="140.25" customHeight="1" x14ac:dyDescent="0.25">
      <c r="A10" s="731"/>
      <c r="B10" s="283" t="s">
        <v>530</v>
      </c>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row>
    <row r="11" spans="1:26" ht="36.75" customHeight="1" x14ac:dyDescent="0.25">
      <c r="A11" s="731"/>
      <c r="B11" s="282" t="s">
        <v>531</v>
      </c>
      <c r="C11" s="273"/>
      <c r="D11" s="273"/>
      <c r="E11" s="273"/>
      <c r="F11" s="273"/>
      <c r="G11" s="273"/>
      <c r="H11" s="273"/>
      <c r="I11" s="273"/>
      <c r="J11" s="273"/>
      <c r="K11" s="273"/>
      <c r="L11" s="273"/>
      <c r="M11" s="273"/>
      <c r="N11" s="273"/>
      <c r="O11" s="273"/>
      <c r="P11" s="273"/>
      <c r="Q11" s="273"/>
      <c r="R11" s="273"/>
      <c r="S11" s="273"/>
      <c r="T11" s="273"/>
      <c r="U11" s="273"/>
      <c r="V11" s="273"/>
      <c r="W11" s="273"/>
      <c r="X11" s="273"/>
      <c r="Y11" s="273"/>
      <c r="Z11" s="273"/>
    </row>
    <row r="12" spans="1:26" ht="51" customHeight="1" x14ac:dyDescent="0.25">
      <c r="A12" s="732"/>
      <c r="B12" s="280" t="s">
        <v>532</v>
      </c>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row>
    <row r="13" spans="1:26" ht="15.75" customHeight="1" x14ac:dyDescent="0.25">
      <c r="A13" s="733" t="s">
        <v>533</v>
      </c>
      <c r="B13" s="282" t="s">
        <v>534</v>
      </c>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row>
    <row r="14" spans="1:26" ht="15.75" customHeight="1" x14ac:dyDescent="0.25">
      <c r="A14" s="731"/>
      <c r="B14" s="282" t="s">
        <v>535</v>
      </c>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row>
    <row r="15" spans="1:26" ht="15.75" customHeight="1" x14ac:dyDescent="0.25">
      <c r="A15" s="731"/>
      <c r="B15" s="282" t="s">
        <v>536</v>
      </c>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row>
    <row r="16" spans="1:26" ht="114.75" customHeight="1" x14ac:dyDescent="0.25">
      <c r="A16" s="731"/>
      <c r="B16" s="282" t="s">
        <v>537</v>
      </c>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row>
    <row r="17" spans="1:26" ht="15.75" customHeight="1" x14ac:dyDescent="0.25">
      <c r="A17" s="731"/>
      <c r="B17" s="282" t="s">
        <v>538</v>
      </c>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273"/>
    </row>
    <row r="18" spans="1:26" ht="110.25" customHeight="1" x14ac:dyDescent="0.25">
      <c r="A18" s="731"/>
      <c r="B18" s="282" t="s">
        <v>539</v>
      </c>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row>
    <row r="19" spans="1:26" ht="129" customHeight="1" x14ac:dyDescent="0.25">
      <c r="A19" s="731"/>
      <c r="B19" s="281" t="s">
        <v>540</v>
      </c>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row>
    <row r="20" spans="1:26" ht="38.25" customHeight="1" x14ac:dyDescent="0.25">
      <c r="A20" s="731"/>
      <c r="B20" s="282" t="s">
        <v>541</v>
      </c>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row>
    <row r="21" spans="1:26" ht="45" customHeight="1" x14ac:dyDescent="0.25">
      <c r="A21" s="731"/>
      <c r="B21" s="282" t="s">
        <v>542</v>
      </c>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row>
    <row r="22" spans="1:26" ht="34.5" customHeight="1" x14ac:dyDescent="0.25">
      <c r="A22" s="731"/>
      <c r="B22" s="282" t="s">
        <v>543</v>
      </c>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row>
    <row r="23" spans="1:26" ht="36" customHeight="1" x14ac:dyDescent="0.25">
      <c r="A23" s="731"/>
      <c r="B23" s="282" t="s">
        <v>544</v>
      </c>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row>
    <row r="24" spans="1:26" ht="15.75" customHeight="1" x14ac:dyDescent="0.25">
      <c r="A24" s="284" t="s">
        <v>545</v>
      </c>
      <c r="B24" s="282" t="s">
        <v>546</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row>
    <row r="25" spans="1:26" ht="39.75" customHeight="1" x14ac:dyDescent="0.25">
      <c r="A25" s="284" t="s">
        <v>547</v>
      </c>
      <c r="B25" s="282" t="s">
        <v>548</v>
      </c>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row>
    <row r="26" spans="1:26" ht="15.75" customHeight="1" x14ac:dyDescent="0.25">
      <c r="A26" s="284" t="s">
        <v>549</v>
      </c>
      <c r="B26" s="281" t="s">
        <v>550</v>
      </c>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row>
    <row r="27" spans="1:26" ht="15.75" customHeight="1" x14ac:dyDescent="0.25">
      <c r="A27" s="285"/>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row>
    <row r="28" spans="1:26" ht="15.75" customHeight="1" x14ac:dyDescent="0.25">
      <c r="A28" s="285"/>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row>
    <row r="29" spans="1:26" ht="15.75" customHeight="1" x14ac:dyDescent="0.25">
      <c r="A29" s="285"/>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row>
    <row r="30" spans="1:26" ht="15.75" customHeight="1" x14ac:dyDescent="0.25">
      <c r="A30" s="285"/>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row>
    <row r="31" spans="1:26" ht="15.75" customHeight="1" x14ac:dyDescent="0.25">
      <c r="A31" s="285"/>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row>
    <row r="32" spans="1:26" ht="15.75" customHeight="1" x14ac:dyDescent="0.25">
      <c r="A32" s="285"/>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row>
    <row r="33" spans="1:26" ht="15.75" customHeight="1" x14ac:dyDescent="0.25">
      <c r="A33" s="285"/>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row>
    <row r="34" spans="1:26" ht="15.75" customHeight="1" x14ac:dyDescent="0.25">
      <c r="A34" s="285"/>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row>
    <row r="35" spans="1:26" ht="15.75" customHeight="1" x14ac:dyDescent="0.25">
      <c r="A35" s="285"/>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row>
    <row r="36" spans="1:26" ht="15.75" customHeight="1" x14ac:dyDescent="0.25">
      <c r="A36" s="285"/>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row>
    <row r="37" spans="1:26" ht="15.75" customHeight="1" x14ac:dyDescent="0.25">
      <c r="A37" s="285"/>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row>
    <row r="38" spans="1:26" ht="15.75" customHeight="1" x14ac:dyDescent="0.25">
      <c r="A38" s="285"/>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row>
    <row r="39" spans="1:26" ht="15.75" customHeight="1" x14ac:dyDescent="0.25">
      <c r="A39" s="285"/>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row>
    <row r="40" spans="1:26" ht="15.75" customHeight="1" x14ac:dyDescent="0.25">
      <c r="A40" s="285"/>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row>
    <row r="41" spans="1:26" ht="15.75" customHeight="1" x14ac:dyDescent="0.25">
      <c r="A41" s="285"/>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row>
    <row r="42" spans="1:26" ht="15.75" customHeight="1" x14ac:dyDescent="0.25">
      <c r="A42" s="285"/>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row>
    <row r="43" spans="1:26" ht="15.75" customHeight="1" x14ac:dyDescent="0.25">
      <c r="A43" s="285"/>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row>
    <row r="44" spans="1:26" ht="15.75" customHeight="1" x14ac:dyDescent="0.25">
      <c r="A44" s="285"/>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row>
    <row r="45" spans="1:26" ht="15.75" customHeight="1" x14ac:dyDescent="0.25">
      <c r="A45" s="285"/>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row>
    <row r="46" spans="1:26" ht="15.75" customHeight="1" x14ac:dyDescent="0.25">
      <c r="A46" s="285"/>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row>
    <row r="47" spans="1:26" ht="15.75" customHeight="1" x14ac:dyDescent="0.25">
      <c r="A47" s="285"/>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row>
    <row r="48" spans="1:26" ht="15.75" customHeight="1" x14ac:dyDescent="0.25">
      <c r="A48" s="285"/>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row>
    <row r="49" spans="1:26" ht="15.75" customHeight="1" x14ac:dyDescent="0.25">
      <c r="A49" s="28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row>
    <row r="50" spans="1:26" ht="15.75" customHeight="1" x14ac:dyDescent="0.25">
      <c r="A50" s="285"/>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row>
    <row r="51" spans="1:26" ht="15.75" customHeight="1" x14ac:dyDescent="0.25">
      <c r="A51" s="285"/>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row>
    <row r="52" spans="1:26" ht="15.75" customHeight="1" x14ac:dyDescent="0.25">
      <c r="A52" s="285"/>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row>
    <row r="53" spans="1:26" ht="15.75" customHeight="1" x14ac:dyDescent="0.25">
      <c r="A53" s="285"/>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row>
    <row r="54" spans="1:26" ht="15.75" customHeight="1" x14ac:dyDescent="0.25">
      <c r="A54" s="285"/>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row>
    <row r="55" spans="1:26" ht="15.75" customHeight="1" x14ac:dyDescent="0.25">
      <c r="A55" s="285"/>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row>
    <row r="56" spans="1:26" ht="15.75" customHeight="1" x14ac:dyDescent="0.25">
      <c r="A56" s="285"/>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row>
    <row r="57" spans="1:26" ht="15.75" customHeight="1" x14ac:dyDescent="0.25">
      <c r="A57" s="285"/>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row>
    <row r="58" spans="1:26" ht="15.75" customHeight="1" x14ac:dyDescent="0.25">
      <c r="A58" s="285"/>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row>
    <row r="59" spans="1:26" ht="15.75" customHeight="1" x14ac:dyDescent="0.25">
      <c r="A59" s="285"/>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row>
    <row r="60" spans="1:26" ht="15.75" customHeight="1" x14ac:dyDescent="0.25">
      <c r="A60" s="285"/>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row>
    <row r="61" spans="1:26" ht="15.75" customHeight="1" x14ac:dyDescent="0.25">
      <c r="A61" s="285"/>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row>
    <row r="62" spans="1:26" ht="15.75" customHeight="1" x14ac:dyDescent="0.25">
      <c r="A62" s="285"/>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row>
    <row r="63" spans="1:26" ht="15.75" customHeight="1" x14ac:dyDescent="0.25">
      <c r="A63" s="285"/>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row>
    <row r="64" spans="1:26" ht="15.75" customHeight="1" x14ac:dyDescent="0.25">
      <c r="A64" s="285"/>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row>
    <row r="65" spans="1:26" ht="15.75" customHeight="1" x14ac:dyDescent="0.25">
      <c r="A65" s="285"/>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row>
    <row r="66" spans="1:26" ht="15.75" customHeight="1" x14ac:dyDescent="0.25">
      <c r="A66" s="285"/>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row>
    <row r="67" spans="1:26" ht="15.75" customHeight="1" x14ac:dyDescent="0.25">
      <c r="A67" s="285"/>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row>
    <row r="68" spans="1:26" ht="15.75" customHeight="1" x14ac:dyDescent="0.25">
      <c r="A68" s="285"/>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row>
    <row r="69" spans="1:26" ht="15.75" customHeight="1" x14ac:dyDescent="0.25">
      <c r="A69" s="285"/>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row>
    <row r="70" spans="1:26" ht="15.75" customHeight="1" x14ac:dyDescent="0.25">
      <c r="A70" s="285"/>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row>
    <row r="71" spans="1:26" ht="15.75" customHeight="1" x14ac:dyDescent="0.25">
      <c r="A71" s="285"/>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row>
    <row r="72" spans="1:26" ht="15.75" customHeight="1" x14ac:dyDescent="0.25">
      <c r="A72" s="285"/>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row>
    <row r="73" spans="1:26" ht="15.75" customHeight="1" x14ac:dyDescent="0.25">
      <c r="A73" s="285"/>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row>
    <row r="74" spans="1:26" ht="15.75" customHeight="1" x14ac:dyDescent="0.25">
      <c r="A74" s="285"/>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row>
    <row r="75" spans="1:26" ht="15.75" customHeight="1" x14ac:dyDescent="0.25">
      <c r="A75" s="285"/>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row>
    <row r="76" spans="1:26" ht="15.75" customHeight="1" x14ac:dyDescent="0.25">
      <c r="A76" s="285"/>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row>
    <row r="77" spans="1:26" ht="15.75" customHeight="1" x14ac:dyDescent="0.25">
      <c r="A77" s="285"/>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row>
    <row r="78" spans="1:26" ht="15.75" customHeight="1" x14ac:dyDescent="0.25">
      <c r="A78" s="285"/>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row>
    <row r="79" spans="1:26" ht="15.75" customHeight="1" x14ac:dyDescent="0.25">
      <c r="A79" s="285"/>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row>
    <row r="80" spans="1:26" ht="15.75" customHeight="1" x14ac:dyDescent="0.25">
      <c r="A80" s="285"/>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row>
    <row r="81" spans="1:26" ht="15.75" customHeight="1" x14ac:dyDescent="0.25">
      <c r="A81" s="285"/>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row>
    <row r="82" spans="1:26" ht="15.75" customHeight="1" x14ac:dyDescent="0.25">
      <c r="A82" s="285"/>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row>
    <row r="83" spans="1:26" ht="15.75" customHeight="1" x14ac:dyDescent="0.25">
      <c r="A83" s="285"/>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row>
    <row r="84" spans="1:26" ht="15.75" customHeight="1" x14ac:dyDescent="0.25">
      <c r="A84" s="285"/>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row>
    <row r="85" spans="1:26" ht="15.75" customHeight="1" x14ac:dyDescent="0.25">
      <c r="A85" s="285"/>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row>
    <row r="86" spans="1:26" ht="15.75" customHeight="1" x14ac:dyDescent="0.25">
      <c r="A86" s="285"/>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row>
    <row r="87" spans="1:26" ht="15.75" customHeight="1" x14ac:dyDescent="0.25">
      <c r="A87" s="285"/>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row>
    <row r="88" spans="1:26" ht="15.75" customHeight="1" x14ac:dyDescent="0.25">
      <c r="A88" s="285"/>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row>
    <row r="89" spans="1:26" ht="15.75" customHeight="1" x14ac:dyDescent="0.25">
      <c r="A89" s="285"/>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row>
    <row r="90" spans="1:26" ht="15.75" customHeight="1" x14ac:dyDescent="0.25">
      <c r="A90" s="285"/>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row>
    <row r="91" spans="1:26" ht="15.75" customHeight="1" x14ac:dyDescent="0.25">
      <c r="A91" s="285"/>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row>
    <row r="92" spans="1:26" ht="15.75" customHeight="1" x14ac:dyDescent="0.25">
      <c r="A92" s="285"/>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row>
    <row r="93" spans="1:26" ht="15.75" customHeight="1" x14ac:dyDescent="0.25">
      <c r="A93" s="285"/>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row>
    <row r="94" spans="1:26" ht="15.75" customHeight="1" x14ac:dyDescent="0.25">
      <c r="A94" s="285"/>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row>
    <row r="95" spans="1:26" ht="15.75" customHeight="1" x14ac:dyDescent="0.25">
      <c r="A95" s="285"/>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row>
    <row r="96" spans="1:26" ht="15.75" customHeight="1" x14ac:dyDescent="0.25">
      <c r="A96" s="285"/>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row>
    <row r="97" spans="1:26" ht="15.75" customHeight="1" x14ac:dyDescent="0.25">
      <c r="A97" s="285"/>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row>
    <row r="98" spans="1:26" ht="15.75" customHeight="1" x14ac:dyDescent="0.25">
      <c r="A98" s="285"/>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row>
    <row r="99" spans="1:26" ht="15.75" customHeight="1" x14ac:dyDescent="0.25">
      <c r="A99" s="285"/>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row>
    <row r="100" spans="1:26" ht="15.75" customHeight="1" x14ac:dyDescent="0.25">
      <c r="A100" s="285"/>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row>
    <row r="101" spans="1:26" ht="15.75" customHeight="1" x14ac:dyDescent="0.25">
      <c r="A101" s="285"/>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row>
    <row r="102" spans="1:26" ht="15.75" customHeight="1" x14ac:dyDescent="0.25">
      <c r="A102" s="285"/>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row>
    <row r="103" spans="1:26" ht="15.75" customHeight="1" x14ac:dyDescent="0.25">
      <c r="A103" s="285"/>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row>
    <row r="104" spans="1:26" ht="15.75" customHeight="1" x14ac:dyDescent="0.25">
      <c r="A104" s="285"/>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row>
    <row r="105" spans="1:26" ht="15.75" customHeight="1" x14ac:dyDescent="0.25">
      <c r="A105" s="285"/>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row>
    <row r="106" spans="1:26" ht="15.75" customHeight="1" x14ac:dyDescent="0.25">
      <c r="A106" s="285"/>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row>
    <row r="107" spans="1:26" ht="15.75" customHeight="1" x14ac:dyDescent="0.25">
      <c r="A107" s="285"/>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row>
    <row r="108" spans="1:26" ht="15.75" customHeight="1" x14ac:dyDescent="0.25">
      <c r="A108" s="285"/>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row>
    <row r="109" spans="1:26" ht="15.75" customHeight="1" x14ac:dyDescent="0.25">
      <c r="A109" s="285"/>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row>
    <row r="110" spans="1:26" ht="15.75" customHeight="1" x14ac:dyDescent="0.25">
      <c r="A110" s="285"/>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row>
    <row r="111" spans="1:26" ht="15.75" customHeight="1" x14ac:dyDescent="0.25">
      <c r="A111" s="285"/>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row>
    <row r="112" spans="1:26" ht="15.75" customHeight="1" x14ac:dyDescent="0.25">
      <c r="A112" s="285"/>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row>
    <row r="113" spans="1:26" ht="15.75" customHeight="1" x14ac:dyDescent="0.25">
      <c r="A113" s="285"/>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row>
    <row r="114" spans="1:26" ht="15.75" customHeight="1" x14ac:dyDescent="0.25">
      <c r="A114" s="285"/>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row>
    <row r="115" spans="1:26" ht="15.75" customHeight="1" x14ac:dyDescent="0.25">
      <c r="A115" s="285"/>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row>
    <row r="116" spans="1:26" ht="15.75" customHeight="1" x14ac:dyDescent="0.25">
      <c r="A116" s="285"/>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row>
    <row r="117" spans="1:26" ht="15.75" customHeight="1" x14ac:dyDescent="0.25">
      <c r="A117" s="285"/>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row>
    <row r="118" spans="1:26" ht="15.75" customHeight="1" x14ac:dyDescent="0.25">
      <c r="A118" s="285"/>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row>
    <row r="119" spans="1:26" ht="15.75" customHeight="1" x14ac:dyDescent="0.25">
      <c r="A119" s="285"/>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row>
    <row r="120" spans="1:26" ht="15.75" customHeight="1" x14ac:dyDescent="0.25">
      <c r="A120" s="285"/>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row>
    <row r="121" spans="1:26" ht="15.75" customHeight="1" x14ac:dyDescent="0.25">
      <c r="A121" s="285"/>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row>
    <row r="122" spans="1:26" ht="15.75" customHeight="1" x14ac:dyDescent="0.25">
      <c r="A122" s="285"/>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row>
    <row r="123" spans="1:26" ht="15.75" customHeight="1" x14ac:dyDescent="0.25">
      <c r="A123" s="285"/>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row>
    <row r="124" spans="1:26" ht="15.75" customHeight="1" x14ac:dyDescent="0.25">
      <c r="A124" s="285"/>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row>
    <row r="125" spans="1:26" ht="15.75" customHeight="1" x14ac:dyDescent="0.25">
      <c r="A125" s="285"/>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row>
    <row r="126" spans="1:26" ht="15.75" customHeight="1" x14ac:dyDescent="0.25">
      <c r="A126" s="285"/>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row>
    <row r="127" spans="1:26" ht="15.75" customHeight="1" x14ac:dyDescent="0.25">
      <c r="A127" s="285"/>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row>
    <row r="128" spans="1:26" ht="15.75" customHeight="1" x14ac:dyDescent="0.25">
      <c r="A128" s="285"/>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row>
    <row r="129" spans="1:26" ht="15.75" customHeight="1" x14ac:dyDescent="0.25">
      <c r="A129" s="285"/>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row>
    <row r="130" spans="1:26" ht="15.75" customHeight="1" x14ac:dyDescent="0.25">
      <c r="A130" s="285"/>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row>
    <row r="131" spans="1:26" ht="15.75" customHeight="1" x14ac:dyDescent="0.25">
      <c r="A131" s="285"/>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row>
    <row r="132" spans="1:26" ht="15.75" customHeight="1" x14ac:dyDescent="0.25">
      <c r="A132" s="285"/>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row>
    <row r="133" spans="1:26" ht="15.75" customHeight="1" x14ac:dyDescent="0.25">
      <c r="A133" s="285"/>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row>
    <row r="134" spans="1:26" ht="15.75" customHeight="1" x14ac:dyDescent="0.25">
      <c r="A134" s="285"/>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row>
    <row r="135" spans="1:26" ht="15.75" customHeight="1" x14ac:dyDescent="0.25">
      <c r="A135" s="285"/>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row>
    <row r="136" spans="1:26" ht="15.75" customHeight="1" x14ac:dyDescent="0.25">
      <c r="A136" s="285"/>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row>
    <row r="137" spans="1:26" ht="15.75" customHeight="1" x14ac:dyDescent="0.25">
      <c r="A137" s="285"/>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row>
    <row r="138" spans="1:26" ht="15.75" customHeight="1" x14ac:dyDescent="0.25">
      <c r="A138" s="285"/>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row>
    <row r="139" spans="1:26" ht="15.75" customHeight="1" x14ac:dyDescent="0.25">
      <c r="A139" s="285"/>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row>
    <row r="140" spans="1:26" ht="15.75" customHeight="1" x14ac:dyDescent="0.25">
      <c r="A140" s="285"/>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row>
    <row r="141" spans="1:26" ht="15.75" customHeight="1" x14ac:dyDescent="0.25">
      <c r="A141" s="285"/>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row>
    <row r="142" spans="1:26" ht="15.75" customHeight="1" x14ac:dyDescent="0.25">
      <c r="A142" s="285"/>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row>
    <row r="143" spans="1:26" ht="15.75" customHeight="1" x14ac:dyDescent="0.25">
      <c r="A143" s="285"/>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row>
    <row r="144" spans="1:26" ht="15.75" customHeight="1" x14ac:dyDescent="0.25">
      <c r="A144" s="285"/>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row>
    <row r="145" spans="1:26" ht="15.75" customHeight="1" x14ac:dyDescent="0.25">
      <c r="A145" s="285"/>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row>
    <row r="146" spans="1:26" ht="15.75" customHeight="1" x14ac:dyDescent="0.25">
      <c r="A146" s="285"/>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row>
    <row r="147" spans="1:26" ht="15.75" customHeight="1" x14ac:dyDescent="0.25">
      <c r="A147" s="285"/>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row>
    <row r="148" spans="1:26" ht="15.75" customHeight="1" x14ac:dyDescent="0.25">
      <c r="A148" s="285"/>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row>
    <row r="149" spans="1:26" ht="15.75" customHeight="1" x14ac:dyDescent="0.25">
      <c r="A149" s="285"/>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row>
    <row r="150" spans="1:26" ht="15.75" customHeight="1" x14ac:dyDescent="0.25">
      <c r="A150" s="285"/>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row>
    <row r="151" spans="1:26" ht="15.75" customHeight="1" x14ac:dyDescent="0.25">
      <c r="A151" s="285"/>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row>
    <row r="152" spans="1:26" ht="15.75" customHeight="1" x14ac:dyDescent="0.25">
      <c r="A152" s="285"/>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row>
    <row r="153" spans="1:26" ht="15.75" customHeight="1" x14ac:dyDescent="0.25">
      <c r="A153" s="285"/>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row>
    <row r="154" spans="1:26" ht="15.75" customHeight="1" x14ac:dyDescent="0.25">
      <c r="A154" s="285"/>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row>
    <row r="155" spans="1:26" ht="15.75" customHeight="1" x14ac:dyDescent="0.25">
      <c r="A155" s="285"/>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row>
    <row r="156" spans="1:26" ht="15.75" customHeight="1" x14ac:dyDescent="0.25">
      <c r="A156" s="285"/>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row>
    <row r="157" spans="1:26" ht="15.75" customHeight="1" x14ac:dyDescent="0.25">
      <c r="A157" s="285"/>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row>
    <row r="158" spans="1:26" ht="15.75" customHeight="1" x14ac:dyDescent="0.25">
      <c r="A158" s="285"/>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row>
    <row r="159" spans="1:26" ht="15.75" customHeight="1" x14ac:dyDescent="0.25">
      <c r="A159" s="285"/>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row>
    <row r="160" spans="1:26" ht="15.75" customHeight="1" x14ac:dyDescent="0.25">
      <c r="A160" s="285"/>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row>
    <row r="161" spans="1:26" ht="15.75" customHeight="1" x14ac:dyDescent="0.25">
      <c r="A161" s="285"/>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row>
    <row r="162" spans="1:26" ht="15.75" customHeight="1" x14ac:dyDescent="0.25">
      <c r="A162" s="285"/>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row>
    <row r="163" spans="1:26" ht="15.75" customHeight="1" x14ac:dyDescent="0.25">
      <c r="A163" s="285"/>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row>
    <row r="164" spans="1:26" ht="15.75" customHeight="1" x14ac:dyDescent="0.25">
      <c r="A164" s="285"/>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row>
    <row r="165" spans="1:26" ht="15.75" customHeight="1" x14ac:dyDescent="0.25">
      <c r="A165" s="285"/>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row>
    <row r="166" spans="1:26" ht="15.75" customHeight="1" x14ac:dyDescent="0.25">
      <c r="A166" s="285"/>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row>
    <row r="167" spans="1:26" ht="15.75" customHeight="1" x14ac:dyDescent="0.25">
      <c r="A167" s="285"/>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row>
    <row r="168" spans="1:26" ht="15.75" customHeight="1" x14ac:dyDescent="0.25">
      <c r="A168" s="285"/>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row>
    <row r="169" spans="1:26" ht="15.75" customHeight="1" x14ac:dyDescent="0.25">
      <c r="A169" s="285"/>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row>
    <row r="170" spans="1:26" ht="15.75" customHeight="1" x14ac:dyDescent="0.25">
      <c r="A170" s="285"/>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row>
    <row r="171" spans="1:26" ht="15.75" customHeight="1" x14ac:dyDescent="0.25">
      <c r="A171" s="285"/>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row>
    <row r="172" spans="1:26" ht="15.75" customHeight="1" x14ac:dyDescent="0.25">
      <c r="A172" s="285"/>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row>
    <row r="173" spans="1:26" ht="15.75" customHeight="1" x14ac:dyDescent="0.25">
      <c r="A173" s="285"/>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row>
    <row r="174" spans="1:26" ht="15.75" customHeight="1" x14ac:dyDescent="0.25">
      <c r="A174" s="285"/>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row>
    <row r="175" spans="1:26" ht="15.75" customHeight="1" x14ac:dyDescent="0.25">
      <c r="A175" s="285"/>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row>
    <row r="176" spans="1:26" ht="15.75" customHeight="1" x14ac:dyDescent="0.25">
      <c r="A176" s="285"/>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row>
    <row r="177" spans="1:26" ht="15.75" customHeight="1" x14ac:dyDescent="0.25">
      <c r="A177" s="285"/>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row>
    <row r="178" spans="1:26" ht="15.75" customHeight="1" x14ac:dyDescent="0.25">
      <c r="A178" s="285"/>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row>
    <row r="179" spans="1:26" ht="15.75" customHeight="1" x14ac:dyDescent="0.25">
      <c r="A179" s="285"/>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row>
    <row r="180" spans="1:26" ht="15.75" customHeight="1" x14ac:dyDescent="0.25">
      <c r="A180" s="285"/>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row>
    <row r="181" spans="1:26" ht="15.75" customHeight="1" x14ac:dyDescent="0.25">
      <c r="A181" s="285"/>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row>
    <row r="182" spans="1:26" ht="15.75" customHeight="1" x14ac:dyDescent="0.25">
      <c r="A182" s="285"/>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row>
    <row r="183" spans="1:26" ht="15.75" customHeight="1" x14ac:dyDescent="0.25">
      <c r="A183" s="285"/>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row>
    <row r="184" spans="1:26" ht="15.75" customHeight="1" x14ac:dyDescent="0.25">
      <c r="A184" s="285"/>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row>
    <row r="185" spans="1:26" ht="15.75" customHeight="1" x14ac:dyDescent="0.25">
      <c r="A185" s="285"/>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row>
    <row r="186" spans="1:26" ht="15.75" customHeight="1" x14ac:dyDescent="0.25">
      <c r="A186" s="285"/>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row>
    <row r="187" spans="1:26" ht="15.75" customHeight="1" x14ac:dyDescent="0.25">
      <c r="A187" s="285"/>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row>
    <row r="188" spans="1:26" ht="15.75" customHeight="1" x14ac:dyDescent="0.25">
      <c r="A188" s="285"/>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row>
    <row r="189" spans="1:26" ht="15.75" customHeight="1" x14ac:dyDescent="0.25">
      <c r="A189" s="285"/>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row>
    <row r="190" spans="1:26" ht="15.75" customHeight="1" x14ac:dyDescent="0.25">
      <c r="A190" s="285"/>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row>
    <row r="191" spans="1:26" ht="15.75" customHeight="1" x14ac:dyDescent="0.25">
      <c r="A191" s="285"/>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row>
    <row r="192" spans="1:26" ht="15.75" customHeight="1" x14ac:dyDescent="0.25">
      <c r="A192" s="285"/>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row>
    <row r="193" spans="1:26" ht="15.75" customHeight="1" x14ac:dyDescent="0.25">
      <c r="A193" s="285"/>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row>
    <row r="194" spans="1:26" ht="15.75" customHeight="1" x14ac:dyDescent="0.25">
      <c r="A194" s="285"/>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row>
    <row r="195" spans="1:26" ht="15.75" customHeight="1" x14ac:dyDescent="0.25">
      <c r="A195" s="285"/>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row>
    <row r="196" spans="1:26" ht="15.75" customHeight="1" x14ac:dyDescent="0.25">
      <c r="A196" s="285"/>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row>
    <row r="197" spans="1:26" ht="15.75" customHeight="1" x14ac:dyDescent="0.25">
      <c r="A197" s="285"/>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row>
    <row r="198" spans="1:26" ht="15.75" customHeight="1" x14ac:dyDescent="0.25">
      <c r="A198" s="285"/>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row>
    <row r="199" spans="1:26" ht="15.75" customHeight="1" x14ac:dyDescent="0.25">
      <c r="A199" s="285"/>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row>
    <row r="200" spans="1:26" ht="15.75" customHeight="1" x14ac:dyDescent="0.25">
      <c r="A200" s="285"/>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row>
    <row r="201" spans="1:26" ht="15.75" customHeight="1" x14ac:dyDescent="0.25">
      <c r="A201" s="285"/>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row>
    <row r="202" spans="1:26" ht="15.75" customHeight="1" x14ac:dyDescent="0.25">
      <c r="A202" s="285"/>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row>
    <row r="203" spans="1:26" ht="15.75" customHeight="1" x14ac:dyDescent="0.25">
      <c r="A203" s="285"/>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row>
    <row r="204" spans="1:26" ht="15.75" customHeight="1" x14ac:dyDescent="0.25">
      <c r="A204" s="285"/>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row>
    <row r="205" spans="1:26" ht="15.75" customHeight="1" x14ac:dyDescent="0.25">
      <c r="A205" s="285"/>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row>
    <row r="206" spans="1:26" ht="15.75" customHeight="1" x14ac:dyDescent="0.25">
      <c r="A206" s="285"/>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row>
    <row r="207" spans="1:26" ht="15.75" customHeight="1" x14ac:dyDescent="0.25">
      <c r="A207" s="285"/>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row>
    <row r="208" spans="1:26" ht="15.75" customHeight="1" x14ac:dyDescent="0.25">
      <c r="A208" s="285"/>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row>
    <row r="209" spans="1:26" ht="15.75" customHeight="1" x14ac:dyDescent="0.25">
      <c r="A209" s="285"/>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row>
    <row r="210" spans="1:26" ht="15.75" customHeight="1" x14ac:dyDescent="0.25">
      <c r="A210" s="285"/>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row>
    <row r="211" spans="1:26" ht="15.75" customHeight="1" x14ac:dyDescent="0.25">
      <c r="A211" s="285"/>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row>
    <row r="212" spans="1:26" ht="15.75" customHeight="1" x14ac:dyDescent="0.25">
      <c r="A212" s="285"/>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row>
    <row r="213" spans="1:26" ht="15.75" customHeight="1" x14ac:dyDescent="0.25">
      <c r="A213" s="285"/>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row>
    <row r="214" spans="1:26" ht="15.75" customHeight="1" x14ac:dyDescent="0.25">
      <c r="A214" s="285"/>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row>
    <row r="215" spans="1:26" ht="15.75" customHeight="1" x14ac:dyDescent="0.25">
      <c r="A215" s="285"/>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row>
    <row r="216" spans="1:26" ht="15.75" customHeight="1" x14ac:dyDescent="0.25">
      <c r="A216" s="285"/>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row>
    <row r="217" spans="1:26" ht="15.75" customHeight="1" x14ac:dyDescent="0.25">
      <c r="A217" s="285"/>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row>
    <row r="218" spans="1:26" ht="15.75" customHeight="1" x14ac:dyDescent="0.25">
      <c r="A218" s="285"/>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row>
    <row r="219" spans="1:26" ht="15.75" customHeight="1" x14ac:dyDescent="0.25">
      <c r="A219" s="285"/>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row>
    <row r="220" spans="1:26" ht="15.75" customHeight="1" x14ac:dyDescent="0.25">
      <c r="A220" s="285"/>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row>
    <row r="221" spans="1:26" ht="15.75" customHeight="1" x14ac:dyDescent="0.25">
      <c r="A221" s="285"/>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row>
    <row r="222" spans="1:26" ht="15.75" customHeight="1" x14ac:dyDescent="0.25">
      <c r="A222" s="285"/>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row>
    <row r="223" spans="1:26" ht="15.75" customHeight="1" x14ac:dyDescent="0.25">
      <c r="A223" s="285"/>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row>
    <row r="224" spans="1:26" ht="15.75" customHeight="1" x14ac:dyDescent="0.25">
      <c r="A224" s="285"/>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row>
    <row r="225" spans="1:26" ht="15.75" customHeight="1" x14ac:dyDescent="0.25">
      <c r="A225" s="285"/>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row>
    <row r="226" spans="1:26" ht="15.75" customHeight="1" x14ac:dyDescent="0.25">
      <c r="A226" s="285"/>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row>
    <row r="227" spans="1:26" ht="15.75" customHeight="1" x14ac:dyDescent="0.25">
      <c r="A227" s="285"/>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row>
    <row r="228" spans="1:26" ht="15.75" customHeight="1" x14ac:dyDescent="0.25">
      <c r="A228" s="285"/>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row>
    <row r="229" spans="1:26" ht="15.75" customHeight="1" x14ac:dyDescent="0.25">
      <c r="A229" s="285"/>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row>
    <row r="230" spans="1:26" ht="15.75" customHeight="1" x14ac:dyDescent="0.25">
      <c r="A230" s="285"/>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row>
    <row r="231" spans="1:26" ht="15.75" customHeight="1" x14ac:dyDescent="0.25">
      <c r="A231" s="285"/>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row>
    <row r="232" spans="1:26" ht="15.75" customHeight="1" x14ac:dyDescent="0.25">
      <c r="A232" s="285"/>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row>
    <row r="233" spans="1:26" ht="15.75" customHeight="1" x14ac:dyDescent="0.25">
      <c r="A233" s="285"/>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row>
    <row r="234" spans="1:26" ht="15.75" customHeight="1" x14ac:dyDescent="0.25">
      <c r="A234" s="285"/>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row>
    <row r="235" spans="1:26" ht="15.75" customHeight="1" x14ac:dyDescent="0.25">
      <c r="A235" s="285"/>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row>
    <row r="236" spans="1:26" ht="15.75" customHeight="1" x14ac:dyDescent="0.25">
      <c r="A236" s="285"/>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row>
    <row r="237" spans="1:26" ht="15.75" customHeight="1" x14ac:dyDescent="0.25">
      <c r="A237" s="285"/>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row>
    <row r="238" spans="1:26" ht="15.75" customHeight="1" x14ac:dyDescent="0.25">
      <c r="A238" s="285"/>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row>
    <row r="239" spans="1:26" ht="15.75" customHeight="1" x14ac:dyDescent="0.25">
      <c r="A239" s="285"/>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row>
    <row r="240" spans="1:26" ht="15.75" customHeight="1" x14ac:dyDescent="0.25">
      <c r="A240" s="285"/>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row>
    <row r="241" spans="1:26" ht="15.75" customHeight="1" x14ac:dyDescent="0.25">
      <c r="A241" s="285"/>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row>
    <row r="242" spans="1:26" ht="15.75" customHeight="1" x14ac:dyDescent="0.25">
      <c r="A242" s="285"/>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row>
    <row r="243" spans="1:26" ht="15.75" customHeight="1" x14ac:dyDescent="0.25">
      <c r="A243" s="285"/>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row>
    <row r="244" spans="1:26" ht="15.75" customHeight="1" x14ac:dyDescent="0.25">
      <c r="A244" s="285"/>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row>
    <row r="245" spans="1:26" ht="15.75" customHeight="1" x14ac:dyDescent="0.25">
      <c r="A245" s="285"/>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row>
    <row r="246" spans="1:26" ht="15.75" customHeight="1" x14ac:dyDescent="0.25">
      <c r="A246" s="285"/>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row>
    <row r="247" spans="1:26" ht="15.75" customHeight="1" x14ac:dyDescent="0.25">
      <c r="A247" s="285"/>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row>
    <row r="248" spans="1:26" ht="15.75" customHeight="1" x14ac:dyDescent="0.25">
      <c r="A248" s="285"/>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row>
    <row r="249" spans="1:26" ht="15.75" customHeight="1" x14ac:dyDescent="0.25">
      <c r="A249" s="285"/>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row>
    <row r="250" spans="1:26" ht="15.75" customHeight="1" x14ac:dyDescent="0.25">
      <c r="A250" s="285"/>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row>
    <row r="251" spans="1:26" ht="15.75" customHeight="1" x14ac:dyDescent="0.25">
      <c r="A251" s="285"/>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row>
    <row r="252" spans="1:26" ht="15.75" customHeight="1" x14ac:dyDescent="0.25">
      <c r="A252" s="285"/>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row>
    <row r="253" spans="1:26" ht="15.75" customHeight="1" x14ac:dyDescent="0.25">
      <c r="A253" s="285"/>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row>
    <row r="254" spans="1:26" ht="15.75" customHeight="1" x14ac:dyDescent="0.25">
      <c r="A254" s="285"/>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row>
    <row r="255" spans="1:26" ht="15.75" customHeight="1" x14ac:dyDescent="0.25">
      <c r="A255" s="285"/>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row>
    <row r="256" spans="1:26" ht="15.75" customHeight="1" x14ac:dyDescent="0.25">
      <c r="A256" s="285"/>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row>
    <row r="257" spans="1:26" ht="15.75" customHeight="1" x14ac:dyDescent="0.25">
      <c r="A257" s="285"/>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row>
    <row r="258" spans="1:26" ht="15.75" customHeight="1" x14ac:dyDescent="0.25">
      <c r="A258" s="285"/>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row>
    <row r="259" spans="1:26" ht="15.75" customHeight="1" x14ac:dyDescent="0.25">
      <c r="A259" s="285"/>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row>
    <row r="260" spans="1:26" ht="15.75" customHeight="1" x14ac:dyDescent="0.25">
      <c r="A260" s="285"/>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row>
    <row r="261" spans="1:26" ht="15.75" customHeight="1" x14ac:dyDescent="0.25">
      <c r="A261" s="285"/>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row>
    <row r="262" spans="1:26" ht="15.75" customHeight="1" x14ac:dyDescent="0.25">
      <c r="A262" s="285"/>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row>
    <row r="263" spans="1:26" ht="15.75" customHeight="1" x14ac:dyDescent="0.25">
      <c r="A263" s="285"/>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row>
    <row r="264" spans="1:26" ht="15.75" customHeight="1" x14ac:dyDescent="0.25">
      <c r="A264" s="285"/>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row>
    <row r="265" spans="1:26" ht="15.75" customHeight="1" x14ac:dyDescent="0.25">
      <c r="A265" s="285"/>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row>
    <row r="266" spans="1:26" ht="15.75" customHeight="1" x14ac:dyDescent="0.25">
      <c r="A266" s="285"/>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row>
    <row r="267" spans="1:26" ht="15.75" customHeight="1" x14ac:dyDescent="0.25">
      <c r="A267" s="285"/>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row>
    <row r="268" spans="1:26" ht="15.75" customHeight="1" x14ac:dyDescent="0.25">
      <c r="A268" s="285"/>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row>
    <row r="269" spans="1:26" ht="15.75" customHeight="1" x14ac:dyDescent="0.25">
      <c r="A269" s="285"/>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row>
    <row r="270" spans="1:26" ht="15.75" customHeight="1" x14ac:dyDescent="0.25">
      <c r="A270" s="285"/>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row>
    <row r="271" spans="1:26" ht="15.75" customHeight="1" x14ac:dyDescent="0.25">
      <c r="A271" s="285"/>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row>
    <row r="272" spans="1:26" ht="15.75" customHeight="1" x14ac:dyDescent="0.25">
      <c r="A272" s="285"/>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row>
    <row r="273" spans="1:26" ht="15.75" customHeight="1" x14ac:dyDescent="0.25">
      <c r="A273" s="285"/>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row>
    <row r="274" spans="1:26" ht="15.75" customHeight="1" x14ac:dyDescent="0.25">
      <c r="A274" s="285"/>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row>
    <row r="275" spans="1:26" ht="15.75" customHeight="1" x14ac:dyDescent="0.25">
      <c r="A275" s="285"/>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row>
    <row r="276" spans="1:26" ht="15.75" customHeight="1" x14ac:dyDescent="0.25">
      <c r="A276" s="285"/>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row>
    <row r="277" spans="1:26" ht="15.75" customHeight="1" x14ac:dyDescent="0.25">
      <c r="A277" s="285"/>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row>
    <row r="278" spans="1:26" ht="15.75" customHeight="1" x14ac:dyDescent="0.25">
      <c r="A278" s="285"/>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row>
    <row r="279" spans="1:26" ht="15.75" customHeight="1" x14ac:dyDescent="0.25">
      <c r="A279" s="285"/>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row>
    <row r="280" spans="1:26" ht="15.75" customHeight="1" x14ac:dyDescent="0.25">
      <c r="A280" s="285"/>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row>
    <row r="281" spans="1:26" ht="15.75" customHeight="1" x14ac:dyDescent="0.25">
      <c r="A281" s="285"/>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row>
    <row r="282" spans="1:26" ht="15.75" customHeight="1" x14ac:dyDescent="0.25">
      <c r="A282" s="285"/>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row>
    <row r="283" spans="1:26" ht="15.75" customHeight="1" x14ac:dyDescent="0.25">
      <c r="A283" s="285"/>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row>
    <row r="284" spans="1:26" ht="15.75" customHeight="1" x14ac:dyDescent="0.25">
      <c r="A284" s="285"/>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row>
    <row r="285" spans="1:26" ht="15.75" customHeight="1" x14ac:dyDescent="0.25">
      <c r="A285" s="285"/>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row>
    <row r="286" spans="1:26" ht="15.75" customHeight="1" x14ac:dyDescent="0.25">
      <c r="A286" s="285"/>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row>
    <row r="287" spans="1:26" ht="15.75" customHeight="1" x14ac:dyDescent="0.25">
      <c r="A287" s="285"/>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row>
    <row r="288" spans="1:26" ht="15.75" customHeight="1" x14ac:dyDescent="0.25">
      <c r="A288" s="285"/>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row>
    <row r="289" spans="1:26" ht="15.75" customHeight="1" x14ac:dyDescent="0.25">
      <c r="A289" s="285"/>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row>
    <row r="290" spans="1:26" ht="15.75" customHeight="1" x14ac:dyDescent="0.25">
      <c r="A290" s="285"/>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row>
    <row r="291" spans="1:26" ht="15.75" customHeight="1" x14ac:dyDescent="0.25">
      <c r="A291" s="285"/>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row>
    <row r="292" spans="1:26" ht="15.75" customHeight="1" x14ac:dyDescent="0.25">
      <c r="A292" s="285"/>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row>
    <row r="293" spans="1:26" ht="15.75" customHeight="1" x14ac:dyDescent="0.25">
      <c r="A293" s="285"/>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row>
    <row r="294" spans="1:26" ht="15.75" customHeight="1" x14ac:dyDescent="0.25">
      <c r="A294" s="285"/>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row>
    <row r="295" spans="1:26" ht="15.75" customHeight="1" x14ac:dyDescent="0.25">
      <c r="A295" s="285"/>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row>
    <row r="296" spans="1:26" ht="15.75" customHeight="1" x14ac:dyDescent="0.25">
      <c r="A296" s="285"/>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row>
    <row r="297" spans="1:26" ht="15.75" customHeight="1" x14ac:dyDescent="0.25">
      <c r="A297" s="285"/>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row>
    <row r="298" spans="1:26" ht="15.75" customHeight="1" x14ac:dyDescent="0.25">
      <c r="A298" s="285"/>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row>
    <row r="299" spans="1:26" ht="15.75" customHeight="1" x14ac:dyDescent="0.25">
      <c r="A299" s="285"/>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row>
    <row r="300" spans="1:26" ht="15.75" customHeight="1" x14ac:dyDescent="0.25">
      <c r="A300" s="285"/>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row>
    <row r="301" spans="1:26" ht="15.75" customHeight="1" x14ac:dyDescent="0.25">
      <c r="A301" s="285"/>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row>
    <row r="302" spans="1:26" ht="15.75" customHeight="1" x14ac:dyDescent="0.25">
      <c r="A302" s="285"/>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row>
    <row r="303" spans="1:26" ht="15.75" customHeight="1" x14ac:dyDescent="0.25">
      <c r="A303" s="285"/>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row>
    <row r="304" spans="1:26" ht="15.75" customHeight="1" x14ac:dyDescent="0.25">
      <c r="A304" s="285"/>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row>
    <row r="305" spans="1:26" ht="15.75" customHeight="1" x14ac:dyDescent="0.25">
      <c r="A305" s="285"/>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row>
    <row r="306" spans="1:26" ht="15.75" customHeight="1" x14ac:dyDescent="0.25">
      <c r="A306" s="285"/>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row>
    <row r="307" spans="1:26" ht="15.75" customHeight="1" x14ac:dyDescent="0.25">
      <c r="A307" s="285"/>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row>
    <row r="308" spans="1:26" ht="15.75" customHeight="1" x14ac:dyDescent="0.25">
      <c r="A308" s="285"/>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row>
    <row r="309" spans="1:26" ht="15.75" customHeight="1" x14ac:dyDescent="0.25">
      <c r="A309" s="285"/>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row>
    <row r="310" spans="1:26" ht="15.75" customHeight="1" x14ac:dyDescent="0.25">
      <c r="A310" s="285"/>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row>
    <row r="311" spans="1:26" ht="15.75" customHeight="1" x14ac:dyDescent="0.25">
      <c r="A311" s="285"/>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row>
    <row r="312" spans="1:26" ht="15.75" customHeight="1" x14ac:dyDescent="0.25">
      <c r="A312" s="285"/>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row>
    <row r="313" spans="1:26" ht="15.75" customHeight="1" x14ac:dyDescent="0.25">
      <c r="A313" s="285"/>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row>
    <row r="314" spans="1:26" ht="15.75" customHeight="1" x14ac:dyDescent="0.25">
      <c r="A314" s="285"/>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row>
    <row r="315" spans="1:26" ht="15.75" customHeight="1" x14ac:dyDescent="0.25">
      <c r="A315" s="285"/>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row>
    <row r="316" spans="1:26" ht="15.75" customHeight="1" x14ac:dyDescent="0.25">
      <c r="A316" s="285"/>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row>
    <row r="317" spans="1:26" ht="15.75" customHeight="1" x14ac:dyDescent="0.25">
      <c r="A317" s="285"/>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row>
    <row r="318" spans="1:26" ht="15.75" customHeight="1" x14ac:dyDescent="0.25">
      <c r="A318" s="285"/>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row>
    <row r="319" spans="1:26" ht="15.75" customHeight="1" x14ac:dyDescent="0.25">
      <c r="A319" s="285"/>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row>
    <row r="320" spans="1:26" ht="15.75" customHeight="1" x14ac:dyDescent="0.25">
      <c r="A320" s="285"/>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row>
    <row r="321" spans="1:26" ht="15.75" customHeight="1" x14ac:dyDescent="0.25">
      <c r="A321" s="285"/>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row>
    <row r="322" spans="1:26" ht="15.75" customHeight="1" x14ac:dyDescent="0.25">
      <c r="A322" s="285"/>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row>
    <row r="323" spans="1:26" ht="15.75" customHeight="1" x14ac:dyDescent="0.25">
      <c r="A323" s="285"/>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row>
    <row r="324" spans="1:26" ht="15.75" customHeight="1" x14ac:dyDescent="0.25">
      <c r="A324" s="285"/>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row>
    <row r="325" spans="1:26" ht="15.75" customHeight="1" x14ac:dyDescent="0.25">
      <c r="A325" s="285"/>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row>
    <row r="326" spans="1:26" ht="15.75" customHeight="1" x14ac:dyDescent="0.25">
      <c r="A326" s="285"/>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row>
    <row r="327" spans="1:26" ht="15.75" customHeight="1" x14ac:dyDescent="0.25">
      <c r="A327" s="285"/>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row>
    <row r="328" spans="1:26" ht="15.75" customHeight="1" x14ac:dyDescent="0.25">
      <c r="A328" s="285"/>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row>
    <row r="329" spans="1:26" ht="15.75" customHeight="1" x14ac:dyDescent="0.25">
      <c r="A329" s="285"/>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row>
    <row r="330" spans="1:26" ht="15.75" customHeight="1" x14ac:dyDescent="0.25">
      <c r="A330" s="285"/>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row>
    <row r="331" spans="1:26" ht="15.75" customHeight="1" x14ac:dyDescent="0.25">
      <c r="A331" s="285"/>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row>
    <row r="332" spans="1:26" ht="15.75" customHeight="1" x14ac:dyDescent="0.25">
      <c r="A332" s="285"/>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row>
    <row r="333" spans="1:26" ht="15.75" customHeight="1" x14ac:dyDescent="0.25">
      <c r="A333" s="285"/>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row>
    <row r="334" spans="1:26" ht="15.75" customHeight="1" x14ac:dyDescent="0.25">
      <c r="A334" s="285"/>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row>
    <row r="335" spans="1:26" ht="15.75" customHeight="1" x14ac:dyDescent="0.25">
      <c r="A335" s="285"/>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row>
    <row r="336" spans="1:26" ht="15.75" customHeight="1" x14ac:dyDescent="0.25">
      <c r="A336" s="285"/>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row>
    <row r="337" spans="1:26" ht="15.75" customHeight="1" x14ac:dyDescent="0.25">
      <c r="A337" s="285"/>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row>
    <row r="338" spans="1:26" ht="15.75" customHeight="1" x14ac:dyDescent="0.25">
      <c r="A338" s="285"/>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row>
    <row r="339" spans="1:26" ht="15.75" customHeight="1" x14ac:dyDescent="0.25">
      <c r="A339" s="285"/>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row>
    <row r="340" spans="1:26" ht="15.75" customHeight="1" x14ac:dyDescent="0.25">
      <c r="A340" s="285"/>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row>
    <row r="341" spans="1:26" ht="15.75" customHeight="1" x14ac:dyDescent="0.25">
      <c r="A341" s="285"/>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row>
    <row r="342" spans="1:26" ht="15.75" customHeight="1" x14ac:dyDescent="0.25">
      <c r="A342" s="285"/>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row>
    <row r="343" spans="1:26" ht="15.75" customHeight="1" x14ac:dyDescent="0.25">
      <c r="A343" s="285"/>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row>
    <row r="344" spans="1:26" ht="15.75" customHeight="1" x14ac:dyDescent="0.25">
      <c r="A344" s="285"/>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row>
    <row r="345" spans="1:26" ht="15.75" customHeight="1" x14ac:dyDescent="0.25">
      <c r="A345" s="285"/>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row>
    <row r="346" spans="1:26" ht="15.75" customHeight="1" x14ac:dyDescent="0.25">
      <c r="A346" s="285"/>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row>
    <row r="347" spans="1:26" ht="15.75" customHeight="1" x14ac:dyDescent="0.25">
      <c r="A347" s="285"/>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row>
    <row r="348" spans="1:26" ht="15.75" customHeight="1" x14ac:dyDescent="0.25">
      <c r="A348" s="285"/>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row>
    <row r="349" spans="1:26" ht="15.75" customHeight="1" x14ac:dyDescent="0.25">
      <c r="A349" s="285"/>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row>
    <row r="350" spans="1:26" ht="15.75" customHeight="1" x14ac:dyDescent="0.25">
      <c r="A350" s="285"/>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row>
    <row r="351" spans="1:26" ht="15.75" customHeight="1" x14ac:dyDescent="0.25">
      <c r="A351" s="285"/>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row>
    <row r="352" spans="1:26" ht="15.75" customHeight="1" x14ac:dyDescent="0.25">
      <c r="A352" s="285"/>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row>
    <row r="353" spans="1:26" ht="15.75" customHeight="1" x14ac:dyDescent="0.25">
      <c r="A353" s="285"/>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row>
    <row r="354" spans="1:26" ht="15.75" customHeight="1" x14ac:dyDescent="0.25">
      <c r="A354" s="285"/>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row>
    <row r="355" spans="1:26" ht="15.75" customHeight="1" x14ac:dyDescent="0.25">
      <c r="A355" s="285"/>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row>
    <row r="356" spans="1:26" ht="15.75" customHeight="1" x14ac:dyDescent="0.25">
      <c r="A356" s="285"/>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row>
    <row r="357" spans="1:26" ht="15.75" customHeight="1" x14ac:dyDescent="0.25">
      <c r="A357" s="285"/>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row>
    <row r="358" spans="1:26" ht="15.75" customHeight="1" x14ac:dyDescent="0.25">
      <c r="A358" s="285"/>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row>
    <row r="359" spans="1:26" ht="15.75" customHeight="1" x14ac:dyDescent="0.25">
      <c r="A359" s="285"/>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row>
    <row r="360" spans="1:26" ht="15.75" customHeight="1" x14ac:dyDescent="0.25">
      <c r="A360" s="285"/>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row>
    <row r="361" spans="1:26" ht="15.75" customHeight="1" x14ac:dyDescent="0.25">
      <c r="A361" s="285"/>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row>
    <row r="362" spans="1:26" ht="15.75" customHeight="1" x14ac:dyDescent="0.25">
      <c r="A362" s="285"/>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row>
    <row r="363" spans="1:26" ht="15.75" customHeight="1" x14ac:dyDescent="0.25">
      <c r="A363" s="285"/>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row>
    <row r="364" spans="1:26" ht="15.75" customHeight="1" x14ac:dyDescent="0.25">
      <c r="A364" s="285"/>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row>
    <row r="365" spans="1:26" ht="15.75" customHeight="1" x14ac:dyDescent="0.25">
      <c r="A365" s="285"/>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row>
    <row r="366" spans="1:26" ht="15.75" customHeight="1" x14ac:dyDescent="0.25">
      <c r="A366" s="285"/>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row>
    <row r="367" spans="1:26" ht="15.75" customHeight="1" x14ac:dyDescent="0.25">
      <c r="A367" s="285"/>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row>
    <row r="368" spans="1:26" ht="15.75" customHeight="1" x14ac:dyDescent="0.25">
      <c r="A368" s="285"/>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row>
    <row r="369" spans="1:26" ht="15.75" customHeight="1" x14ac:dyDescent="0.25">
      <c r="A369" s="285"/>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row>
    <row r="370" spans="1:26" ht="15.75" customHeight="1" x14ac:dyDescent="0.25">
      <c r="A370" s="285"/>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row>
    <row r="371" spans="1:26" ht="15.75" customHeight="1" x14ac:dyDescent="0.25">
      <c r="A371" s="285"/>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row>
    <row r="372" spans="1:26" ht="15.75" customHeight="1" x14ac:dyDescent="0.25">
      <c r="A372" s="285"/>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row>
    <row r="373" spans="1:26" ht="15.75" customHeight="1" x14ac:dyDescent="0.25">
      <c r="A373" s="285"/>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row>
    <row r="374" spans="1:26" ht="15.75" customHeight="1" x14ac:dyDescent="0.25">
      <c r="A374" s="285"/>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row>
    <row r="375" spans="1:26" ht="15.75" customHeight="1" x14ac:dyDescent="0.25">
      <c r="A375" s="285"/>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row>
    <row r="376" spans="1:26" ht="15.75" customHeight="1" x14ac:dyDescent="0.25">
      <c r="A376" s="285"/>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row>
    <row r="377" spans="1:26" ht="15.75" customHeight="1" x14ac:dyDescent="0.25">
      <c r="A377" s="285"/>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row>
    <row r="378" spans="1:26" ht="15.75" customHeight="1" x14ac:dyDescent="0.25">
      <c r="A378" s="285"/>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row>
    <row r="379" spans="1:26" ht="15.75" customHeight="1" x14ac:dyDescent="0.25">
      <c r="A379" s="285"/>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row>
    <row r="380" spans="1:26" ht="15.75" customHeight="1" x14ac:dyDescent="0.25">
      <c r="A380" s="285"/>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row>
    <row r="381" spans="1:26" ht="15.75" customHeight="1" x14ac:dyDescent="0.25">
      <c r="A381" s="285"/>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row>
    <row r="382" spans="1:26" ht="15.75" customHeight="1" x14ac:dyDescent="0.25">
      <c r="A382" s="285"/>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row>
    <row r="383" spans="1:26" ht="15.75" customHeight="1" x14ac:dyDescent="0.25">
      <c r="A383" s="285"/>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row>
    <row r="384" spans="1:26" ht="15.75" customHeight="1" x14ac:dyDescent="0.25">
      <c r="A384" s="285"/>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row>
    <row r="385" spans="1:26" ht="15.75" customHeight="1" x14ac:dyDescent="0.25">
      <c r="A385" s="285"/>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row>
    <row r="386" spans="1:26" ht="15.75" customHeight="1" x14ac:dyDescent="0.25">
      <c r="A386" s="285"/>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row>
    <row r="387" spans="1:26" ht="15.75" customHeight="1" x14ac:dyDescent="0.25">
      <c r="A387" s="285"/>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row>
    <row r="388" spans="1:26" ht="15.75" customHeight="1" x14ac:dyDescent="0.25">
      <c r="A388" s="285"/>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row>
    <row r="389" spans="1:26" ht="15.75" customHeight="1" x14ac:dyDescent="0.25">
      <c r="A389" s="285"/>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row>
    <row r="390" spans="1:26" ht="15.75" customHeight="1" x14ac:dyDescent="0.25">
      <c r="A390" s="285"/>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row>
    <row r="391" spans="1:26" ht="15.75" customHeight="1" x14ac:dyDescent="0.25">
      <c r="A391" s="285"/>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row>
    <row r="392" spans="1:26" ht="15.75" customHeight="1" x14ac:dyDescent="0.25">
      <c r="A392" s="285"/>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row>
    <row r="393" spans="1:26" ht="15.75" customHeight="1" x14ac:dyDescent="0.25">
      <c r="A393" s="285"/>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row>
    <row r="394" spans="1:26" ht="15.75" customHeight="1" x14ac:dyDescent="0.25">
      <c r="A394" s="285"/>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row>
    <row r="395" spans="1:26" ht="15.75" customHeight="1" x14ac:dyDescent="0.25">
      <c r="A395" s="285"/>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row>
    <row r="396" spans="1:26" ht="15.75" customHeight="1" x14ac:dyDescent="0.25">
      <c r="A396" s="285"/>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row>
    <row r="397" spans="1:26" ht="15.75" customHeight="1" x14ac:dyDescent="0.25">
      <c r="A397" s="285"/>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row>
    <row r="398" spans="1:26" ht="15.75" customHeight="1" x14ac:dyDescent="0.25">
      <c r="A398" s="285"/>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row>
    <row r="399" spans="1:26" ht="15.75" customHeight="1" x14ac:dyDescent="0.25">
      <c r="A399" s="285"/>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row>
    <row r="400" spans="1:26" ht="15.75" customHeight="1" x14ac:dyDescent="0.25">
      <c r="A400" s="285"/>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row>
    <row r="401" spans="1:26" ht="15.75" customHeight="1" x14ac:dyDescent="0.25">
      <c r="A401" s="285"/>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row>
    <row r="402" spans="1:26" ht="15.75" customHeight="1" x14ac:dyDescent="0.25">
      <c r="A402" s="285"/>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row>
    <row r="403" spans="1:26" ht="15.75" customHeight="1" x14ac:dyDescent="0.25">
      <c r="A403" s="285"/>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row>
    <row r="404" spans="1:26" ht="15.75" customHeight="1" x14ac:dyDescent="0.25">
      <c r="A404" s="285"/>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row>
    <row r="405" spans="1:26" ht="15.75" customHeight="1" x14ac:dyDescent="0.25">
      <c r="A405" s="285"/>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row>
    <row r="406" spans="1:26" ht="15.75" customHeight="1" x14ac:dyDescent="0.25">
      <c r="A406" s="285"/>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row>
    <row r="407" spans="1:26" ht="15.75" customHeight="1" x14ac:dyDescent="0.25">
      <c r="A407" s="285"/>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row>
    <row r="408" spans="1:26" ht="15.75" customHeight="1" x14ac:dyDescent="0.25">
      <c r="A408" s="285"/>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row>
    <row r="409" spans="1:26" ht="15.75" customHeight="1" x14ac:dyDescent="0.25">
      <c r="A409" s="285"/>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row>
    <row r="410" spans="1:26" ht="15.75" customHeight="1" x14ac:dyDescent="0.25">
      <c r="A410" s="285"/>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row>
    <row r="411" spans="1:26" ht="15.75" customHeight="1" x14ac:dyDescent="0.25">
      <c r="A411" s="285"/>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row>
    <row r="412" spans="1:26" ht="15.75" customHeight="1" x14ac:dyDescent="0.25">
      <c r="A412" s="285"/>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row>
    <row r="413" spans="1:26" ht="15.75" customHeight="1" x14ac:dyDescent="0.25">
      <c r="A413" s="285"/>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row>
    <row r="414" spans="1:26" ht="15.75" customHeight="1" x14ac:dyDescent="0.25">
      <c r="A414" s="285"/>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row>
    <row r="415" spans="1:26" ht="15.75" customHeight="1" x14ac:dyDescent="0.25">
      <c r="A415" s="285"/>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row>
    <row r="416" spans="1:26" ht="15.75" customHeight="1" x14ac:dyDescent="0.25">
      <c r="A416" s="285"/>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row>
    <row r="417" spans="1:26" ht="15.75" customHeight="1" x14ac:dyDescent="0.25">
      <c r="A417" s="285"/>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row>
    <row r="418" spans="1:26" ht="15.75" customHeight="1" x14ac:dyDescent="0.25">
      <c r="A418" s="285"/>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row>
    <row r="419" spans="1:26" ht="15.75" customHeight="1" x14ac:dyDescent="0.25">
      <c r="A419" s="285"/>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row>
    <row r="420" spans="1:26" ht="15.75" customHeight="1" x14ac:dyDescent="0.25">
      <c r="A420" s="285"/>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row>
    <row r="421" spans="1:26" ht="15.75" customHeight="1" x14ac:dyDescent="0.25">
      <c r="A421" s="285"/>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row>
    <row r="422" spans="1:26" ht="15.75" customHeight="1" x14ac:dyDescent="0.25">
      <c r="A422" s="285"/>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row>
    <row r="423" spans="1:26" ht="15.75" customHeight="1" x14ac:dyDescent="0.25">
      <c r="A423" s="285"/>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row>
    <row r="424" spans="1:26" ht="15.75" customHeight="1" x14ac:dyDescent="0.25">
      <c r="A424" s="285"/>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row>
    <row r="425" spans="1:26" ht="15.75" customHeight="1" x14ac:dyDescent="0.25">
      <c r="A425" s="285"/>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row>
    <row r="426" spans="1:26" ht="15.75" customHeight="1" x14ac:dyDescent="0.25">
      <c r="A426" s="285"/>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row>
    <row r="427" spans="1:26" ht="15.75" customHeight="1" x14ac:dyDescent="0.25">
      <c r="A427" s="285"/>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row>
    <row r="428" spans="1:26" ht="15.75" customHeight="1" x14ac:dyDescent="0.25">
      <c r="A428" s="285"/>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row>
    <row r="429" spans="1:26" ht="15.75" customHeight="1" x14ac:dyDescent="0.25">
      <c r="A429" s="285"/>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row>
    <row r="430" spans="1:26" ht="15.75" customHeight="1" x14ac:dyDescent="0.25">
      <c r="A430" s="285"/>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row>
    <row r="431" spans="1:26" ht="15.75" customHeight="1" x14ac:dyDescent="0.25">
      <c r="A431" s="285"/>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row>
    <row r="432" spans="1:26" ht="15.75" customHeight="1" x14ac:dyDescent="0.25">
      <c r="A432" s="285"/>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row>
    <row r="433" spans="1:26" ht="15.75" customHeight="1" x14ac:dyDescent="0.25">
      <c r="A433" s="285"/>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row>
    <row r="434" spans="1:26" ht="15.75" customHeight="1" x14ac:dyDescent="0.25">
      <c r="A434" s="285"/>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row>
    <row r="435" spans="1:26" ht="15.75" customHeight="1" x14ac:dyDescent="0.25">
      <c r="A435" s="285"/>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row>
    <row r="436" spans="1:26" ht="15.75" customHeight="1" x14ac:dyDescent="0.25">
      <c r="A436" s="285"/>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row>
    <row r="437" spans="1:26" ht="15.75" customHeight="1" x14ac:dyDescent="0.25">
      <c r="A437" s="285"/>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row>
    <row r="438" spans="1:26" ht="15.75" customHeight="1" x14ac:dyDescent="0.25">
      <c r="A438" s="285"/>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row>
    <row r="439" spans="1:26" ht="15.75" customHeight="1" x14ac:dyDescent="0.25">
      <c r="A439" s="285"/>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row>
    <row r="440" spans="1:26" ht="15.75" customHeight="1" x14ac:dyDescent="0.25">
      <c r="A440" s="285"/>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row>
    <row r="441" spans="1:26" ht="15.75" customHeight="1" x14ac:dyDescent="0.25">
      <c r="A441" s="285"/>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row>
    <row r="442" spans="1:26" ht="15.75" customHeight="1" x14ac:dyDescent="0.25">
      <c r="A442" s="285"/>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row>
    <row r="443" spans="1:26" ht="15.75" customHeight="1" x14ac:dyDescent="0.25">
      <c r="A443" s="285"/>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row>
    <row r="444" spans="1:26" ht="15.75" customHeight="1" x14ac:dyDescent="0.25">
      <c r="A444" s="285"/>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row>
    <row r="445" spans="1:26" ht="15.75" customHeight="1" x14ac:dyDescent="0.25">
      <c r="A445" s="285"/>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row>
    <row r="446" spans="1:26" ht="15.75" customHeight="1" x14ac:dyDescent="0.25">
      <c r="A446" s="285"/>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row>
    <row r="447" spans="1:26" ht="15.75" customHeight="1" x14ac:dyDescent="0.25">
      <c r="A447" s="285"/>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row>
    <row r="448" spans="1:26" ht="15.75" customHeight="1" x14ac:dyDescent="0.25">
      <c r="A448" s="285"/>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row>
    <row r="449" spans="1:26" ht="15.75" customHeight="1" x14ac:dyDescent="0.25">
      <c r="A449" s="285"/>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row>
    <row r="450" spans="1:26" ht="15.75" customHeight="1" x14ac:dyDescent="0.25">
      <c r="A450" s="285"/>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row>
    <row r="451" spans="1:26" ht="15.75" customHeight="1" x14ac:dyDescent="0.25">
      <c r="A451" s="285"/>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row>
    <row r="452" spans="1:26" ht="15.75" customHeight="1" x14ac:dyDescent="0.25">
      <c r="A452" s="285"/>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row>
    <row r="453" spans="1:26" ht="15.75" customHeight="1" x14ac:dyDescent="0.25">
      <c r="A453" s="285"/>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row>
    <row r="454" spans="1:26" ht="15.75" customHeight="1" x14ac:dyDescent="0.25">
      <c r="A454" s="285"/>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row>
    <row r="455" spans="1:26" ht="15.75" customHeight="1" x14ac:dyDescent="0.25">
      <c r="A455" s="285"/>
      <c r="B455" s="273"/>
      <c r="C455" s="27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73"/>
      <c r="Z455" s="273"/>
    </row>
    <row r="456" spans="1:26" ht="15.75" customHeight="1" x14ac:dyDescent="0.25">
      <c r="A456" s="285"/>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row>
    <row r="457" spans="1:26" ht="15.75" customHeight="1" x14ac:dyDescent="0.25">
      <c r="A457" s="285"/>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row>
    <row r="458" spans="1:26" ht="15.75" customHeight="1" x14ac:dyDescent="0.25">
      <c r="A458" s="285"/>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row>
    <row r="459" spans="1:26" ht="15.75" customHeight="1" x14ac:dyDescent="0.25">
      <c r="A459" s="285"/>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row>
    <row r="460" spans="1:26" ht="15.75" customHeight="1" x14ac:dyDescent="0.25">
      <c r="A460" s="285"/>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row>
    <row r="461" spans="1:26" ht="15.75" customHeight="1" x14ac:dyDescent="0.25">
      <c r="A461" s="285"/>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row>
    <row r="462" spans="1:26" ht="15.75" customHeight="1" x14ac:dyDescent="0.25">
      <c r="A462" s="285"/>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row>
    <row r="463" spans="1:26" ht="15.75" customHeight="1" x14ac:dyDescent="0.25">
      <c r="A463" s="285"/>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row>
    <row r="464" spans="1:26" ht="15.75" customHeight="1" x14ac:dyDescent="0.25">
      <c r="A464" s="285"/>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row>
    <row r="465" spans="1:26" ht="15.75" customHeight="1" x14ac:dyDescent="0.25">
      <c r="A465" s="285"/>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row>
    <row r="466" spans="1:26" ht="15.75" customHeight="1" x14ac:dyDescent="0.25">
      <c r="A466" s="285"/>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row>
    <row r="467" spans="1:26" ht="15.75" customHeight="1" x14ac:dyDescent="0.25">
      <c r="A467" s="285"/>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row>
    <row r="468" spans="1:26" ht="15.75" customHeight="1" x14ac:dyDescent="0.25">
      <c r="A468" s="285"/>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row>
    <row r="469" spans="1:26" ht="15.75" customHeight="1" x14ac:dyDescent="0.25">
      <c r="A469" s="285"/>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row>
    <row r="470" spans="1:26" ht="15.75" customHeight="1" x14ac:dyDescent="0.25">
      <c r="A470" s="285"/>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row>
    <row r="471" spans="1:26" ht="15.75" customHeight="1" x14ac:dyDescent="0.25">
      <c r="A471" s="285"/>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row>
    <row r="472" spans="1:26" ht="15.75" customHeight="1" x14ac:dyDescent="0.25">
      <c r="A472" s="285"/>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row>
    <row r="473" spans="1:26" ht="15.75" customHeight="1" x14ac:dyDescent="0.25">
      <c r="A473" s="285"/>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row>
    <row r="474" spans="1:26" ht="15.75" customHeight="1" x14ac:dyDescent="0.25">
      <c r="A474" s="285"/>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row>
    <row r="475" spans="1:26" ht="15.75" customHeight="1" x14ac:dyDescent="0.25">
      <c r="A475" s="285"/>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row>
    <row r="476" spans="1:26" ht="15.75" customHeight="1" x14ac:dyDescent="0.25">
      <c r="A476" s="285"/>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row>
    <row r="477" spans="1:26" ht="15.75" customHeight="1" x14ac:dyDescent="0.25">
      <c r="A477" s="285"/>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row>
    <row r="478" spans="1:26" ht="15.75" customHeight="1" x14ac:dyDescent="0.25">
      <c r="A478" s="285"/>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row>
    <row r="479" spans="1:26" ht="15.75" customHeight="1" x14ac:dyDescent="0.25">
      <c r="A479" s="285"/>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row>
    <row r="480" spans="1:26" ht="15.75" customHeight="1" x14ac:dyDescent="0.25">
      <c r="A480" s="285"/>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row>
    <row r="481" spans="1:26" ht="15.75" customHeight="1" x14ac:dyDescent="0.25">
      <c r="A481" s="285"/>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row>
    <row r="482" spans="1:26" ht="15.75" customHeight="1" x14ac:dyDescent="0.25">
      <c r="A482" s="285"/>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row>
    <row r="483" spans="1:26" ht="15.75" customHeight="1" x14ac:dyDescent="0.25">
      <c r="A483" s="285"/>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row>
    <row r="484" spans="1:26" ht="15.75" customHeight="1" x14ac:dyDescent="0.25">
      <c r="A484" s="285"/>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row>
    <row r="485" spans="1:26" ht="15.75" customHeight="1" x14ac:dyDescent="0.25">
      <c r="A485" s="285"/>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row>
    <row r="486" spans="1:26" ht="15.75" customHeight="1" x14ac:dyDescent="0.25">
      <c r="A486" s="285"/>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row>
    <row r="487" spans="1:26" ht="15.75" customHeight="1" x14ac:dyDescent="0.25">
      <c r="A487" s="285"/>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row>
    <row r="488" spans="1:26" ht="15.75" customHeight="1" x14ac:dyDescent="0.25">
      <c r="A488" s="285"/>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row>
    <row r="489" spans="1:26" ht="15.75" customHeight="1" x14ac:dyDescent="0.25">
      <c r="A489" s="285"/>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row>
    <row r="490" spans="1:26" ht="15.75" customHeight="1" x14ac:dyDescent="0.25">
      <c r="A490" s="285"/>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row>
    <row r="491" spans="1:26" ht="15.75" customHeight="1" x14ac:dyDescent="0.25">
      <c r="A491" s="285"/>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row>
    <row r="492" spans="1:26" ht="15.75" customHeight="1" x14ac:dyDescent="0.25">
      <c r="A492" s="285"/>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row>
    <row r="493" spans="1:26" ht="15.75" customHeight="1" x14ac:dyDescent="0.25">
      <c r="A493" s="285"/>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row>
    <row r="494" spans="1:26" ht="15.75" customHeight="1" x14ac:dyDescent="0.25">
      <c r="A494" s="285"/>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row>
    <row r="495" spans="1:26" ht="15.75" customHeight="1" x14ac:dyDescent="0.25">
      <c r="A495" s="285"/>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row>
    <row r="496" spans="1:26" ht="15.75" customHeight="1" x14ac:dyDescent="0.25">
      <c r="A496" s="285"/>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row>
    <row r="497" spans="1:26" ht="15.75" customHeight="1" x14ac:dyDescent="0.25">
      <c r="A497" s="285"/>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row>
    <row r="498" spans="1:26" ht="15.75" customHeight="1" x14ac:dyDescent="0.25">
      <c r="A498" s="285"/>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row>
    <row r="499" spans="1:26" ht="15.75" customHeight="1" x14ac:dyDescent="0.25">
      <c r="A499" s="285"/>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row>
    <row r="500" spans="1:26" ht="15.75" customHeight="1" x14ac:dyDescent="0.25">
      <c r="A500" s="285"/>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row>
    <row r="501" spans="1:26" ht="15.75" customHeight="1" x14ac:dyDescent="0.25">
      <c r="A501" s="285"/>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row>
    <row r="502" spans="1:26" ht="15.75" customHeight="1" x14ac:dyDescent="0.25">
      <c r="A502" s="285"/>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row>
    <row r="503" spans="1:26" ht="15.75" customHeight="1" x14ac:dyDescent="0.25">
      <c r="A503" s="285"/>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row>
    <row r="504" spans="1:26" ht="15.75" customHeight="1" x14ac:dyDescent="0.25">
      <c r="A504" s="285"/>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row>
    <row r="505" spans="1:26" ht="15.75" customHeight="1" x14ac:dyDescent="0.25">
      <c r="A505" s="285"/>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row>
    <row r="506" spans="1:26" ht="15.75" customHeight="1" x14ac:dyDescent="0.25">
      <c r="A506" s="285"/>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row>
    <row r="507" spans="1:26" ht="15.75" customHeight="1" x14ac:dyDescent="0.25">
      <c r="A507" s="285"/>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row>
    <row r="508" spans="1:26" ht="15.75" customHeight="1" x14ac:dyDescent="0.25">
      <c r="A508" s="285"/>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row>
    <row r="509" spans="1:26" ht="15.75" customHeight="1" x14ac:dyDescent="0.25">
      <c r="A509" s="285"/>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row>
    <row r="510" spans="1:26" ht="15.75" customHeight="1" x14ac:dyDescent="0.25">
      <c r="A510" s="285"/>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row>
    <row r="511" spans="1:26" ht="15.75" customHeight="1" x14ac:dyDescent="0.25">
      <c r="A511" s="285"/>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row>
    <row r="512" spans="1:26" ht="15.75" customHeight="1" x14ac:dyDescent="0.25">
      <c r="A512" s="285"/>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row>
    <row r="513" spans="1:26" ht="15.75" customHeight="1" x14ac:dyDescent="0.25">
      <c r="A513" s="285"/>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row>
    <row r="514" spans="1:26" ht="15.75" customHeight="1" x14ac:dyDescent="0.25">
      <c r="A514" s="285"/>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row>
    <row r="515" spans="1:26" ht="15.75" customHeight="1" x14ac:dyDescent="0.25">
      <c r="A515" s="285"/>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row>
    <row r="516" spans="1:26" ht="15.75" customHeight="1" x14ac:dyDescent="0.25">
      <c r="A516" s="285"/>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row>
    <row r="517" spans="1:26" ht="15.75" customHeight="1" x14ac:dyDescent="0.25">
      <c r="A517" s="285"/>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row>
    <row r="518" spans="1:26" ht="15.75" customHeight="1" x14ac:dyDescent="0.25">
      <c r="A518" s="285"/>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row>
    <row r="519" spans="1:26" ht="15.75" customHeight="1" x14ac:dyDescent="0.25">
      <c r="A519" s="285"/>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row>
    <row r="520" spans="1:26" ht="15.75" customHeight="1" x14ac:dyDescent="0.25">
      <c r="A520" s="285"/>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row>
    <row r="521" spans="1:26" ht="15.75" customHeight="1" x14ac:dyDescent="0.25">
      <c r="A521" s="285"/>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row>
    <row r="522" spans="1:26" ht="15.75" customHeight="1" x14ac:dyDescent="0.25">
      <c r="A522" s="285"/>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row>
    <row r="523" spans="1:26" ht="15.75" customHeight="1" x14ac:dyDescent="0.25">
      <c r="A523" s="285"/>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row>
    <row r="524" spans="1:26" ht="15.75" customHeight="1" x14ac:dyDescent="0.25">
      <c r="A524" s="285"/>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row>
    <row r="525" spans="1:26" ht="15.75" customHeight="1" x14ac:dyDescent="0.25">
      <c r="A525" s="285"/>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row>
    <row r="526" spans="1:26" ht="15.75" customHeight="1" x14ac:dyDescent="0.25">
      <c r="A526" s="285"/>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row>
    <row r="527" spans="1:26" ht="15.75" customHeight="1" x14ac:dyDescent="0.25">
      <c r="A527" s="285"/>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row>
    <row r="528" spans="1:26" ht="15.75" customHeight="1" x14ac:dyDescent="0.25">
      <c r="A528" s="285"/>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row>
    <row r="529" spans="1:26" ht="15.75" customHeight="1" x14ac:dyDescent="0.25">
      <c r="A529" s="285"/>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row>
    <row r="530" spans="1:26" ht="15.75" customHeight="1" x14ac:dyDescent="0.25">
      <c r="A530" s="285"/>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row>
    <row r="531" spans="1:26" ht="15.75" customHeight="1" x14ac:dyDescent="0.25">
      <c r="A531" s="285"/>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row>
    <row r="532" spans="1:26" ht="15.75" customHeight="1" x14ac:dyDescent="0.25">
      <c r="A532" s="285"/>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row>
    <row r="533" spans="1:26" ht="15.75" customHeight="1" x14ac:dyDescent="0.25">
      <c r="A533" s="285"/>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row>
    <row r="534" spans="1:26" ht="15.75" customHeight="1" x14ac:dyDescent="0.25">
      <c r="A534" s="285"/>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row>
    <row r="535" spans="1:26" ht="15.75" customHeight="1" x14ac:dyDescent="0.25">
      <c r="A535" s="285"/>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row>
    <row r="536" spans="1:26" ht="15.75" customHeight="1" x14ac:dyDescent="0.25">
      <c r="A536" s="285"/>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row>
    <row r="537" spans="1:26" ht="15.75" customHeight="1" x14ac:dyDescent="0.25">
      <c r="A537" s="285"/>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row>
    <row r="538" spans="1:26" ht="15.75" customHeight="1" x14ac:dyDescent="0.25">
      <c r="A538" s="285"/>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row>
    <row r="539" spans="1:26" ht="15.75" customHeight="1" x14ac:dyDescent="0.25">
      <c r="A539" s="285"/>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row>
    <row r="540" spans="1:26" ht="15.75" customHeight="1" x14ac:dyDescent="0.25">
      <c r="A540" s="285"/>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row>
    <row r="541" spans="1:26" ht="15.75" customHeight="1" x14ac:dyDescent="0.25">
      <c r="A541" s="285"/>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row>
    <row r="542" spans="1:26" ht="15.75" customHeight="1" x14ac:dyDescent="0.25">
      <c r="A542" s="285"/>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row>
    <row r="543" spans="1:26" ht="15.75" customHeight="1" x14ac:dyDescent="0.25">
      <c r="A543" s="285"/>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row>
    <row r="544" spans="1:26" ht="15.75" customHeight="1" x14ac:dyDescent="0.25">
      <c r="A544" s="285"/>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row>
    <row r="545" spans="1:26" ht="15.75" customHeight="1" x14ac:dyDescent="0.25">
      <c r="A545" s="285"/>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row>
    <row r="546" spans="1:26" ht="15.75" customHeight="1" x14ac:dyDescent="0.25">
      <c r="A546" s="285"/>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row>
    <row r="547" spans="1:26" ht="15.75" customHeight="1" x14ac:dyDescent="0.25">
      <c r="A547" s="285"/>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row>
    <row r="548" spans="1:26" ht="15.75" customHeight="1" x14ac:dyDescent="0.25">
      <c r="A548" s="285"/>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row>
    <row r="549" spans="1:26" ht="15.75" customHeight="1" x14ac:dyDescent="0.25">
      <c r="A549" s="285"/>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row>
    <row r="550" spans="1:26" ht="15.75" customHeight="1" x14ac:dyDescent="0.25">
      <c r="A550" s="285"/>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row>
    <row r="551" spans="1:26" ht="15.75" customHeight="1" x14ac:dyDescent="0.25">
      <c r="A551" s="285"/>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row>
    <row r="552" spans="1:26" ht="15.75" customHeight="1" x14ac:dyDescent="0.25">
      <c r="A552" s="285"/>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row>
    <row r="553" spans="1:26" ht="15.75" customHeight="1" x14ac:dyDescent="0.25">
      <c r="A553" s="285"/>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row>
    <row r="554" spans="1:26" ht="15.75" customHeight="1" x14ac:dyDescent="0.25">
      <c r="A554" s="285"/>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row>
    <row r="555" spans="1:26" ht="15.75" customHeight="1" x14ac:dyDescent="0.25">
      <c r="A555" s="285"/>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row>
    <row r="556" spans="1:26" ht="15.75" customHeight="1" x14ac:dyDescent="0.25">
      <c r="A556" s="285"/>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row>
    <row r="557" spans="1:26" ht="15.75" customHeight="1" x14ac:dyDescent="0.25">
      <c r="A557" s="285"/>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row>
    <row r="558" spans="1:26" ht="15.75" customHeight="1" x14ac:dyDescent="0.25">
      <c r="A558" s="285"/>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row>
    <row r="559" spans="1:26" ht="15.75" customHeight="1" x14ac:dyDescent="0.25">
      <c r="A559" s="285"/>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row>
    <row r="560" spans="1:26" ht="15.75" customHeight="1" x14ac:dyDescent="0.25">
      <c r="A560" s="285"/>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row>
    <row r="561" spans="1:26" ht="15.75" customHeight="1" x14ac:dyDescent="0.25">
      <c r="A561" s="285"/>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row>
    <row r="562" spans="1:26" ht="15.75" customHeight="1" x14ac:dyDescent="0.25">
      <c r="A562" s="285"/>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row>
    <row r="563" spans="1:26" ht="15.75" customHeight="1" x14ac:dyDescent="0.25">
      <c r="A563" s="285"/>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row>
    <row r="564" spans="1:26" ht="15.75" customHeight="1" x14ac:dyDescent="0.25">
      <c r="A564" s="285"/>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row>
    <row r="565" spans="1:26" ht="15.75" customHeight="1" x14ac:dyDescent="0.25">
      <c r="A565" s="285"/>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row>
    <row r="566" spans="1:26" ht="15.75" customHeight="1" x14ac:dyDescent="0.25">
      <c r="A566" s="285"/>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row>
    <row r="567" spans="1:26" ht="15.75" customHeight="1" x14ac:dyDescent="0.25">
      <c r="A567" s="285"/>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row>
    <row r="568" spans="1:26" ht="15.75" customHeight="1" x14ac:dyDescent="0.25">
      <c r="A568" s="285"/>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row>
    <row r="569" spans="1:26" ht="15.75" customHeight="1" x14ac:dyDescent="0.25">
      <c r="A569" s="285"/>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row>
    <row r="570" spans="1:26" ht="15.75" customHeight="1" x14ac:dyDescent="0.25">
      <c r="A570" s="285"/>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row>
    <row r="571" spans="1:26" ht="15.75" customHeight="1" x14ac:dyDescent="0.25">
      <c r="A571" s="285"/>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row>
    <row r="572" spans="1:26" ht="15.75" customHeight="1" x14ac:dyDescent="0.25">
      <c r="A572" s="285"/>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row>
    <row r="573" spans="1:26" ht="15.75" customHeight="1" x14ac:dyDescent="0.25">
      <c r="A573" s="285"/>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row>
    <row r="574" spans="1:26" ht="15.75" customHeight="1" x14ac:dyDescent="0.25">
      <c r="A574" s="285"/>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row>
    <row r="575" spans="1:26" ht="15.75" customHeight="1" x14ac:dyDescent="0.25">
      <c r="A575" s="285"/>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row>
    <row r="576" spans="1:26" ht="15.75" customHeight="1" x14ac:dyDescent="0.25">
      <c r="A576" s="285"/>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row>
    <row r="577" spans="1:26" ht="15.75" customHeight="1" x14ac:dyDescent="0.25">
      <c r="A577" s="285"/>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row>
    <row r="578" spans="1:26" ht="15.75" customHeight="1" x14ac:dyDescent="0.25">
      <c r="A578" s="285"/>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row>
    <row r="579" spans="1:26" ht="15.75" customHeight="1" x14ac:dyDescent="0.25">
      <c r="A579" s="285"/>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row>
    <row r="580" spans="1:26" ht="15.75" customHeight="1" x14ac:dyDescent="0.25">
      <c r="A580" s="285"/>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row>
    <row r="581" spans="1:26" ht="15.75" customHeight="1" x14ac:dyDescent="0.25">
      <c r="A581" s="285"/>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row>
    <row r="582" spans="1:26" ht="15.75" customHeight="1" x14ac:dyDescent="0.25">
      <c r="A582" s="285"/>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row>
    <row r="583" spans="1:26" ht="15.75" customHeight="1" x14ac:dyDescent="0.25">
      <c r="A583" s="285"/>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row>
    <row r="584" spans="1:26" ht="15.75" customHeight="1" x14ac:dyDescent="0.25">
      <c r="A584" s="285"/>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row>
    <row r="585" spans="1:26" ht="15.75" customHeight="1" x14ac:dyDescent="0.25">
      <c r="A585" s="285"/>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row>
    <row r="586" spans="1:26" ht="15.75" customHeight="1" x14ac:dyDescent="0.25">
      <c r="A586" s="285"/>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row>
    <row r="587" spans="1:26" ht="15.75" customHeight="1" x14ac:dyDescent="0.25">
      <c r="A587" s="285"/>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row>
    <row r="588" spans="1:26" ht="15.75" customHeight="1" x14ac:dyDescent="0.25">
      <c r="A588" s="285"/>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row>
    <row r="589" spans="1:26" ht="15.75" customHeight="1" x14ac:dyDescent="0.25">
      <c r="A589" s="285"/>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row>
    <row r="590" spans="1:26" ht="15.75" customHeight="1" x14ac:dyDescent="0.25">
      <c r="A590" s="285"/>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row>
    <row r="591" spans="1:26" ht="15.75" customHeight="1" x14ac:dyDescent="0.25">
      <c r="A591" s="285"/>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row>
    <row r="592" spans="1:26" ht="15.75" customHeight="1" x14ac:dyDescent="0.25">
      <c r="A592" s="285"/>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row>
    <row r="593" spans="1:26" ht="15.75" customHeight="1" x14ac:dyDescent="0.25">
      <c r="A593" s="285"/>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row>
    <row r="594" spans="1:26" ht="15.75" customHeight="1" x14ac:dyDescent="0.25">
      <c r="A594" s="285"/>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row>
    <row r="595" spans="1:26" ht="15.75" customHeight="1" x14ac:dyDescent="0.25">
      <c r="A595" s="285"/>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row>
    <row r="596" spans="1:26" ht="15.75" customHeight="1" x14ac:dyDescent="0.25">
      <c r="A596" s="285"/>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row>
    <row r="597" spans="1:26" ht="15.75" customHeight="1" x14ac:dyDescent="0.25">
      <c r="A597" s="285"/>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row>
    <row r="598" spans="1:26" ht="15.75" customHeight="1" x14ac:dyDescent="0.25">
      <c r="A598" s="285"/>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row>
    <row r="599" spans="1:26" ht="15.75" customHeight="1" x14ac:dyDescent="0.25">
      <c r="A599" s="285"/>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row>
    <row r="600" spans="1:26" ht="15.75" customHeight="1" x14ac:dyDescent="0.25">
      <c r="A600" s="285"/>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row>
    <row r="601" spans="1:26" ht="15.75" customHeight="1" x14ac:dyDescent="0.25">
      <c r="A601" s="285"/>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row>
    <row r="602" spans="1:26" ht="15.75" customHeight="1" x14ac:dyDescent="0.25">
      <c r="A602" s="285"/>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row>
    <row r="603" spans="1:26" ht="15.75" customHeight="1" x14ac:dyDescent="0.25">
      <c r="A603" s="285"/>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row>
    <row r="604" spans="1:26" ht="15.75" customHeight="1" x14ac:dyDescent="0.25">
      <c r="A604" s="285"/>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row>
    <row r="605" spans="1:26" ht="15.75" customHeight="1" x14ac:dyDescent="0.25">
      <c r="A605" s="285"/>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row>
    <row r="606" spans="1:26" ht="15.75" customHeight="1" x14ac:dyDescent="0.25">
      <c r="A606" s="285"/>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row>
    <row r="607" spans="1:26" ht="15.75" customHeight="1" x14ac:dyDescent="0.25">
      <c r="A607" s="285"/>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row>
    <row r="608" spans="1:26" ht="15.75" customHeight="1" x14ac:dyDescent="0.25">
      <c r="A608" s="285"/>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row>
    <row r="609" spans="1:26" ht="15.75" customHeight="1" x14ac:dyDescent="0.25">
      <c r="A609" s="285"/>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row>
    <row r="610" spans="1:26" ht="15.75" customHeight="1" x14ac:dyDescent="0.25">
      <c r="A610" s="285"/>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row>
    <row r="611" spans="1:26" ht="15.75" customHeight="1" x14ac:dyDescent="0.25">
      <c r="A611" s="285"/>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row>
    <row r="612" spans="1:26" ht="15.75" customHeight="1" x14ac:dyDescent="0.25">
      <c r="A612" s="285"/>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row>
    <row r="613" spans="1:26" ht="15.75" customHeight="1" x14ac:dyDescent="0.25">
      <c r="A613" s="285"/>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row>
    <row r="614" spans="1:26" ht="15.75" customHeight="1" x14ac:dyDescent="0.25">
      <c r="A614" s="285"/>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row>
    <row r="615" spans="1:26" ht="15.75" customHeight="1" x14ac:dyDescent="0.25">
      <c r="A615" s="285"/>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row>
    <row r="616" spans="1:26" ht="15.75" customHeight="1" x14ac:dyDescent="0.25">
      <c r="A616" s="285"/>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row>
    <row r="617" spans="1:26" ht="15.75" customHeight="1" x14ac:dyDescent="0.25">
      <c r="A617" s="285"/>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row>
    <row r="618" spans="1:26" ht="15.75" customHeight="1" x14ac:dyDescent="0.25">
      <c r="A618" s="285"/>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row>
    <row r="619" spans="1:26" ht="15.75" customHeight="1" x14ac:dyDescent="0.25">
      <c r="A619" s="285"/>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row>
    <row r="620" spans="1:26" ht="15.75" customHeight="1" x14ac:dyDescent="0.25">
      <c r="A620" s="285"/>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row>
    <row r="621" spans="1:26" ht="15.75" customHeight="1" x14ac:dyDescent="0.25">
      <c r="A621" s="285"/>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row>
    <row r="622" spans="1:26" ht="15.75" customHeight="1" x14ac:dyDescent="0.25">
      <c r="A622" s="285"/>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row>
    <row r="623" spans="1:26" ht="15.75" customHeight="1" x14ac:dyDescent="0.25">
      <c r="A623" s="285"/>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row>
    <row r="624" spans="1:26" ht="15.75" customHeight="1" x14ac:dyDescent="0.25">
      <c r="A624" s="285"/>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row>
    <row r="625" spans="1:26" ht="15.75" customHeight="1" x14ac:dyDescent="0.25">
      <c r="A625" s="285"/>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row>
    <row r="626" spans="1:26" ht="15.75" customHeight="1" x14ac:dyDescent="0.25">
      <c r="A626" s="285"/>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row>
    <row r="627" spans="1:26" ht="15.75" customHeight="1" x14ac:dyDescent="0.25">
      <c r="A627" s="285"/>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row>
    <row r="628" spans="1:26" ht="15.75" customHeight="1" x14ac:dyDescent="0.25">
      <c r="A628" s="285"/>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row>
    <row r="629" spans="1:26" ht="15.75" customHeight="1" x14ac:dyDescent="0.25">
      <c r="A629" s="285"/>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row>
    <row r="630" spans="1:26" ht="15.75" customHeight="1" x14ac:dyDescent="0.25">
      <c r="A630" s="285"/>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row>
    <row r="631" spans="1:26" ht="15.75" customHeight="1" x14ac:dyDescent="0.25">
      <c r="A631" s="285"/>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row>
    <row r="632" spans="1:26" ht="15.75" customHeight="1" x14ac:dyDescent="0.25">
      <c r="A632" s="285"/>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row>
    <row r="633" spans="1:26" ht="15.75" customHeight="1" x14ac:dyDescent="0.25">
      <c r="A633" s="285"/>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row>
    <row r="634" spans="1:26" ht="15.75" customHeight="1" x14ac:dyDescent="0.25">
      <c r="A634" s="285"/>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row>
    <row r="635" spans="1:26" ht="15.75" customHeight="1" x14ac:dyDescent="0.25">
      <c r="A635" s="285"/>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row>
    <row r="636" spans="1:26" ht="15.75" customHeight="1" x14ac:dyDescent="0.25">
      <c r="A636" s="285"/>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row>
    <row r="637" spans="1:26" ht="15.75" customHeight="1" x14ac:dyDescent="0.25">
      <c r="A637" s="285"/>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row>
    <row r="638" spans="1:26" ht="15.75" customHeight="1" x14ac:dyDescent="0.25">
      <c r="A638" s="285"/>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row>
    <row r="639" spans="1:26" ht="15.75" customHeight="1" x14ac:dyDescent="0.25">
      <c r="A639" s="285"/>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row>
    <row r="640" spans="1:26" ht="15.75" customHeight="1" x14ac:dyDescent="0.25">
      <c r="A640" s="285"/>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row>
    <row r="641" spans="1:26" ht="15.75" customHeight="1" x14ac:dyDescent="0.25">
      <c r="A641" s="285"/>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row>
    <row r="642" spans="1:26" ht="15.75" customHeight="1" x14ac:dyDescent="0.25">
      <c r="A642" s="285"/>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row>
    <row r="643" spans="1:26" ht="15.75" customHeight="1" x14ac:dyDescent="0.25">
      <c r="A643" s="285"/>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row>
    <row r="644" spans="1:26" ht="15.75" customHeight="1" x14ac:dyDescent="0.25">
      <c r="A644" s="285"/>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row>
    <row r="645" spans="1:26" ht="15.75" customHeight="1" x14ac:dyDescent="0.25">
      <c r="A645" s="285"/>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row>
    <row r="646" spans="1:26" ht="15.75" customHeight="1" x14ac:dyDescent="0.25">
      <c r="A646" s="285"/>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row>
    <row r="647" spans="1:26" ht="15.75" customHeight="1" x14ac:dyDescent="0.25">
      <c r="A647" s="285"/>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row>
    <row r="648" spans="1:26" ht="15.75" customHeight="1" x14ac:dyDescent="0.25">
      <c r="A648" s="285"/>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row>
    <row r="649" spans="1:26" ht="15.75" customHeight="1" x14ac:dyDescent="0.25">
      <c r="A649" s="285"/>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row>
    <row r="650" spans="1:26" ht="15.75" customHeight="1" x14ac:dyDescent="0.25">
      <c r="A650" s="285"/>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row>
    <row r="651" spans="1:26" ht="15.75" customHeight="1" x14ac:dyDescent="0.25">
      <c r="A651" s="285"/>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row>
    <row r="652" spans="1:26" ht="15.75" customHeight="1" x14ac:dyDescent="0.25">
      <c r="A652" s="285"/>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row>
    <row r="653" spans="1:26" ht="15.75" customHeight="1" x14ac:dyDescent="0.25">
      <c r="A653" s="285"/>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row>
    <row r="654" spans="1:26" ht="15.75" customHeight="1" x14ac:dyDescent="0.25">
      <c r="A654" s="285"/>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row>
    <row r="655" spans="1:26" ht="15.75" customHeight="1" x14ac:dyDescent="0.25">
      <c r="A655" s="285"/>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row>
    <row r="656" spans="1:26" ht="15.75" customHeight="1" x14ac:dyDescent="0.25">
      <c r="A656" s="285"/>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row>
    <row r="657" spans="1:26" ht="15.75" customHeight="1" x14ac:dyDescent="0.25">
      <c r="A657" s="285"/>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row>
    <row r="658" spans="1:26" ht="15.75" customHeight="1" x14ac:dyDescent="0.25">
      <c r="A658" s="285"/>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row>
    <row r="659" spans="1:26" ht="15.75" customHeight="1" x14ac:dyDescent="0.25">
      <c r="A659" s="285"/>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row>
    <row r="660" spans="1:26" ht="15.75" customHeight="1" x14ac:dyDescent="0.25">
      <c r="A660" s="285"/>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row>
    <row r="661" spans="1:26" ht="15.75" customHeight="1" x14ac:dyDescent="0.25">
      <c r="A661" s="285"/>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row>
    <row r="662" spans="1:26" ht="15.75" customHeight="1" x14ac:dyDescent="0.25">
      <c r="A662" s="285"/>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row>
    <row r="663" spans="1:26" ht="15.75" customHeight="1" x14ac:dyDescent="0.25">
      <c r="A663" s="285"/>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row>
    <row r="664" spans="1:26" ht="15.75" customHeight="1" x14ac:dyDescent="0.25">
      <c r="A664" s="285"/>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row>
    <row r="665" spans="1:26" ht="15.75" customHeight="1" x14ac:dyDescent="0.25">
      <c r="A665" s="285"/>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row>
    <row r="666" spans="1:26" ht="15.75" customHeight="1" x14ac:dyDescent="0.25">
      <c r="A666" s="285"/>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row>
    <row r="667" spans="1:26" ht="15.75" customHeight="1" x14ac:dyDescent="0.25">
      <c r="A667" s="285"/>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row>
    <row r="668" spans="1:26" ht="15.75" customHeight="1" x14ac:dyDescent="0.25">
      <c r="A668" s="285"/>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row>
    <row r="669" spans="1:26" ht="15.75" customHeight="1" x14ac:dyDescent="0.25">
      <c r="A669" s="285"/>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row>
    <row r="670" spans="1:26" ht="15.75" customHeight="1" x14ac:dyDescent="0.25">
      <c r="A670" s="285"/>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row>
    <row r="671" spans="1:26" ht="15.75" customHeight="1" x14ac:dyDescent="0.25">
      <c r="A671" s="285"/>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row>
    <row r="672" spans="1:26" ht="15.75" customHeight="1" x14ac:dyDescent="0.25">
      <c r="A672" s="285"/>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row>
    <row r="673" spans="1:26" ht="15.75" customHeight="1" x14ac:dyDescent="0.25">
      <c r="A673" s="285"/>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row>
    <row r="674" spans="1:26" ht="15.75" customHeight="1" x14ac:dyDescent="0.25">
      <c r="A674" s="285"/>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row>
    <row r="675" spans="1:26" ht="15.75" customHeight="1" x14ac:dyDescent="0.25">
      <c r="A675" s="285"/>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row>
    <row r="676" spans="1:26" ht="15.75" customHeight="1" x14ac:dyDescent="0.25">
      <c r="A676" s="285"/>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row>
    <row r="677" spans="1:26" ht="15.75" customHeight="1" x14ac:dyDescent="0.25">
      <c r="A677" s="285"/>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row>
    <row r="678" spans="1:26" ht="15.75" customHeight="1" x14ac:dyDescent="0.25">
      <c r="A678" s="285"/>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row>
    <row r="679" spans="1:26" ht="15.75" customHeight="1" x14ac:dyDescent="0.25">
      <c r="A679" s="285"/>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row>
    <row r="680" spans="1:26" ht="15.75" customHeight="1" x14ac:dyDescent="0.25">
      <c r="A680" s="285"/>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row>
    <row r="681" spans="1:26" ht="15.75" customHeight="1" x14ac:dyDescent="0.25">
      <c r="A681" s="285"/>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row>
    <row r="682" spans="1:26" ht="15.75" customHeight="1" x14ac:dyDescent="0.25">
      <c r="A682" s="285"/>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row>
    <row r="683" spans="1:26" ht="15.75" customHeight="1" x14ac:dyDescent="0.25">
      <c r="A683" s="285"/>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row>
    <row r="684" spans="1:26" ht="15.75" customHeight="1" x14ac:dyDescent="0.25">
      <c r="A684" s="285"/>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row>
    <row r="685" spans="1:26" ht="15.75" customHeight="1" x14ac:dyDescent="0.25">
      <c r="A685" s="285"/>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row>
    <row r="686" spans="1:26" ht="15.75" customHeight="1" x14ac:dyDescent="0.25">
      <c r="A686" s="285"/>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row>
    <row r="687" spans="1:26" ht="15.75" customHeight="1" x14ac:dyDescent="0.25">
      <c r="A687" s="285"/>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row>
    <row r="688" spans="1:26" ht="15.75" customHeight="1" x14ac:dyDescent="0.25">
      <c r="A688" s="285"/>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row>
    <row r="689" spans="1:26" ht="15.75" customHeight="1" x14ac:dyDescent="0.25">
      <c r="A689" s="285"/>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row>
    <row r="690" spans="1:26" ht="15.75" customHeight="1" x14ac:dyDescent="0.25">
      <c r="A690" s="285"/>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row>
    <row r="691" spans="1:26" ht="15.75" customHeight="1" x14ac:dyDescent="0.25">
      <c r="A691" s="285"/>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row>
    <row r="692" spans="1:26" ht="15.75" customHeight="1" x14ac:dyDescent="0.25">
      <c r="A692" s="285"/>
      <c r="B692" s="273"/>
      <c r="C692" s="27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row>
    <row r="693" spans="1:26" ht="15.75" customHeight="1" x14ac:dyDescent="0.25">
      <c r="A693" s="285"/>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row>
    <row r="694" spans="1:26" ht="15.75" customHeight="1" x14ac:dyDescent="0.25">
      <c r="A694" s="285"/>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row>
    <row r="695" spans="1:26" ht="15.75" customHeight="1" x14ac:dyDescent="0.25">
      <c r="A695" s="285"/>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row>
    <row r="696" spans="1:26" ht="15.75" customHeight="1" x14ac:dyDescent="0.25">
      <c r="A696" s="285"/>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row>
    <row r="697" spans="1:26" ht="15.75" customHeight="1" x14ac:dyDescent="0.25">
      <c r="A697" s="285"/>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row>
    <row r="698" spans="1:26" ht="15.75" customHeight="1" x14ac:dyDescent="0.25">
      <c r="A698" s="285"/>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row>
    <row r="699" spans="1:26" ht="15.75" customHeight="1" x14ac:dyDescent="0.25">
      <c r="A699" s="285"/>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row>
    <row r="700" spans="1:26" ht="15.75" customHeight="1" x14ac:dyDescent="0.25">
      <c r="A700" s="285"/>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row>
    <row r="701" spans="1:26" ht="15.75" customHeight="1" x14ac:dyDescent="0.25">
      <c r="A701" s="285"/>
      <c r="B701" s="273"/>
      <c r="C701" s="27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row>
    <row r="702" spans="1:26" ht="15.75" customHeight="1" x14ac:dyDescent="0.25">
      <c r="A702" s="285"/>
      <c r="B702" s="273"/>
      <c r="C702" s="273"/>
      <c r="D702" s="273"/>
      <c r="E702" s="273"/>
      <c r="F702" s="273"/>
      <c r="G702" s="273"/>
      <c r="H702" s="273"/>
      <c r="I702" s="273"/>
      <c r="J702" s="273"/>
      <c r="K702" s="273"/>
      <c r="L702" s="273"/>
      <c r="M702" s="273"/>
      <c r="N702" s="273"/>
      <c r="O702" s="273"/>
      <c r="P702" s="273"/>
      <c r="Q702" s="273"/>
      <c r="R702" s="273"/>
      <c r="S702" s="273"/>
      <c r="T702" s="273"/>
      <c r="U702" s="273"/>
      <c r="V702" s="273"/>
      <c r="W702" s="273"/>
      <c r="X702" s="273"/>
      <c r="Y702" s="273"/>
      <c r="Z702" s="273"/>
    </row>
    <row r="703" spans="1:26" ht="15.75" customHeight="1" x14ac:dyDescent="0.25">
      <c r="A703" s="285"/>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row>
    <row r="704" spans="1:26" ht="15.75" customHeight="1" x14ac:dyDescent="0.25">
      <c r="A704" s="285"/>
      <c r="B704" s="273"/>
      <c r="C704" s="273"/>
      <c r="D704" s="273"/>
      <c r="E704" s="273"/>
      <c r="F704" s="273"/>
      <c r="G704" s="273"/>
      <c r="H704" s="273"/>
      <c r="I704" s="273"/>
      <c r="J704" s="273"/>
      <c r="K704" s="273"/>
      <c r="L704" s="273"/>
      <c r="M704" s="273"/>
      <c r="N704" s="273"/>
      <c r="O704" s="273"/>
      <c r="P704" s="273"/>
      <c r="Q704" s="273"/>
      <c r="R704" s="273"/>
      <c r="S704" s="273"/>
      <c r="T704" s="273"/>
      <c r="U704" s="273"/>
      <c r="V704" s="273"/>
      <c r="W704" s="273"/>
      <c r="X704" s="273"/>
      <c r="Y704" s="273"/>
      <c r="Z704" s="273"/>
    </row>
    <row r="705" spans="1:26" ht="15.75" customHeight="1" x14ac:dyDescent="0.25">
      <c r="A705" s="285"/>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row>
    <row r="706" spans="1:26" ht="15.75" customHeight="1" x14ac:dyDescent="0.25">
      <c r="A706" s="285"/>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row>
    <row r="707" spans="1:26" ht="15.75" customHeight="1" x14ac:dyDescent="0.25">
      <c r="A707" s="285"/>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row>
    <row r="708" spans="1:26" ht="15.75" customHeight="1" x14ac:dyDescent="0.25">
      <c r="A708" s="285"/>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row>
    <row r="709" spans="1:26" ht="15.75" customHeight="1" x14ac:dyDescent="0.25">
      <c r="A709" s="285"/>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row>
    <row r="710" spans="1:26" ht="15.75" customHeight="1" x14ac:dyDescent="0.25">
      <c r="A710" s="285"/>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row>
    <row r="711" spans="1:26" ht="15.75" customHeight="1" x14ac:dyDescent="0.25">
      <c r="A711" s="285"/>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row>
    <row r="712" spans="1:26" ht="15.75" customHeight="1" x14ac:dyDescent="0.25">
      <c r="A712" s="285"/>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row>
    <row r="713" spans="1:26" ht="15.75" customHeight="1" x14ac:dyDescent="0.25">
      <c r="A713" s="285"/>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row>
    <row r="714" spans="1:26" ht="15.75" customHeight="1" x14ac:dyDescent="0.25">
      <c r="A714" s="285"/>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row>
    <row r="715" spans="1:26" ht="15.75" customHeight="1" x14ac:dyDescent="0.25">
      <c r="A715" s="285"/>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row>
    <row r="716" spans="1:26" ht="15.75" customHeight="1" x14ac:dyDescent="0.25">
      <c r="A716" s="285"/>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row>
    <row r="717" spans="1:26" ht="15.75" customHeight="1" x14ac:dyDescent="0.25">
      <c r="A717" s="285"/>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row>
    <row r="718" spans="1:26" ht="15.75" customHeight="1" x14ac:dyDescent="0.25">
      <c r="A718" s="285"/>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row>
    <row r="719" spans="1:26" ht="15.75" customHeight="1" x14ac:dyDescent="0.25">
      <c r="A719" s="285"/>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row>
    <row r="720" spans="1:26" ht="15.75" customHeight="1" x14ac:dyDescent="0.25">
      <c r="A720" s="285"/>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row>
    <row r="721" spans="1:26" ht="15.75" customHeight="1" x14ac:dyDescent="0.25">
      <c r="A721" s="285"/>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row>
    <row r="722" spans="1:26" ht="15.75" customHeight="1" x14ac:dyDescent="0.25">
      <c r="A722" s="285"/>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row>
    <row r="723" spans="1:26" ht="15.75" customHeight="1" x14ac:dyDescent="0.25">
      <c r="A723" s="285"/>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row>
    <row r="724" spans="1:26" ht="15.75" customHeight="1" x14ac:dyDescent="0.25">
      <c r="A724" s="285"/>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row>
    <row r="725" spans="1:26" ht="15.75" customHeight="1" x14ac:dyDescent="0.25">
      <c r="A725" s="285"/>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row>
    <row r="726" spans="1:26" ht="15.75" customHeight="1" x14ac:dyDescent="0.25">
      <c r="A726" s="285"/>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row>
    <row r="727" spans="1:26" ht="15.75" customHeight="1" x14ac:dyDescent="0.25">
      <c r="A727" s="285"/>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row>
    <row r="728" spans="1:26" ht="15.75" customHeight="1" x14ac:dyDescent="0.25">
      <c r="A728" s="285"/>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row>
    <row r="729" spans="1:26" ht="15.75" customHeight="1" x14ac:dyDescent="0.25">
      <c r="A729" s="285"/>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row>
    <row r="730" spans="1:26" ht="15.75" customHeight="1" x14ac:dyDescent="0.25">
      <c r="A730" s="285"/>
      <c r="B730" s="273"/>
      <c r="C730" s="27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row>
    <row r="731" spans="1:26" ht="15.75" customHeight="1" x14ac:dyDescent="0.25">
      <c r="A731" s="285"/>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row>
    <row r="732" spans="1:26" ht="15.75" customHeight="1" x14ac:dyDescent="0.25">
      <c r="A732" s="285"/>
      <c r="B732" s="273"/>
      <c r="C732" s="27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row>
    <row r="733" spans="1:26" ht="15.75" customHeight="1" x14ac:dyDescent="0.25">
      <c r="A733" s="285"/>
      <c r="B733" s="273"/>
      <c r="C733" s="27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row>
    <row r="734" spans="1:26" ht="15.75" customHeight="1" x14ac:dyDescent="0.25">
      <c r="A734" s="285"/>
      <c r="B734" s="273"/>
      <c r="C734" s="27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row>
    <row r="735" spans="1:26" ht="15.75" customHeight="1" x14ac:dyDescent="0.25">
      <c r="A735" s="285"/>
      <c r="B735" s="273"/>
      <c r="C735" s="27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row>
    <row r="736" spans="1:26" ht="15.75" customHeight="1" x14ac:dyDescent="0.25">
      <c r="A736" s="285"/>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row>
    <row r="737" spans="1:26" ht="15.75" customHeight="1" x14ac:dyDescent="0.25">
      <c r="A737" s="285"/>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row>
    <row r="738" spans="1:26" ht="15.75" customHeight="1" x14ac:dyDescent="0.25">
      <c r="A738" s="285"/>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row>
    <row r="739" spans="1:26" ht="15.75" customHeight="1" x14ac:dyDescent="0.25">
      <c r="A739" s="285"/>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row>
    <row r="740" spans="1:26" ht="15.75" customHeight="1" x14ac:dyDescent="0.25">
      <c r="A740" s="285"/>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row>
    <row r="741" spans="1:26" ht="15.75" customHeight="1" x14ac:dyDescent="0.25">
      <c r="A741" s="285"/>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row>
    <row r="742" spans="1:26" ht="15.75" customHeight="1" x14ac:dyDescent="0.25">
      <c r="A742" s="285"/>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row>
    <row r="743" spans="1:26" ht="15.75" customHeight="1" x14ac:dyDescent="0.25">
      <c r="A743" s="285"/>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row>
    <row r="744" spans="1:26" ht="15.75" customHeight="1" x14ac:dyDescent="0.25">
      <c r="A744" s="285"/>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row>
    <row r="745" spans="1:26" ht="15.75" customHeight="1" x14ac:dyDescent="0.25">
      <c r="A745" s="285"/>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row>
    <row r="746" spans="1:26" ht="15.75" customHeight="1" x14ac:dyDescent="0.25">
      <c r="A746" s="285"/>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row>
    <row r="747" spans="1:26" ht="15.75" customHeight="1" x14ac:dyDescent="0.25">
      <c r="A747" s="285"/>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row>
    <row r="748" spans="1:26" ht="15.75" customHeight="1" x14ac:dyDescent="0.25">
      <c r="A748" s="285"/>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row>
    <row r="749" spans="1:26" ht="15.75" customHeight="1" x14ac:dyDescent="0.25">
      <c r="A749" s="285"/>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row>
    <row r="750" spans="1:26" ht="15.75" customHeight="1" x14ac:dyDescent="0.25">
      <c r="A750" s="285"/>
      <c r="B750" s="273"/>
      <c r="C750" s="273"/>
      <c r="D750" s="273"/>
      <c r="E750" s="273"/>
      <c r="F750" s="273"/>
      <c r="G750" s="273"/>
      <c r="H750" s="273"/>
      <c r="I750" s="273"/>
      <c r="J750" s="273"/>
      <c r="K750" s="273"/>
      <c r="L750" s="273"/>
      <c r="M750" s="273"/>
      <c r="N750" s="273"/>
      <c r="O750" s="273"/>
      <c r="P750" s="273"/>
      <c r="Q750" s="273"/>
      <c r="R750" s="273"/>
      <c r="S750" s="273"/>
      <c r="T750" s="273"/>
      <c r="U750" s="273"/>
      <c r="V750" s="273"/>
      <c r="W750" s="273"/>
      <c r="X750" s="273"/>
      <c r="Y750" s="273"/>
      <c r="Z750" s="273"/>
    </row>
    <row r="751" spans="1:26" ht="15.75" customHeight="1" x14ac:dyDescent="0.25">
      <c r="A751" s="285"/>
      <c r="B751" s="273"/>
      <c r="C751" s="273"/>
      <c r="D751" s="273"/>
      <c r="E751" s="273"/>
      <c r="F751" s="273"/>
      <c r="G751" s="273"/>
      <c r="H751" s="273"/>
      <c r="I751" s="273"/>
      <c r="J751" s="273"/>
      <c r="K751" s="273"/>
      <c r="L751" s="273"/>
      <c r="M751" s="273"/>
      <c r="N751" s="273"/>
      <c r="O751" s="273"/>
      <c r="P751" s="273"/>
      <c r="Q751" s="273"/>
      <c r="R751" s="273"/>
      <c r="S751" s="273"/>
      <c r="T751" s="273"/>
      <c r="U751" s="273"/>
      <c r="V751" s="273"/>
      <c r="W751" s="273"/>
      <c r="X751" s="273"/>
      <c r="Y751" s="273"/>
      <c r="Z751" s="273"/>
    </row>
    <row r="752" spans="1:26" ht="15.75" customHeight="1" x14ac:dyDescent="0.25">
      <c r="A752" s="285"/>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row>
    <row r="753" spans="1:26" ht="15.75" customHeight="1" x14ac:dyDescent="0.25">
      <c r="A753" s="285"/>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row>
    <row r="754" spans="1:26" ht="15.75" customHeight="1" x14ac:dyDescent="0.25">
      <c r="A754" s="285"/>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row>
    <row r="755" spans="1:26" ht="15.75" customHeight="1" x14ac:dyDescent="0.25">
      <c r="A755" s="285"/>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row>
    <row r="756" spans="1:26" ht="15.75" customHeight="1" x14ac:dyDescent="0.25">
      <c r="A756" s="285"/>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row>
    <row r="757" spans="1:26" ht="15.75" customHeight="1" x14ac:dyDescent="0.25">
      <c r="A757" s="285"/>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row>
    <row r="758" spans="1:26" ht="15.75" customHeight="1" x14ac:dyDescent="0.25">
      <c r="A758" s="285"/>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row>
    <row r="759" spans="1:26" ht="15.75" customHeight="1" x14ac:dyDescent="0.25">
      <c r="A759" s="285"/>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row>
    <row r="760" spans="1:26" ht="15.75" customHeight="1" x14ac:dyDescent="0.25">
      <c r="A760" s="285"/>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row>
    <row r="761" spans="1:26" ht="15.75" customHeight="1" x14ac:dyDescent="0.25">
      <c r="A761" s="285"/>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row>
    <row r="762" spans="1:26" ht="15.75" customHeight="1" x14ac:dyDescent="0.25">
      <c r="A762" s="285"/>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row>
    <row r="763" spans="1:26" ht="15.75" customHeight="1" x14ac:dyDescent="0.25">
      <c r="A763" s="285"/>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row>
    <row r="764" spans="1:26" ht="15.75" customHeight="1" x14ac:dyDescent="0.25">
      <c r="A764" s="285"/>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row>
    <row r="765" spans="1:26" ht="15.75" customHeight="1" x14ac:dyDescent="0.25">
      <c r="A765" s="285"/>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row>
    <row r="766" spans="1:26" ht="15.75" customHeight="1" x14ac:dyDescent="0.25">
      <c r="A766" s="285"/>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row>
    <row r="767" spans="1:26" ht="15.75" customHeight="1" x14ac:dyDescent="0.25">
      <c r="A767" s="285"/>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row>
    <row r="768" spans="1:26" ht="15.75" customHeight="1" x14ac:dyDescent="0.25">
      <c r="A768" s="285"/>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row>
    <row r="769" spans="1:26" ht="15.75" customHeight="1" x14ac:dyDescent="0.25">
      <c r="A769" s="285"/>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row>
    <row r="770" spans="1:26" ht="15.75" customHeight="1" x14ac:dyDescent="0.25">
      <c r="A770" s="285"/>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row>
    <row r="771" spans="1:26" ht="15.75" customHeight="1" x14ac:dyDescent="0.25">
      <c r="A771" s="285"/>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row>
    <row r="772" spans="1:26" ht="15.75" customHeight="1" x14ac:dyDescent="0.25">
      <c r="A772" s="285"/>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row>
    <row r="773" spans="1:26" ht="15.75" customHeight="1" x14ac:dyDescent="0.25">
      <c r="A773" s="285"/>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row>
    <row r="774" spans="1:26" ht="15.75" customHeight="1" x14ac:dyDescent="0.25">
      <c r="A774" s="285"/>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row>
    <row r="775" spans="1:26" ht="15.75" customHeight="1" x14ac:dyDescent="0.25">
      <c r="A775" s="285"/>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row>
    <row r="776" spans="1:26" ht="15.75" customHeight="1" x14ac:dyDescent="0.25">
      <c r="A776" s="285"/>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row>
    <row r="777" spans="1:26" ht="15.75" customHeight="1" x14ac:dyDescent="0.25">
      <c r="A777" s="285"/>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row>
    <row r="778" spans="1:26" ht="15.75" customHeight="1" x14ac:dyDescent="0.25">
      <c r="A778" s="285"/>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row>
    <row r="779" spans="1:26" ht="15.75" customHeight="1" x14ac:dyDescent="0.25">
      <c r="A779" s="285"/>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row>
    <row r="780" spans="1:26" ht="15.75" customHeight="1" x14ac:dyDescent="0.25">
      <c r="A780" s="285"/>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row>
    <row r="781" spans="1:26" ht="15.75" customHeight="1" x14ac:dyDescent="0.25">
      <c r="A781" s="285"/>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row>
    <row r="782" spans="1:26" ht="15.75" customHeight="1" x14ac:dyDescent="0.25">
      <c r="A782" s="285"/>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row>
    <row r="783" spans="1:26" ht="15.75" customHeight="1" x14ac:dyDescent="0.25">
      <c r="A783" s="285"/>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row>
    <row r="784" spans="1:26" ht="15.75" customHeight="1" x14ac:dyDescent="0.25">
      <c r="A784" s="285"/>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row>
    <row r="785" spans="1:26" ht="15.75" customHeight="1" x14ac:dyDescent="0.25">
      <c r="A785" s="285"/>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row>
    <row r="786" spans="1:26" ht="15.75" customHeight="1" x14ac:dyDescent="0.25">
      <c r="A786" s="285"/>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row>
    <row r="787" spans="1:26" ht="15.75" customHeight="1" x14ac:dyDescent="0.25">
      <c r="A787" s="285"/>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row>
    <row r="788" spans="1:26" ht="15.75" customHeight="1" x14ac:dyDescent="0.25">
      <c r="A788" s="285"/>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row>
    <row r="789" spans="1:26" ht="15.75" customHeight="1" x14ac:dyDescent="0.25">
      <c r="A789" s="285"/>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row>
    <row r="790" spans="1:26" ht="15.75" customHeight="1" x14ac:dyDescent="0.25">
      <c r="A790" s="285"/>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row>
    <row r="791" spans="1:26" ht="15.75" customHeight="1" x14ac:dyDescent="0.25">
      <c r="A791" s="285"/>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row>
    <row r="792" spans="1:26" ht="15.75" customHeight="1" x14ac:dyDescent="0.25">
      <c r="A792" s="285"/>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row>
    <row r="793" spans="1:26" ht="15.75" customHeight="1" x14ac:dyDescent="0.25">
      <c r="A793" s="285"/>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row>
    <row r="794" spans="1:26" ht="15.75" customHeight="1" x14ac:dyDescent="0.25">
      <c r="A794" s="285"/>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row>
    <row r="795" spans="1:26" ht="15.75" customHeight="1" x14ac:dyDescent="0.25">
      <c r="A795" s="285"/>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row>
    <row r="796" spans="1:26" ht="15.75" customHeight="1" x14ac:dyDescent="0.25">
      <c r="A796" s="285"/>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row>
    <row r="797" spans="1:26" ht="15.75" customHeight="1" x14ac:dyDescent="0.25">
      <c r="A797" s="285"/>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row>
    <row r="798" spans="1:26" ht="15.75" customHeight="1" x14ac:dyDescent="0.25">
      <c r="A798" s="285"/>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row>
    <row r="799" spans="1:26" ht="15.75" customHeight="1" x14ac:dyDescent="0.25">
      <c r="A799" s="285"/>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row>
    <row r="800" spans="1:26" ht="15.75" customHeight="1" x14ac:dyDescent="0.25">
      <c r="A800" s="285"/>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row>
    <row r="801" spans="1:26" ht="15.75" customHeight="1" x14ac:dyDescent="0.25">
      <c r="A801" s="285"/>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row>
    <row r="802" spans="1:26" ht="15.75" customHeight="1" x14ac:dyDescent="0.25">
      <c r="A802" s="285"/>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row>
    <row r="803" spans="1:26" ht="15.75" customHeight="1" x14ac:dyDescent="0.25">
      <c r="A803" s="285"/>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row>
    <row r="804" spans="1:26" ht="15.75" customHeight="1" x14ac:dyDescent="0.25">
      <c r="A804" s="285"/>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row>
    <row r="805" spans="1:26" ht="15.75" customHeight="1" x14ac:dyDescent="0.25">
      <c r="A805" s="285"/>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row>
    <row r="806" spans="1:26" ht="15.75" customHeight="1" x14ac:dyDescent="0.25">
      <c r="A806" s="285"/>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row>
    <row r="807" spans="1:26" ht="15.75" customHeight="1" x14ac:dyDescent="0.25">
      <c r="A807" s="285"/>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row>
    <row r="808" spans="1:26" ht="15.75" customHeight="1" x14ac:dyDescent="0.25">
      <c r="A808" s="285"/>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row>
    <row r="809" spans="1:26" ht="15.75" customHeight="1" x14ac:dyDescent="0.25">
      <c r="A809" s="285"/>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row>
    <row r="810" spans="1:26" ht="15.75" customHeight="1" x14ac:dyDescent="0.25">
      <c r="A810" s="285"/>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row>
    <row r="811" spans="1:26" ht="15.75" customHeight="1" x14ac:dyDescent="0.25">
      <c r="A811" s="285"/>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row>
    <row r="812" spans="1:26" ht="15.75" customHeight="1" x14ac:dyDescent="0.25">
      <c r="A812" s="285"/>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row>
    <row r="813" spans="1:26" ht="15.75" customHeight="1" x14ac:dyDescent="0.25">
      <c r="A813" s="285"/>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row>
    <row r="814" spans="1:26" ht="15.75" customHeight="1" x14ac:dyDescent="0.25">
      <c r="A814" s="285"/>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row>
    <row r="815" spans="1:26" ht="15.75" customHeight="1" x14ac:dyDescent="0.25">
      <c r="A815" s="285"/>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row>
    <row r="816" spans="1:26" ht="15.75" customHeight="1" x14ac:dyDescent="0.25">
      <c r="A816" s="285"/>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row>
    <row r="817" spans="1:26" ht="15.75" customHeight="1" x14ac:dyDescent="0.25">
      <c r="A817" s="285"/>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row>
    <row r="818" spans="1:26" ht="15.75" customHeight="1" x14ac:dyDescent="0.25">
      <c r="A818" s="285"/>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row>
    <row r="819" spans="1:26" ht="15.75" customHeight="1" x14ac:dyDescent="0.25">
      <c r="A819" s="285"/>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row>
    <row r="820" spans="1:26" ht="15.75" customHeight="1" x14ac:dyDescent="0.25">
      <c r="A820" s="285"/>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row>
    <row r="821" spans="1:26" ht="15.75" customHeight="1" x14ac:dyDescent="0.25">
      <c r="A821" s="285"/>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row>
    <row r="822" spans="1:26" ht="15.75" customHeight="1" x14ac:dyDescent="0.25">
      <c r="A822" s="285"/>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row>
    <row r="823" spans="1:26" ht="15.75" customHeight="1" x14ac:dyDescent="0.25">
      <c r="A823" s="285"/>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row>
    <row r="824" spans="1:26" ht="15.75" customHeight="1" x14ac:dyDescent="0.25">
      <c r="A824" s="285"/>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row>
    <row r="825" spans="1:26" ht="15.75" customHeight="1" x14ac:dyDescent="0.25">
      <c r="A825" s="285"/>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row>
    <row r="826" spans="1:26" ht="15.75" customHeight="1" x14ac:dyDescent="0.25">
      <c r="A826" s="285"/>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row>
    <row r="827" spans="1:26" ht="15.75" customHeight="1" x14ac:dyDescent="0.25">
      <c r="A827" s="285"/>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row>
    <row r="828" spans="1:26" ht="15.75" customHeight="1" x14ac:dyDescent="0.25">
      <c r="A828" s="285"/>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row>
    <row r="829" spans="1:26" ht="15.75" customHeight="1" x14ac:dyDescent="0.25">
      <c r="A829" s="285"/>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row>
    <row r="830" spans="1:26" ht="15.75" customHeight="1" x14ac:dyDescent="0.25">
      <c r="A830" s="285"/>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row>
    <row r="831" spans="1:26" ht="15.75" customHeight="1" x14ac:dyDescent="0.25">
      <c r="A831" s="285"/>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row>
    <row r="832" spans="1:26" ht="15.75" customHeight="1" x14ac:dyDescent="0.25">
      <c r="A832" s="285"/>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row>
    <row r="833" spans="1:26" ht="15.75" customHeight="1" x14ac:dyDescent="0.25">
      <c r="A833" s="285"/>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row>
    <row r="834" spans="1:26" ht="15.75" customHeight="1" x14ac:dyDescent="0.25">
      <c r="A834" s="285"/>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row>
    <row r="835" spans="1:26" ht="15.75" customHeight="1" x14ac:dyDescent="0.25">
      <c r="A835" s="285"/>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row>
    <row r="836" spans="1:26" ht="15.75" customHeight="1" x14ac:dyDescent="0.25">
      <c r="A836" s="285"/>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row>
    <row r="837" spans="1:26" ht="15.75" customHeight="1" x14ac:dyDescent="0.25">
      <c r="A837" s="285"/>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row>
    <row r="838" spans="1:26" ht="15.75" customHeight="1" x14ac:dyDescent="0.25">
      <c r="A838" s="285"/>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row>
    <row r="839" spans="1:26" ht="15.75" customHeight="1" x14ac:dyDescent="0.25">
      <c r="A839" s="285"/>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row>
    <row r="840" spans="1:26" ht="15.75" customHeight="1" x14ac:dyDescent="0.25">
      <c r="A840" s="285"/>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row>
    <row r="841" spans="1:26" ht="15.75" customHeight="1" x14ac:dyDescent="0.25">
      <c r="A841" s="285"/>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row>
    <row r="842" spans="1:26" ht="15.75" customHeight="1" x14ac:dyDescent="0.25">
      <c r="A842" s="285"/>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row>
    <row r="843" spans="1:26" ht="15.75" customHeight="1" x14ac:dyDescent="0.25">
      <c r="A843" s="285"/>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row>
    <row r="844" spans="1:26" ht="15.75" customHeight="1" x14ac:dyDescent="0.25">
      <c r="A844" s="285"/>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row>
    <row r="845" spans="1:26" ht="15.75" customHeight="1" x14ac:dyDescent="0.25">
      <c r="A845" s="285"/>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row>
    <row r="846" spans="1:26" ht="15.75" customHeight="1" x14ac:dyDescent="0.25">
      <c r="A846" s="285"/>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row>
    <row r="847" spans="1:26" ht="15.75" customHeight="1" x14ac:dyDescent="0.25">
      <c r="A847" s="285"/>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row>
    <row r="848" spans="1:26" ht="15.75" customHeight="1" x14ac:dyDescent="0.25">
      <c r="A848" s="285"/>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row>
    <row r="849" spans="1:26" ht="15.75" customHeight="1" x14ac:dyDescent="0.25">
      <c r="A849" s="285"/>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row>
    <row r="850" spans="1:26" ht="15.75" customHeight="1" x14ac:dyDescent="0.25">
      <c r="A850" s="285"/>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row>
    <row r="851" spans="1:26" ht="15.75" customHeight="1" x14ac:dyDescent="0.25">
      <c r="A851" s="285"/>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row>
    <row r="852" spans="1:26" ht="15.75" customHeight="1" x14ac:dyDescent="0.25">
      <c r="A852" s="285"/>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row>
    <row r="853" spans="1:26" ht="15.75" customHeight="1" x14ac:dyDescent="0.25">
      <c r="A853" s="285"/>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row>
    <row r="854" spans="1:26" ht="15.75" customHeight="1" x14ac:dyDescent="0.25">
      <c r="A854" s="285"/>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row>
    <row r="855" spans="1:26" ht="15.75" customHeight="1" x14ac:dyDescent="0.25">
      <c r="A855" s="285"/>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row>
    <row r="856" spans="1:26" ht="15.75" customHeight="1" x14ac:dyDescent="0.25">
      <c r="A856" s="285"/>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row>
    <row r="857" spans="1:26" ht="15.75" customHeight="1" x14ac:dyDescent="0.25">
      <c r="A857" s="285"/>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row>
    <row r="858" spans="1:26" ht="15.75" customHeight="1" x14ac:dyDescent="0.25">
      <c r="A858" s="285"/>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row>
    <row r="859" spans="1:26" ht="15.75" customHeight="1" x14ac:dyDescent="0.25">
      <c r="A859" s="285"/>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row>
    <row r="860" spans="1:26" ht="15.75" customHeight="1" x14ac:dyDescent="0.25">
      <c r="A860" s="285"/>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row>
    <row r="861" spans="1:26" ht="15.75" customHeight="1" x14ac:dyDescent="0.25">
      <c r="A861" s="285"/>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row>
    <row r="862" spans="1:26" ht="15.75" customHeight="1" x14ac:dyDescent="0.25">
      <c r="A862" s="285"/>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row>
    <row r="863" spans="1:26" ht="15.75" customHeight="1" x14ac:dyDescent="0.25">
      <c r="A863" s="285"/>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row>
    <row r="864" spans="1:26" ht="15.75" customHeight="1" x14ac:dyDescent="0.25">
      <c r="A864" s="285"/>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row>
    <row r="865" spans="1:26" ht="15.75" customHeight="1" x14ac:dyDescent="0.25">
      <c r="A865" s="285"/>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row>
    <row r="866" spans="1:26" ht="15.75" customHeight="1" x14ac:dyDescent="0.25">
      <c r="A866" s="285"/>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row>
    <row r="867" spans="1:26" ht="15.75" customHeight="1" x14ac:dyDescent="0.25">
      <c r="A867" s="285"/>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row>
    <row r="868" spans="1:26" ht="15.75" customHeight="1" x14ac:dyDescent="0.25">
      <c r="A868" s="285"/>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row>
    <row r="869" spans="1:26" ht="15.75" customHeight="1" x14ac:dyDescent="0.25">
      <c r="A869" s="285"/>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row>
    <row r="870" spans="1:26" ht="15.75" customHeight="1" x14ac:dyDescent="0.25">
      <c r="A870" s="285"/>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row>
    <row r="871" spans="1:26" ht="15.75" customHeight="1" x14ac:dyDescent="0.25">
      <c r="A871" s="285"/>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row>
    <row r="872" spans="1:26" ht="15.75" customHeight="1" x14ac:dyDescent="0.25">
      <c r="A872" s="285"/>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row>
    <row r="873" spans="1:26" ht="15.75" customHeight="1" x14ac:dyDescent="0.25">
      <c r="A873" s="285"/>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row>
    <row r="874" spans="1:26" ht="15.75" customHeight="1" x14ac:dyDescent="0.25">
      <c r="A874" s="285"/>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row>
    <row r="875" spans="1:26" ht="15.75" customHeight="1" x14ac:dyDescent="0.25">
      <c r="A875" s="285"/>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row>
    <row r="876" spans="1:26" ht="15.75" customHeight="1" x14ac:dyDescent="0.25">
      <c r="A876" s="285"/>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row>
    <row r="877" spans="1:26" ht="15.75" customHeight="1" x14ac:dyDescent="0.25">
      <c r="A877" s="285"/>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row>
    <row r="878" spans="1:26" ht="15.75" customHeight="1" x14ac:dyDescent="0.25">
      <c r="A878" s="285"/>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row>
    <row r="879" spans="1:26" ht="15.75" customHeight="1" x14ac:dyDescent="0.25">
      <c r="A879" s="285"/>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row>
    <row r="880" spans="1:26" ht="15.75" customHeight="1" x14ac:dyDescent="0.25">
      <c r="A880" s="285"/>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row>
    <row r="881" spans="1:26" ht="15.75" customHeight="1" x14ac:dyDescent="0.25">
      <c r="A881" s="285"/>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row>
    <row r="882" spans="1:26" ht="15.75" customHeight="1" x14ac:dyDescent="0.25">
      <c r="A882" s="285"/>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row>
    <row r="883" spans="1:26" ht="15.75" customHeight="1" x14ac:dyDescent="0.25">
      <c r="A883" s="285"/>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row>
    <row r="884" spans="1:26" ht="15.75" customHeight="1" x14ac:dyDescent="0.25">
      <c r="A884" s="285"/>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row>
    <row r="885" spans="1:26" ht="15.75" customHeight="1" x14ac:dyDescent="0.25">
      <c r="A885" s="285"/>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row>
    <row r="886" spans="1:26" ht="15.75" customHeight="1" x14ac:dyDescent="0.25">
      <c r="A886" s="285"/>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row>
    <row r="887" spans="1:26" ht="15.75" customHeight="1" x14ac:dyDescent="0.25">
      <c r="A887" s="285"/>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row>
    <row r="888" spans="1:26" ht="15.75" customHeight="1" x14ac:dyDescent="0.25">
      <c r="A888" s="285"/>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row>
    <row r="889" spans="1:26" ht="15.75" customHeight="1" x14ac:dyDescent="0.25">
      <c r="A889" s="285"/>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row>
    <row r="890" spans="1:26" ht="15.75" customHeight="1" x14ac:dyDescent="0.25">
      <c r="A890" s="285"/>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row>
    <row r="891" spans="1:26" ht="15.75" customHeight="1" x14ac:dyDescent="0.25">
      <c r="A891" s="285"/>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row>
    <row r="892" spans="1:26" ht="15.75" customHeight="1" x14ac:dyDescent="0.25">
      <c r="A892" s="285"/>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row>
    <row r="893" spans="1:26" ht="15.75" customHeight="1" x14ac:dyDescent="0.25">
      <c r="A893" s="285"/>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row>
    <row r="894" spans="1:26" ht="15.75" customHeight="1" x14ac:dyDescent="0.25">
      <c r="A894" s="285"/>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row>
    <row r="895" spans="1:26" ht="15.75" customHeight="1" x14ac:dyDescent="0.25">
      <c r="A895" s="285"/>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row>
    <row r="896" spans="1:26" ht="15.75" customHeight="1" x14ac:dyDescent="0.25">
      <c r="A896" s="285"/>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row>
    <row r="897" spans="1:26" ht="15.75" customHeight="1" x14ac:dyDescent="0.25">
      <c r="A897" s="285"/>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row>
    <row r="898" spans="1:26" ht="15.75" customHeight="1" x14ac:dyDescent="0.25">
      <c r="A898" s="285"/>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row>
    <row r="899" spans="1:26" ht="15.75" customHeight="1" x14ac:dyDescent="0.25">
      <c r="A899" s="285"/>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row>
    <row r="900" spans="1:26" ht="15.75" customHeight="1" x14ac:dyDescent="0.25">
      <c r="A900" s="285"/>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row>
    <row r="901" spans="1:26" ht="15.75" customHeight="1" x14ac:dyDescent="0.25">
      <c r="A901" s="285"/>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row>
    <row r="902" spans="1:26" ht="15.75" customHeight="1" x14ac:dyDescent="0.25">
      <c r="A902" s="285"/>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row>
    <row r="903" spans="1:26" ht="15.75" customHeight="1" x14ac:dyDescent="0.25">
      <c r="A903" s="285"/>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row>
    <row r="904" spans="1:26" ht="15.75" customHeight="1" x14ac:dyDescent="0.25">
      <c r="A904" s="285"/>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row>
    <row r="905" spans="1:26" ht="15.75" customHeight="1" x14ac:dyDescent="0.25">
      <c r="A905" s="285"/>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row>
    <row r="906" spans="1:26" ht="15.75" customHeight="1" x14ac:dyDescent="0.25">
      <c r="A906" s="285"/>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row>
    <row r="907" spans="1:26" ht="15.75" customHeight="1" x14ac:dyDescent="0.25">
      <c r="A907" s="285"/>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row>
    <row r="908" spans="1:26" ht="15.75" customHeight="1" x14ac:dyDescent="0.25">
      <c r="A908" s="285"/>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row>
    <row r="909" spans="1:26" ht="15.75" customHeight="1" x14ac:dyDescent="0.25">
      <c r="A909" s="285"/>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row>
    <row r="910" spans="1:26" ht="15.75" customHeight="1" x14ac:dyDescent="0.25">
      <c r="A910" s="285"/>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row>
    <row r="911" spans="1:26" ht="15.75" customHeight="1" x14ac:dyDescent="0.25">
      <c r="A911" s="285"/>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row>
    <row r="912" spans="1:26" ht="15.75" customHeight="1" x14ac:dyDescent="0.25">
      <c r="A912" s="285"/>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row>
    <row r="913" spans="1:26" ht="15.75" customHeight="1" x14ac:dyDescent="0.25">
      <c r="A913" s="285"/>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row>
    <row r="914" spans="1:26" ht="15.75" customHeight="1" x14ac:dyDescent="0.25">
      <c r="A914" s="285"/>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row>
    <row r="915" spans="1:26" ht="15.75" customHeight="1" x14ac:dyDescent="0.25">
      <c r="A915" s="285"/>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row>
    <row r="916" spans="1:26" ht="15.75" customHeight="1" x14ac:dyDescent="0.25">
      <c r="A916" s="285"/>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row>
    <row r="917" spans="1:26" ht="15.75" customHeight="1" x14ac:dyDescent="0.25">
      <c r="A917" s="285"/>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row>
    <row r="918" spans="1:26" ht="15.75" customHeight="1" x14ac:dyDescent="0.25">
      <c r="A918" s="285"/>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row>
    <row r="919" spans="1:26" ht="15.75" customHeight="1" x14ac:dyDescent="0.25">
      <c r="A919" s="285"/>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row>
    <row r="920" spans="1:26" ht="15.75" customHeight="1" x14ac:dyDescent="0.25">
      <c r="A920" s="285"/>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row>
    <row r="921" spans="1:26" ht="15.75" customHeight="1" x14ac:dyDescent="0.25">
      <c r="A921" s="285"/>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row>
    <row r="922" spans="1:26" ht="15.75" customHeight="1" x14ac:dyDescent="0.25">
      <c r="A922" s="285"/>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row>
    <row r="923" spans="1:26" ht="15.75" customHeight="1" x14ac:dyDescent="0.25">
      <c r="A923" s="285"/>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row>
    <row r="924" spans="1:26" ht="15.75" customHeight="1" x14ac:dyDescent="0.25">
      <c r="A924" s="285"/>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row>
    <row r="925" spans="1:26" ht="15.75" customHeight="1" x14ac:dyDescent="0.25">
      <c r="A925" s="285"/>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row>
    <row r="926" spans="1:26" ht="15.75" customHeight="1" x14ac:dyDescent="0.25">
      <c r="A926" s="285"/>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row>
    <row r="927" spans="1:26" ht="15.75" customHeight="1" x14ac:dyDescent="0.25">
      <c r="A927" s="285"/>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row>
    <row r="928" spans="1:26" ht="15.75" customHeight="1" x14ac:dyDescent="0.25">
      <c r="A928" s="285"/>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row>
    <row r="929" spans="1:26" ht="15.75" customHeight="1" x14ac:dyDescent="0.25">
      <c r="A929" s="285"/>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row>
    <row r="930" spans="1:26" ht="15.75" customHeight="1" x14ac:dyDescent="0.25">
      <c r="A930" s="285"/>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row>
    <row r="931" spans="1:26" ht="15.75" customHeight="1" x14ac:dyDescent="0.25">
      <c r="A931" s="285"/>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row>
    <row r="932" spans="1:26" ht="15.75" customHeight="1" x14ac:dyDescent="0.25">
      <c r="A932" s="285"/>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row>
    <row r="933" spans="1:26" ht="15.75" customHeight="1" x14ac:dyDescent="0.25">
      <c r="A933" s="285"/>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row>
    <row r="934" spans="1:26" ht="15.75" customHeight="1" x14ac:dyDescent="0.25">
      <c r="A934" s="285"/>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row>
    <row r="935" spans="1:26" ht="15.75" customHeight="1" x14ac:dyDescent="0.25">
      <c r="A935" s="285"/>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row>
    <row r="936" spans="1:26" ht="15.75" customHeight="1" x14ac:dyDescent="0.25">
      <c r="A936" s="285"/>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row>
    <row r="937" spans="1:26" ht="15.75" customHeight="1" x14ac:dyDescent="0.25">
      <c r="A937" s="285"/>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row>
    <row r="938" spans="1:26" ht="15.75" customHeight="1" x14ac:dyDescent="0.25">
      <c r="A938" s="285"/>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row>
    <row r="939" spans="1:26" ht="15.75" customHeight="1" x14ac:dyDescent="0.25">
      <c r="A939" s="285"/>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row>
    <row r="940" spans="1:26" ht="15.75" customHeight="1" x14ac:dyDescent="0.25">
      <c r="A940" s="285"/>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row>
    <row r="941" spans="1:26" ht="15.75" customHeight="1" x14ac:dyDescent="0.25">
      <c r="A941" s="285"/>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row>
    <row r="942" spans="1:26" ht="15.75" customHeight="1" x14ac:dyDescent="0.25">
      <c r="A942" s="285"/>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row>
    <row r="943" spans="1:26" ht="15.75" customHeight="1" x14ac:dyDescent="0.25">
      <c r="A943" s="285"/>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row>
    <row r="944" spans="1:26" ht="15.75" customHeight="1" x14ac:dyDescent="0.25">
      <c r="A944" s="285"/>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row>
    <row r="945" spans="1:26" ht="15.75" customHeight="1" x14ac:dyDescent="0.25">
      <c r="A945" s="285"/>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row>
    <row r="946" spans="1:26" ht="15.75" customHeight="1" x14ac:dyDescent="0.25">
      <c r="A946" s="285"/>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row>
    <row r="947" spans="1:26" ht="15.75" customHeight="1" x14ac:dyDescent="0.25">
      <c r="A947" s="285"/>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row>
    <row r="948" spans="1:26" ht="15.75" customHeight="1" x14ac:dyDescent="0.25">
      <c r="A948" s="285"/>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row>
    <row r="949" spans="1:26" ht="15.75" customHeight="1" x14ac:dyDescent="0.25">
      <c r="A949" s="285"/>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row>
    <row r="950" spans="1:26" ht="15.75" customHeight="1" x14ac:dyDescent="0.25">
      <c r="A950" s="285"/>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row>
    <row r="951" spans="1:26" ht="15.75" customHeight="1" x14ac:dyDescent="0.25">
      <c r="A951" s="285"/>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row>
    <row r="952" spans="1:26" ht="15.75" customHeight="1" x14ac:dyDescent="0.25">
      <c r="A952" s="285"/>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row>
    <row r="953" spans="1:26" ht="15.75" customHeight="1" x14ac:dyDescent="0.25">
      <c r="A953" s="285"/>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row>
    <row r="954" spans="1:26" ht="15.75" customHeight="1" x14ac:dyDescent="0.25">
      <c r="A954" s="285"/>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row>
    <row r="955" spans="1:26" ht="15.75" customHeight="1" x14ac:dyDescent="0.25">
      <c r="A955" s="285"/>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row>
    <row r="956" spans="1:26" ht="15.75" customHeight="1" x14ac:dyDescent="0.25">
      <c r="A956" s="285"/>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row>
    <row r="957" spans="1:26" ht="15.75" customHeight="1" x14ac:dyDescent="0.25">
      <c r="A957" s="285"/>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row>
    <row r="958" spans="1:26" ht="15.75" customHeight="1" x14ac:dyDescent="0.25">
      <c r="A958" s="285"/>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row>
    <row r="959" spans="1:26" ht="15.75" customHeight="1" x14ac:dyDescent="0.25">
      <c r="A959" s="285"/>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row>
    <row r="960" spans="1:26" ht="15.75" customHeight="1" x14ac:dyDescent="0.25">
      <c r="A960" s="285"/>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row>
    <row r="961" spans="1:26" ht="15.75" customHeight="1" x14ac:dyDescent="0.25">
      <c r="A961" s="285"/>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row>
    <row r="962" spans="1:26" ht="15.75" customHeight="1" x14ac:dyDescent="0.25">
      <c r="A962" s="285"/>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row>
    <row r="963" spans="1:26" ht="15.75" customHeight="1" x14ac:dyDescent="0.25">
      <c r="A963" s="285"/>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row>
    <row r="964" spans="1:26" ht="15.75" customHeight="1" x14ac:dyDescent="0.25">
      <c r="A964" s="285"/>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row>
    <row r="965" spans="1:26" ht="15.75" customHeight="1" x14ac:dyDescent="0.25">
      <c r="A965" s="285"/>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row>
    <row r="966" spans="1:26" ht="15.75" customHeight="1" x14ac:dyDescent="0.25">
      <c r="A966" s="285"/>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row>
    <row r="967" spans="1:26" ht="15.75" customHeight="1" x14ac:dyDescent="0.25">
      <c r="A967" s="285"/>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row>
    <row r="968" spans="1:26" ht="15.75" customHeight="1" x14ac:dyDescent="0.25">
      <c r="A968" s="285"/>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row>
    <row r="969" spans="1:26" ht="15.75" customHeight="1" x14ac:dyDescent="0.25">
      <c r="A969" s="285"/>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row>
    <row r="970" spans="1:26" ht="15.75" customHeight="1" x14ac:dyDescent="0.25">
      <c r="A970" s="285"/>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row>
    <row r="971" spans="1:26" ht="15.75" customHeight="1" x14ac:dyDescent="0.25">
      <c r="A971" s="285"/>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row>
    <row r="972" spans="1:26" ht="15.75" customHeight="1" x14ac:dyDescent="0.25">
      <c r="A972" s="285"/>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row>
    <row r="973" spans="1:26" ht="15.75" customHeight="1" x14ac:dyDescent="0.25">
      <c r="A973" s="285"/>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row>
    <row r="974" spans="1:26" ht="15.75" customHeight="1" x14ac:dyDescent="0.25">
      <c r="A974" s="285"/>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row>
    <row r="975" spans="1:26" ht="15.75" customHeight="1" x14ac:dyDescent="0.25">
      <c r="A975" s="285"/>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row>
    <row r="976" spans="1:26" ht="15.75" customHeight="1" x14ac:dyDescent="0.25">
      <c r="A976" s="285"/>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row>
    <row r="977" spans="1:26" ht="15.75" customHeight="1" x14ac:dyDescent="0.25">
      <c r="A977" s="285"/>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row>
    <row r="978" spans="1:26" ht="15.75" customHeight="1" x14ac:dyDescent="0.25">
      <c r="A978" s="285"/>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row>
    <row r="979" spans="1:26" ht="15.75" customHeight="1" x14ac:dyDescent="0.25">
      <c r="A979" s="285"/>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row>
    <row r="980" spans="1:26" ht="15.75" customHeight="1" x14ac:dyDescent="0.25">
      <c r="A980" s="285"/>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row>
    <row r="981" spans="1:26" ht="15.75" customHeight="1" x14ac:dyDescent="0.25">
      <c r="A981" s="285"/>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row>
    <row r="982" spans="1:26" ht="15.75" customHeight="1" x14ac:dyDescent="0.25">
      <c r="A982" s="285"/>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row>
    <row r="983" spans="1:26" ht="15.75" customHeight="1" x14ac:dyDescent="0.25">
      <c r="A983" s="285"/>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row>
    <row r="984" spans="1:26" ht="15.75" customHeight="1" x14ac:dyDescent="0.25">
      <c r="A984" s="285"/>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row>
    <row r="985" spans="1:26" ht="15.75" customHeight="1" x14ac:dyDescent="0.25">
      <c r="A985" s="285"/>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row>
    <row r="986" spans="1:26" ht="15.75" customHeight="1" x14ac:dyDescent="0.25">
      <c r="A986" s="285"/>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row>
    <row r="987" spans="1:26" ht="15.75" customHeight="1" x14ac:dyDescent="0.25">
      <c r="A987" s="285"/>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row>
    <row r="988" spans="1:26" ht="15.75" customHeight="1" x14ac:dyDescent="0.25">
      <c r="A988" s="285"/>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row>
    <row r="989" spans="1:26" ht="15.75" customHeight="1" x14ac:dyDescent="0.25">
      <c r="A989" s="285"/>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row>
    <row r="990" spans="1:26" ht="15.75" customHeight="1" x14ac:dyDescent="0.25">
      <c r="A990" s="285"/>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row>
    <row r="991" spans="1:26" ht="15.75" customHeight="1" x14ac:dyDescent="0.25">
      <c r="A991" s="285"/>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row>
    <row r="992" spans="1:26" ht="15.75" customHeight="1" x14ac:dyDescent="0.25">
      <c r="A992" s="285"/>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row>
    <row r="993" spans="1:26" ht="15.75" customHeight="1" x14ac:dyDescent="0.25">
      <c r="A993" s="285"/>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row>
    <row r="994" spans="1:26" ht="15.75" customHeight="1" x14ac:dyDescent="0.25">
      <c r="A994" s="285"/>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row>
    <row r="995" spans="1:26" ht="15.75" customHeight="1" x14ac:dyDescent="0.25">
      <c r="A995" s="285"/>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row>
    <row r="996" spans="1:26" ht="15.75" customHeight="1" x14ac:dyDescent="0.25">
      <c r="A996" s="285"/>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row>
    <row r="997" spans="1:26" ht="15.75" customHeight="1" x14ac:dyDescent="0.25">
      <c r="A997" s="285"/>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row>
    <row r="998" spans="1:26" ht="15.75" customHeight="1" x14ac:dyDescent="0.25">
      <c r="A998" s="285"/>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row>
    <row r="999" spans="1:26" ht="15.75" customHeight="1" x14ac:dyDescent="0.25">
      <c r="A999" s="285"/>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row>
    <row r="1000" spans="1:26" ht="15.75" customHeight="1" x14ac:dyDescent="0.25">
      <c r="A1000" s="285"/>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row>
  </sheetData>
  <mergeCells count="3">
    <mergeCell ref="A1:B1"/>
    <mergeCell ref="A4:A12"/>
    <mergeCell ref="A13:A2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7" sqref="C17:M17"/>
    </sheetView>
  </sheetViews>
  <sheetFormatPr baseColWidth="10" defaultColWidth="11.42578125" defaultRowHeight="15.75" x14ac:dyDescent="0.25"/>
  <cols>
    <col min="1" max="1" width="20" style="5" customWidth="1"/>
    <col min="2" max="2" width="44.28515625" style="106" customWidth="1"/>
    <col min="3" max="16384" width="11.42578125" style="5"/>
  </cols>
  <sheetData>
    <row r="1" spans="1:13" ht="48.75" customHeight="1" thickBot="1" x14ac:dyDescent="0.3">
      <c r="A1" s="1"/>
      <c r="B1" s="823" t="s">
        <v>834</v>
      </c>
      <c r="C1" s="824"/>
      <c r="D1" s="824"/>
      <c r="E1" s="824"/>
      <c r="F1" s="824"/>
      <c r="G1" s="824"/>
      <c r="H1" s="824"/>
      <c r="I1" s="824"/>
      <c r="J1" s="824"/>
      <c r="K1" s="824"/>
      <c r="L1" s="824"/>
      <c r="M1" s="825"/>
    </row>
    <row r="2" spans="1:13" ht="34.5" customHeight="1" x14ac:dyDescent="0.25">
      <c r="A2" s="768" t="s">
        <v>552</v>
      </c>
      <c r="B2" s="6" t="s">
        <v>553</v>
      </c>
      <c r="C2" s="826" t="s">
        <v>151</v>
      </c>
      <c r="D2" s="827"/>
      <c r="E2" s="827"/>
      <c r="F2" s="827"/>
      <c r="G2" s="827"/>
      <c r="H2" s="827"/>
      <c r="I2" s="827"/>
      <c r="J2" s="827"/>
      <c r="K2" s="827"/>
      <c r="L2" s="827"/>
      <c r="M2" s="828"/>
    </row>
    <row r="3" spans="1:13" ht="27.75" customHeight="1" x14ac:dyDescent="0.25">
      <c r="A3" s="769"/>
      <c r="B3" s="26" t="s">
        <v>735</v>
      </c>
      <c r="C3" s="829" t="s">
        <v>818</v>
      </c>
      <c r="D3" s="830"/>
      <c r="E3" s="830"/>
      <c r="F3" s="830"/>
      <c r="G3" s="830"/>
      <c r="H3" s="830"/>
      <c r="I3" s="830"/>
      <c r="J3" s="830"/>
      <c r="K3" s="830"/>
      <c r="L3" s="830"/>
      <c r="M3" s="831"/>
    </row>
    <row r="4" spans="1:13" x14ac:dyDescent="0.25">
      <c r="A4" s="769"/>
      <c r="B4" s="294" t="s">
        <v>40</v>
      </c>
      <c r="C4" s="124" t="s">
        <v>76</v>
      </c>
      <c r="D4" s="125"/>
      <c r="E4" s="126"/>
      <c r="F4" s="832" t="s">
        <v>41</v>
      </c>
      <c r="G4" s="833"/>
      <c r="H4" s="127">
        <v>74</v>
      </c>
      <c r="I4" s="295"/>
      <c r="J4" s="295"/>
      <c r="K4" s="295"/>
      <c r="L4" s="295"/>
      <c r="M4" s="296"/>
    </row>
    <row r="5" spans="1:13" x14ac:dyDescent="0.25">
      <c r="A5" s="769"/>
      <c r="B5" s="294" t="s">
        <v>556</v>
      </c>
      <c r="C5" s="949" t="s">
        <v>737</v>
      </c>
      <c r="D5" s="950"/>
      <c r="E5" s="950"/>
      <c r="F5" s="950"/>
      <c r="G5" s="950"/>
      <c r="H5" s="950"/>
      <c r="I5" s="950"/>
      <c r="J5" s="950"/>
      <c r="K5" s="950"/>
      <c r="L5" s="950"/>
      <c r="M5" s="951"/>
    </row>
    <row r="6" spans="1:13" x14ac:dyDescent="0.25">
      <c r="A6" s="769"/>
      <c r="B6" s="294" t="s">
        <v>557</v>
      </c>
      <c r="C6" s="10" t="s">
        <v>835</v>
      </c>
      <c r="D6" s="8"/>
      <c r="E6" s="8"/>
      <c r="F6" s="8"/>
      <c r="G6" s="8"/>
      <c r="H6" s="8"/>
      <c r="I6" s="8"/>
      <c r="J6" s="8"/>
      <c r="K6" s="8"/>
      <c r="L6" s="8"/>
      <c r="M6" s="9"/>
    </row>
    <row r="7" spans="1:13" x14ac:dyDescent="0.25">
      <c r="A7" s="769"/>
      <c r="B7" s="26" t="s">
        <v>558</v>
      </c>
      <c r="C7" s="773" t="s">
        <v>221</v>
      </c>
      <c r="D7" s="774"/>
      <c r="E7" s="12"/>
      <c r="F7" s="12"/>
      <c r="G7" s="13"/>
      <c r="H7" s="14" t="s">
        <v>44</v>
      </c>
      <c r="I7" s="775" t="s">
        <v>739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840" t="s">
        <v>739</v>
      </c>
      <c r="D9" s="841"/>
      <c r="E9" s="19"/>
      <c r="F9" s="772"/>
      <c r="G9" s="772"/>
      <c r="H9" s="19"/>
      <c r="I9" s="772"/>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66" customHeight="1" x14ac:dyDescent="0.25">
      <c r="A11" s="769"/>
      <c r="B11" s="26" t="s">
        <v>564</v>
      </c>
      <c r="C11" s="815" t="s">
        <v>836</v>
      </c>
      <c r="D11" s="816"/>
      <c r="E11" s="816"/>
      <c r="F11" s="816"/>
      <c r="G11" s="816"/>
      <c r="H11" s="816"/>
      <c r="I11" s="816"/>
      <c r="J11" s="816"/>
      <c r="K11" s="816"/>
      <c r="L11" s="816"/>
      <c r="M11" s="817"/>
    </row>
    <row r="12" spans="1:13" ht="66.75" customHeight="1" x14ac:dyDescent="0.25">
      <c r="A12" s="769"/>
      <c r="B12" s="26" t="s">
        <v>741</v>
      </c>
      <c r="C12" s="815" t="s">
        <v>837</v>
      </c>
      <c r="D12" s="816"/>
      <c r="E12" s="816"/>
      <c r="F12" s="816"/>
      <c r="G12" s="816"/>
      <c r="H12" s="816"/>
      <c r="I12" s="816"/>
      <c r="J12" s="816"/>
      <c r="K12" s="816"/>
      <c r="L12" s="816"/>
      <c r="M12" s="817"/>
    </row>
    <row r="13" spans="1:13" ht="31.5" x14ac:dyDescent="0.25">
      <c r="A13" s="769"/>
      <c r="B13" s="26" t="s">
        <v>743</v>
      </c>
      <c r="C13" s="815" t="s">
        <v>824</v>
      </c>
      <c r="D13" s="816"/>
      <c r="E13" s="816"/>
      <c r="F13" s="816"/>
      <c r="G13" s="816"/>
      <c r="H13" s="816"/>
      <c r="I13" s="816"/>
      <c r="J13" s="816"/>
      <c r="K13" s="816"/>
      <c r="L13" s="816"/>
      <c r="M13" s="817"/>
    </row>
    <row r="14" spans="1:13" ht="58.5" customHeight="1" x14ac:dyDescent="0.25">
      <c r="A14" s="769"/>
      <c r="B14" s="837" t="s">
        <v>745</v>
      </c>
      <c r="C14" s="815" t="s">
        <v>153</v>
      </c>
      <c r="D14" s="816"/>
      <c r="E14" s="25" t="s">
        <v>746</v>
      </c>
      <c r="F14" s="843" t="s">
        <v>838</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29.25" customHeight="1" x14ac:dyDescent="0.25">
      <c r="A17" s="748"/>
      <c r="B17" s="26" t="s">
        <v>748</v>
      </c>
      <c r="C17" s="815" t="s">
        <v>152</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584</v>
      </c>
      <c r="E23" s="36" t="s">
        <v>578</v>
      </c>
      <c r="F23" s="819" t="s">
        <v>579</v>
      </c>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584</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297">
        <v>0</v>
      </c>
      <c r="E30" s="47"/>
      <c r="F30" s="58" t="s">
        <v>589</v>
      </c>
      <c r="G30" s="59">
        <v>2019</v>
      </c>
      <c r="H30" s="47"/>
      <c r="I30" s="58" t="s">
        <v>590</v>
      </c>
      <c r="J30" s="843" t="s">
        <v>839</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298">
        <v>1</v>
      </c>
      <c r="E37" s="299"/>
      <c r="F37" s="298">
        <v>1</v>
      </c>
      <c r="G37" s="299"/>
      <c r="H37" s="298">
        <v>1</v>
      </c>
      <c r="I37" s="299"/>
      <c r="J37" s="298">
        <v>1</v>
      </c>
      <c r="K37" s="76"/>
      <c r="L37" s="298">
        <v>1</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298">
        <v>1</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654</v>
      </c>
      <c r="H46" s="762"/>
      <c r="I46" s="762"/>
      <c r="J46" s="762"/>
      <c r="K46" s="97" t="s">
        <v>615</v>
      </c>
      <c r="L46" s="763"/>
      <c r="M46" s="764"/>
    </row>
    <row r="47" spans="1:13" x14ac:dyDescent="0.25">
      <c r="A47" s="748"/>
      <c r="B47" s="751"/>
      <c r="C47" s="94"/>
      <c r="D47" s="98" t="s">
        <v>584</v>
      </c>
      <c r="E47" s="38"/>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28.5" customHeight="1" x14ac:dyDescent="0.25">
      <c r="A49" s="748"/>
      <c r="B49" s="11" t="s">
        <v>616</v>
      </c>
      <c r="C49" s="846" t="s">
        <v>840</v>
      </c>
      <c r="D49" s="847"/>
      <c r="E49" s="847"/>
      <c r="F49" s="847"/>
      <c r="G49" s="847"/>
      <c r="H49" s="847"/>
      <c r="I49" s="847"/>
      <c r="J49" s="847"/>
      <c r="K49" s="847"/>
      <c r="L49" s="847"/>
      <c r="M49" s="848"/>
    </row>
    <row r="50" spans="1:13" x14ac:dyDescent="0.25">
      <c r="A50" s="748"/>
      <c r="B50" s="26" t="s">
        <v>618</v>
      </c>
      <c r="C50" s="846" t="str">
        <f>+J30</f>
        <v>Informe Proyecto de inversión 7774</v>
      </c>
      <c r="D50" s="847"/>
      <c r="E50" s="847"/>
      <c r="F50" s="847"/>
      <c r="G50" s="847"/>
      <c r="H50" s="847"/>
      <c r="I50" s="847"/>
      <c r="J50" s="847"/>
      <c r="K50" s="847"/>
      <c r="L50" s="847"/>
      <c r="M50" s="848"/>
    </row>
    <row r="51" spans="1:13" x14ac:dyDescent="0.25">
      <c r="A51" s="748"/>
      <c r="B51" s="26" t="s">
        <v>620</v>
      </c>
      <c r="C51" s="777">
        <v>20</v>
      </c>
      <c r="D51" s="779"/>
      <c r="E51" s="779"/>
      <c r="F51" s="779"/>
      <c r="G51" s="779"/>
      <c r="H51" s="779"/>
      <c r="I51" s="779"/>
      <c r="J51" s="779"/>
      <c r="K51" s="779"/>
      <c r="L51" s="779"/>
      <c r="M51" s="780"/>
    </row>
    <row r="52" spans="1:13" x14ac:dyDescent="0.25">
      <c r="A52" s="748"/>
      <c r="B52" s="26" t="s">
        <v>621</v>
      </c>
      <c r="C52" s="777" t="s">
        <v>841</v>
      </c>
      <c r="D52" s="779"/>
      <c r="E52" s="779"/>
      <c r="F52" s="779"/>
      <c r="G52" s="779"/>
      <c r="H52" s="779"/>
      <c r="I52" s="779"/>
      <c r="J52" s="779"/>
      <c r="K52" s="779"/>
      <c r="L52" s="779"/>
      <c r="M52" s="780"/>
    </row>
    <row r="53" spans="1:13" ht="15.75" customHeight="1" x14ac:dyDescent="0.25">
      <c r="A53" s="734" t="s">
        <v>545</v>
      </c>
      <c r="B53" s="100" t="s">
        <v>622</v>
      </c>
      <c r="C53" s="739" t="s">
        <v>157</v>
      </c>
      <c r="D53" s="740"/>
      <c r="E53" s="740"/>
      <c r="F53" s="740"/>
      <c r="G53" s="740"/>
      <c r="H53" s="740"/>
      <c r="I53" s="740"/>
      <c r="J53" s="740"/>
      <c r="K53" s="740"/>
      <c r="L53" s="740"/>
      <c r="M53" s="741"/>
    </row>
    <row r="54" spans="1:13" ht="15.75" customHeight="1" x14ac:dyDescent="0.25">
      <c r="A54" s="735"/>
      <c r="B54" s="100" t="s">
        <v>624</v>
      </c>
      <c r="C54" s="739" t="s">
        <v>842</v>
      </c>
      <c r="D54" s="740"/>
      <c r="E54" s="740"/>
      <c r="F54" s="740"/>
      <c r="G54" s="740"/>
      <c r="H54" s="740"/>
      <c r="I54" s="740"/>
      <c r="J54" s="740"/>
      <c r="K54" s="740"/>
      <c r="L54" s="740"/>
      <c r="M54" s="741"/>
    </row>
    <row r="55" spans="1:13" ht="15.75" customHeight="1" x14ac:dyDescent="0.25">
      <c r="A55" s="735"/>
      <c r="B55" s="100" t="s">
        <v>626</v>
      </c>
      <c r="C55" s="739" t="s">
        <v>79</v>
      </c>
      <c r="D55" s="740"/>
      <c r="E55" s="740"/>
      <c r="F55" s="740"/>
      <c r="G55" s="740"/>
      <c r="H55" s="740"/>
      <c r="I55" s="740"/>
      <c r="J55" s="740"/>
      <c r="K55" s="740"/>
      <c r="L55" s="740"/>
      <c r="M55" s="741"/>
    </row>
    <row r="56" spans="1:13" ht="15.75" customHeight="1" x14ac:dyDescent="0.25">
      <c r="A56" s="735"/>
      <c r="B56" s="101" t="s">
        <v>627</v>
      </c>
      <c r="C56" s="739" t="s">
        <v>156</v>
      </c>
      <c r="D56" s="740"/>
      <c r="E56" s="740"/>
      <c r="F56" s="740"/>
      <c r="G56" s="740"/>
      <c r="H56" s="740"/>
      <c r="I56" s="740"/>
      <c r="J56" s="740"/>
      <c r="K56" s="740"/>
      <c r="L56" s="740"/>
      <c r="M56" s="741"/>
    </row>
    <row r="57" spans="1:13" ht="15.75" customHeight="1" x14ac:dyDescent="0.25">
      <c r="A57" s="735"/>
      <c r="B57" s="100" t="s">
        <v>628</v>
      </c>
      <c r="C57" s="739" t="s">
        <v>158</v>
      </c>
      <c r="D57" s="740"/>
      <c r="E57" s="740"/>
      <c r="F57" s="740"/>
      <c r="G57" s="740"/>
      <c r="H57" s="740"/>
      <c r="I57" s="740"/>
      <c r="J57" s="740"/>
      <c r="K57" s="740"/>
      <c r="L57" s="740"/>
      <c r="M57" s="741"/>
    </row>
    <row r="58" spans="1:13" ht="16.5" thickBot="1" x14ac:dyDescent="0.3">
      <c r="A58" s="745"/>
      <c r="B58" s="100" t="s">
        <v>629</v>
      </c>
      <c r="C58" s="739">
        <v>3241000</v>
      </c>
      <c r="D58" s="740"/>
      <c r="E58" s="740"/>
      <c r="F58" s="740"/>
      <c r="G58" s="740"/>
      <c r="H58" s="740"/>
      <c r="I58" s="740"/>
      <c r="J58" s="740"/>
      <c r="K58" s="740"/>
      <c r="L58" s="740"/>
      <c r="M58" s="741"/>
    </row>
    <row r="59" spans="1:13" ht="15.75" customHeight="1" x14ac:dyDescent="0.25">
      <c r="A59" s="734" t="s">
        <v>630</v>
      </c>
      <c r="B59" s="102" t="s">
        <v>631</v>
      </c>
      <c r="C59" s="739" t="s">
        <v>754</v>
      </c>
      <c r="D59" s="740"/>
      <c r="E59" s="740"/>
      <c r="F59" s="740"/>
      <c r="G59" s="740"/>
      <c r="H59" s="740"/>
      <c r="I59" s="740"/>
      <c r="J59" s="740"/>
      <c r="K59" s="740"/>
      <c r="L59" s="740"/>
      <c r="M59" s="741"/>
    </row>
    <row r="60" spans="1:13" ht="15.75" customHeight="1" x14ac:dyDescent="0.25">
      <c r="A60" s="735"/>
      <c r="B60" s="102" t="s">
        <v>633</v>
      </c>
      <c r="C60" s="739" t="s">
        <v>733</v>
      </c>
      <c r="D60" s="740"/>
      <c r="E60" s="740"/>
      <c r="F60" s="740"/>
      <c r="G60" s="740"/>
      <c r="H60" s="740"/>
      <c r="I60" s="740"/>
      <c r="J60" s="740"/>
      <c r="K60" s="740"/>
      <c r="L60" s="740"/>
      <c r="M60" s="741"/>
    </row>
    <row r="61" spans="1:13" ht="15.75" customHeight="1" thickBot="1" x14ac:dyDescent="0.3">
      <c r="A61" s="735"/>
      <c r="B61" s="103" t="s">
        <v>44</v>
      </c>
      <c r="C61" s="739" t="s">
        <v>79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2">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3" sqref="C3:M3"/>
    </sheetView>
  </sheetViews>
  <sheetFormatPr baseColWidth="10" defaultColWidth="11.42578125" defaultRowHeight="15.75" x14ac:dyDescent="0.25"/>
  <cols>
    <col min="1" max="1" width="25.140625" style="5" customWidth="1"/>
    <col min="2" max="2" width="39.140625" style="106" customWidth="1"/>
    <col min="3" max="3" width="11.42578125" style="5"/>
    <col min="4" max="4" width="17.42578125" style="5" customWidth="1"/>
    <col min="5" max="16384" width="11.42578125" style="5"/>
  </cols>
  <sheetData>
    <row r="1" spans="1:13" ht="16.5" thickBot="1" x14ac:dyDescent="0.3">
      <c r="A1" s="1"/>
      <c r="B1" s="953" t="s">
        <v>843</v>
      </c>
      <c r="C1" s="954"/>
      <c r="D1" s="954"/>
      <c r="E1" s="954"/>
      <c r="F1" s="954"/>
      <c r="G1" s="954"/>
      <c r="H1" s="954"/>
      <c r="I1" s="954"/>
      <c r="J1" s="954"/>
      <c r="K1" s="954"/>
      <c r="L1" s="954"/>
      <c r="M1" s="955"/>
    </row>
    <row r="2" spans="1:13" x14ac:dyDescent="0.25">
      <c r="A2" s="768" t="s">
        <v>552</v>
      </c>
      <c r="B2" s="6" t="s">
        <v>553</v>
      </c>
      <c r="C2" s="826" t="s">
        <v>160</v>
      </c>
      <c r="D2" s="827"/>
      <c r="E2" s="827"/>
      <c r="F2" s="827"/>
      <c r="G2" s="827"/>
      <c r="H2" s="827"/>
      <c r="I2" s="827"/>
      <c r="J2" s="827"/>
      <c r="K2" s="827"/>
      <c r="L2" s="827"/>
      <c r="M2" s="828"/>
    </row>
    <row r="3" spans="1:13" ht="31.5" customHeight="1" x14ac:dyDescent="0.25">
      <c r="A3" s="769"/>
      <c r="B3" s="11" t="s">
        <v>735</v>
      </c>
      <c r="C3" s="829" t="s">
        <v>818</v>
      </c>
      <c r="D3" s="830"/>
      <c r="E3" s="830"/>
      <c r="F3" s="830"/>
      <c r="G3" s="830"/>
      <c r="H3" s="830"/>
      <c r="I3" s="830"/>
      <c r="J3" s="830"/>
      <c r="K3" s="830"/>
      <c r="L3" s="830"/>
      <c r="M3" s="831"/>
    </row>
    <row r="4" spans="1:13" x14ac:dyDescent="0.25">
      <c r="A4" s="769"/>
      <c r="B4" s="7" t="s">
        <v>40</v>
      </c>
      <c r="C4" s="123" t="s">
        <v>108</v>
      </c>
      <c r="D4" s="128"/>
      <c r="E4" s="126"/>
      <c r="F4" s="784" t="s">
        <v>41</v>
      </c>
      <c r="G4" s="785"/>
      <c r="H4" s="129" t="s">
        <v>90</v>
      </c>
      <c r="I4" s="8"/>
      <c r="J4" s="8"/>
      <c r="K4" s="8"/>
      <c r="L4" s="8"/>
      <c r="M4" s="9"/>
    </row>
    <row r="5" spans="1:13" x14ac:dyDescent="0.25">
      <c r="A5" s="769"/>
      <c r="B5" s="7" t="s">
        <v>556</v>
      </c>
      <c r="C5" s="123" t="s">
        <v>90</v>
      </c>
      <c r="D5" s="8"/>
      <c r="E5" s="8"/>
      <c r="F5" s="8"/>
      <c r="G5" s="8"/>
      <c r="H5" s="8"/>
      <c r="I5" s="8"/>
      <c r="J5" s="8"/>
      <c r="K5" s="8"/>
      <c r="L5" s="8"/>
      <c r="M5" s="9"/>
    </row>
    <row r="6" spans="1:13" x14ac:dyDescent="0.25">
      <c r="A6" s="769"/>
      <c r="B6" s="7" t="s">
        <v>557</v>
      </c>
      <c r="C6" s="123" t="s">
        <v>90</v>
      </c>
      <c r="D6" s="8"/>
      <c r="E6" s="8"/>
      <c r="F6" s="8"/>
      <c r="G6" s="8"/>
      <c r="H6" s="8"/>
      <c r="I6" s="8"/>
      <c r="J6" s="8"/>
      <c r="K6" s="8"/>
      <c r="L6" s="8"/>
      <c r="M6" s="9"/>
    </row>
    <row r="7" spans="1:13" ht="16.5" x14ac:dyDescent="0.25">
      <c r="A7" s="769"/>
      <c r="B7" s="11" t="s">
        <v>558</v>
      </c>
      <c r="C7" s="773" t="s">
        <v>123</v>
      </c>
      <c r="D7" s="774"/>
      <c r="E7" s="956"/>
      <c r="F7" s="957"/>
      <c r="G7" s="958"/>
      <c r="H7" s="130" t="s">
        <v>44</v>
      </c>
      <c r="I7" s="5" t="s">
        <v>9</v>
      </c>
      <c r="J7" s="113"/>
      <c r="K7" s="113"/>
      <c r="L7" s="113"/>
      <c r="M7" s="114"/>
    </row>
    <row r="8" spans="1:13" x14ac:dyDescent="0.25">
      <c r="A8" s="769"/>
      <c r="B8" s="837" t="s">
        <v>559</v>
      </c>
      <c r="C8" s="15"/>
      <c r="D8" s="16"/>
      <c r="E8" s="16"/>
      <c r="F8" s="16"/>
      <c r="G8" s="16"/>
      <c r="H8" s="16"/>
      <c r="I8" s="16"/>
      <c r="J8" s="16"/>
      <c r="K8" s="16"/>
      <c r="L8" s="17"/>
      <c r="M8" s="18"/>
    </row>
    <row r="9" spans="1:13" x14ac:dyDescent="0.25">
      <c r="A9" s="769"/>
      <c r="B9" s="838"/>
      <c r="C9" s="840" t="s">
        <v>9</v>
      </c>
      <c r="D9" s="841"/>
      <c r="E9" s="19"/>
      <c r="F9" s="772" t="s">
        <v>844</v>
      </c>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38.25" customHeight="1" x14ac:dyDescent="0.25">
      <c r="A11" s="769"/>
      <c r="B11" s="11" t="s">
        <v>564</v>
      </c>
      <c r="C11" s="807" t="s">
        <v>845</v>
      </c>
      <c r="D11" s="808"/>
      <c r="E11" s="808"/>
      <c r="F11" s="808"/>
      <c r="G11" s="808"/>
      <c r="H11" s="808"/>
      <c r="I11" s="808"/>
      <c r="J11" s="808"/>
      <c r="K11" s="808"/>
      <c r="L11" s="808"/>
      <c r="M11" s="809"/>
    </row>
    <row r="12" spans="1:13" ht="29.25" customHeight="1" x14ac:dyDescent="0.25">
      <c r="A12" s="769"/>
      <c r="B12" s="11" t="s">
        <v>741</v>
      </c>
      <c r="C12" s="807" t="s">
        <v>846</v>
      </c>
      <c r="D12" s="808"/>
      <c r="E12" s="808"/>
      <c r="F12" s="808"/>
      <c r="G12" s="808"/>
      <c r="H12" s="808"/>
      <c r="I12" s="808"/>
      <c r="J12" s="808"/>
      <c r="K12" s="808"/>
      <c r="L12" s="808"/>
      <c r="M12" s="809"/>
    </row>
    <row r="13" spans="1:13" ht="31.5" customHeight="1" x14ac:dyDescent="0.25">
      <c r="A13" s="769"/>
      <c r="B13" s="11" t="s">
        <v>743</v>
      </c>
      <c r="C13" s="815" t="s">
        <v>824</v>
      </c>
      <c r="D13" s="816"/>
      <c r="E13" s="816"/>
      <c r="F13" s="816"/>
      <c r="G13" s="816"/>
      <c r="H13" s="816"/>
      <c r="I13" s="816"/>
      <c r="J13" s="816"/>
      <c r="K13" s="816"/>
      <c r="L13" s="816"/>
      <c r="M13" s="817"/>
    </row>
    <row r="14" spans="1:13" ht="31.5" customHeight="1" x14ac:dyDescent="0.25">
      <c r="A14" s="769"/>
      <c r="B14" s="837" t="s">
        <v>745</v>
      </c>
      <c r="C14" s="755" t="s">
        <v>162</v>
      </c>
      <c r="D14" s="756"/>
      <c r="E14" s="268" t="s">
        <v>746</v>
      </c>
      <c r="F14" s="843" t="s">
        <v>847</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x14ac:dyDescent="0.25">
      <c r="A17" s="748"/>
      <c r="B17" s="26" t="s">
        <v>748</v>
      </c>
      <c r="C17" s="815" t="s">
        <v>848</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t="s">
        <v>584</v>
      </c>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t="s">
        <v>577</v>
      </c>
      <c r="E23" s="36" t="s">
        <v>578</v>
      </c>
      <c r="F23" s="118" t="s">
        <v>579</v>
      </c>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c r="K26" s="47"/>
      <c r="L26" s="20"/>
      <c r="M26" s="21"/>
    </row>
    <row r="27" spans="1:13" x14ac:dyDescent="0.25">
      <c r="A27" s="748"/>
      <c r="B27" s="751"/>
      <c r="C27" s="34" t="s">
        <v>585</v>
      </c>
      <c r="D27" s="48"/>
      <c r="E27" s="20"/>
      <c r="F27" s="36" t="s">
        <v>586</v>
      </c>
      <c r="G27" s="40" t="s">
        <v>584</v>
      </c>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409">
        <v>0</v>
      </c>
      <c r="E30" s="47"/>
      <c r="F30" s="58" t="s">
        <v>589</v>
      </c>
      <c r="G30" s="40">
        <v>2020</v>
      </c>
      <c r="H30" s="47"/>
      <c r="I30" s="58" t="s">
        <v>590</v>
      </c>
      <c r="J30" s="300" t="s">
        <v>639</v>
      </c>
      <c r="K30" s="121"/>
      <c r="L30" s="272"/>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164" t="s">
        <v>849</v>
      </c>
      <c r="E33" s="64"/>
      <c r="F33" s="47" t="s">
        <v>594</v>
      </c>
      <c r="G33" s="164" t="s">
        <v>595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166">
        <v>1</v>
      </c>
      <c r="E37" s="167"/>
      <c r="F37" s="166">
        <v>1</v>
      </c>
      <c r="G37" s="167"/>
      <c r="H37" s="166">
        <v>1</v>
      </c>
      <c r="I37" s="167"/>
      <c r="J37" s="298">
        <v>1</v>
      </c>
      <c r="K37" s="167"/>
      <c r="L37" s="166">
        <v>1</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952" t="s">
        <v>654</v>
      </c>
      <c r="H46" s="952"/>
      <c r="I46" s="952"/>
      <c r="J46" s="952"/>
      <c r="K46" s="97" t="s">
        <v>615</v>
      </c>
      <c r="L46" s="801"/>
      <c r="M46" s="802"/>
    </row>
    <row r="47" spans="1:13" x14ac:dyDescent="0.25">
      <c r="A47" s="748"/>
      <c r="B47" s="751"/>
      <c r="C47" s="94"/>
      <c r="D47" s="98" t="s">
        <v>584</v>
      </c>
      <c r="E47" s="38"/>
      <c r="F47" s="761"/>
      <c r="G47" s="952"/>
      <c r="H47" s="952"/>
      <c r="I47" s="952"/>
      <c r="J47" s="952"/>
      <c r="K47" s="20"/>
      <c r="L47" s="803"/>
      <c r="M47" s="804"/>
    </row>
    <row r="48" spans="1:13" x14ac:dyDescent="0.25">
      <c r="A48" s="748"/>
      <c r="B48" s="752"/>
      <c r="C48" s="99"/>
      <c r="D48" s="23"/>
      <c r="E48" s="23"/>
      <c r="F48" s="23"/>
      <c r="G48" s="23"/>
      <c r="H48" s="23"/>
      <c r="I48" s="23"/>
      <c r="J48" s="23"/>
      <c r="K48" s="23"/>
      <c r="L48" s="20"/>
      <c r="M48" s="21"/>
    </row>
    <row r="49" spans="1:13" x14ac:dyDescent="0.25">
      <c r="A49" s="748"/>
      <c r="B49" s="11" t="s">
        <v>616</v>
      </c>
      <c r="C49" s="815" t="s">
        <v>850</v>
      </c>
      <c r="D49" s="816"/>
      <c r="E49" s="816"/>
      <c r="F49" s="816"/>
      <c r="G49" s="816"/>
      <c r="H49" s="816"/>
      <c r="I49" s="816"/>
      <c r="J49" s="816"/>
      <c r="K49" s="816"/>
      <c r="L49" s="816"/>
      <c r="M49" s="817"/>
    </row>
    <row r="50" spans="1:13" x14ac:dyDescent="0.25">
      <c r="A50" s="748"/>
      <c r="B50" s="26" t="s">
        <v>618</v>
      </c>
      <c r="C50" s="815" t="s">
        <v>851</v>
      </c>
      <c r="D50" s="816"/>
      <c r="E50" s="816"/>
      <c r="F50" s="816"/>
      <c r="G50" s="816"/>
      <c r="H50" s="816"/>
      <c r="I50" s="816"/>
      <c r="J50" s="816"/>
      <c r="K50" s="816"/>
      <c r="L50" s="816"/>
      <c r="M50" s="817"/>
    </row>
    <row r="51" spans="1:13" x14ac:dyDescent="0.25">
      <c r="A51" s="748"/>
      <c r="B51" s="26" t="s">
        <v>620</v>
      </c>
      <c r="C51" s="107" t="s">
        <v>795</v>
      </c>
      <c r="D51" s="108"/>
      <c r="E51" s="108"/>
      <c r="F51" s="108"/>
      <c r="G51" s="108"/>
      <c r="H51" s="108"/>
      <c r="I51" s="108"/>
      <c r="J51" s="108"/>
      <c r="K51" s="108"/>
      <c r="L51" s="108"/>
      <c r="M51" s="109"/>
    </row>
    <row r="52" spans="1:13" x14ac:dyDescent="0.25">
      <c r="A52" s="748"/>
      <c r="B52" s="26" t="s">
        <v>621</v>
      </c>
      <c r="C52" s="301">
        <v>44248</v>
      </c>
      <c r="D52" s="108"/>
      <c r="E52" s="108"/>
      <c r="F52" s="108"/>
      <c r="G52" s="108"/>
      <c r="H52" s="108"/>
      <c r="I52" s="108"/>
      <c r="J52" s="108"/>
      <c r="K52" s="108"/>
      <c r="L52" s="108"/>
      <c r="M52" s="109"/>
    </row>
    <row r="53" spans="1:13" ht="15.75" customHeight="1" x14ac:dyDescent="0.25">
      <c r="A53" s="734" t="s">
        <v>545</v>
      </c>
      <c r="B53" s="100" t="s">
        <v>622</v>
      </c>
      <c r="C53" s="739" t="s">
        <v>169</v>
      </c>
      <c r="D53" s="740"/>
      <c r="E53" s="740"/>
      <c r="F53" s="740"/>
      <c r="G53" s="740"/>
      <c r="H53" s="740"/>
      <c r="I53" s="740"/>
      <c r="J53" s="740"/>
      <c r="K53" s="740"/>
      <c r="L53" s="740"/>
      <c r="M53" s="741"/>
    </row>
    <row r="54" spans="1:13" x14ac:dyDescent="0.25">
      <c r="A54" s="735"/>
      <c r="B54" s="100" t="s">
        <v>624</v>
      </c>
      <c r="C54" s="739" t="s">
        <v>852</v>
      </c>
      <c r="D54" s="740"/>
      <c r="E54" s="740"/>
      <c r="F54" s="740"/>
      <c r="G54" s="740"/>
      <c r="H54" s="740"/>
      <c r="I54" s="740"/>
      <c r="J54" s="740"/>
      <c r="K54" s="740"/>
      <c r="L54" s="740"/>
      <c r="M54" s="741"/>
    </row>
    <row r="55" spans="1:13" x14ac:dyDescent="0.25">
      <c r="A55" s="735"/>
      <c r="B55" s="100" t="s">
        <v>626</v>
      </c>
      <c r="C55" s="739" t="s">
        <v>167</v>
      </c>
      <c r="D55" s="740"/>
      <c r="E55" s="740"/>
      <c r="F55" s="740"/>
      <c r="G55" s="740"/>
      <c r="H55" s="740"/>
      <c r="I55" s="740"/>
      <c r="J55" s="740"/>
      <c r="K55" s="740"/>
      <c r="L55" s="740"/>
      <c r="M55" s="741"/>
    </row>
    <row r="56" spans="1:13" ht="15.75" customHeight="1" x14ac:dyDescent="0.25">
      <c r="A56" s="735"/>
      <c r="B56" s="101" t="s">
        <v>627</v>
      </c>
      <c r="C56" s="739" t="s">
        <v>853</v>
      </c>
      <c r="D56" s="740"/>
      <c r="E56" s="740"/>
      <c r="F56" s="740"/>
      <c r="G56" s="740"/>
      <c r="H56" s="740"/>
      <c r="I56" s="740"/>
      <c r="J56" s="740"/>
      <c r="K56" s="740"/>
      <c r="L56" s="740"/>
      <c r="M56" s="741"/>
    </row>
    <row r="57" spans="1:13" ht="15.75" customHeight="1" x14ac:dyDescent="0.25">
      <c r="A57" s="735"/>
      <c r="B57" s="100" t="s">
        <v>628</v>
      </c>
      <c r="C57" s="746" t="s">
        <v>170</v>
      </c>
      <c r="D57" s="740"/>
      <c r="E57" s="740"/>
      <c r="F57" s="740"/>
      <c r="G57" s="740"/>
      <c r="H57" s="740"/>
      <c r="I57" s="740"/>
      <c r="J57" s="740"/>
      <c r="K57" s="740"/>
      <c r="L57" s="740"/>
      <c r="M57" s="741"/>
    </row>
    <row r="58" spans="1:13" ht="16.5" thickBot="1" x14ac:dyDescent="0.3">
      <c r="A58" s="745"/>
      <c r="B58" s="100" t="s">
        <v>629</v>
      </c>
      <c r="C58" s="739" t="s">
        <v>854</v>
      </c>
      <c r="D58" s="740"/>
      <c r="E58" s="740"/>
      <c r="F58" s="740"/>
      <c r="G58" s="740"/>
      <c r="H58" s="740"/>
      <c r="I58" s="740"/>
      <c r="J58" s="740"/>
      <c r="K58" s="740"/>
      <c r="L58" s="740"/>
      <c r="M58" s="741"/>
    </row>
    <row r="59" spans="1:13" ht="15.75" customHeight="1" x14ac:dyDescent="0.25">
      <c r="A59" s="734" t="s">
        <v>630</v>
      </c>
      <c r="B59" s="102" t="s">
        <v>631</v>
      </c>
      <c r="C59" s="739" t="s">
        <v>855</v>
      </c>
      <c r="D59" s="740"/>
      <c r="E59" s="740"/>
      <c r="F59" s="740"/>
      <c r="G59" s="740"/>
      <c r="H59" s="740"/>
      <c r="I59" s="740"/>
      <c r="J59" s="740"/>
      <c r="K59" s="740"/>
      <c r="L59" s="740"/>
      <c r="M59" s="741"/>
    </row>
    <row r="60" spans="1:13" ht="30" customHeight="1" x14ac:dyDescent="0.25">
      <c r="A60" s="735"/>
      <c r="B60" s="102" t="s">
        <v>633</v>
      </c>
      <c r="C60" s="739" t="s">
        <v>856</v>
      </c>
      <c r="D60" s="740"/>
      <c r="E60" s="740"/>
      <c r="F60" s="740"/>
      <c r="G60" s="740"/>
      <c r="H60" s="740"/>
      <c r="I60" s="740"/>
      <c r="J60" s="740"/>
      <c r="K60" s="740"/>
      <c r="L60" s="740"/>
      <c r="M60" s="741"/>
    </row>
    <row r="61" spans="1:13" ht="30" customHeight="1" thickBot="1" x14ac:dyDescent="0.3">
      <c r="A61" s="735"/>
      <c r="B61" s="103" t="s">
        <v>44</v>
      </c>
      <c r="C61" s="739" t="s">
        <v>167</v>
      </c>
      <c r="D61" s="740"/>
      <c r="E61" s="740"/>
      <c r="F61" s="740"/>
      <c r="G61" s="740"/>
      <c r="H61" s="740"/>
      <c r="I61" s="740"/>
      <c r="J61" s="740"/>
      <c r="K61" s="740"/>
      <c r="L61" s="740"/>
      <c r="M61" s="741"/>
    </row>
    <row r="62" spans="1:13" ht="16.5" thickBot="1" x14ac:dyDescent="0.3">
      <c r="A62" s="104" t="s">
        <v>549</v>
      </c>
      <c r="B62" s="105"/>
      <c r="C62" s="742" t="s">
        <v>857</v>
      </c>
      <c r="D62" s="925"/>
      <c r="E62" s="925"/>
      <c r="F62" s="925"/>
      <c r="G62" s="925"/>
      <c r="H62" s="925"/>
      <c r="I62" s="925"/>
      <c r="J62" s="925"/>
      <c r="K62" s="925"/>
      <c r="L62" s="925"/>
      <c r="M62" s="926"/>
    </row>
  </sheetData>
  <mergeCells count="48">
    <mergeCell ref="C12:M12"/>
    <mergeCell ref="B1:M1"/>
    <mergeCell ref="A2:A15"/>
    <mergeCell ref="C2:M2"/>
    <mergeCell ref="C3:M3"/>
    <mergeCell ref="F4:G4"/>
    <mergeCell ref="C7:D7"/>
    <mergeCell ref="E7:G7"/>
    <mergeCell ref="B8:B10"/>
    <mergeCell ref="C9:D9"/>
    <mergeCell ref="F9:G9"/>
    <mergeCell ref="I9:J9"/>
    <mergeCell ref="C10:D10"/>
    <mergeCell ref="F10:G10"/>
    <mergeCell ref="I10:J10"/>
    <mergeCell ref="C11:M11"/>
    <mergeCell ref="C13:M13"/>
    <mergeCell ref="B14:B15"/>
    <mergeCell ref="C14:D14"/>
    <mergeCell ref="F14:M14"/>
    <mergeCell ref="C15:M15"/>
    <mergeCell ref="B35:B44"/>
    <mergeCell ref="F43:G43"/>
    <mergeCell ref="H43:I43"/>
    <mergeCell ref="B45:B48"/>
    <mergeCell ref="F46:F47"/>
    <mergeCell ref="G46:J47"/>
    <mergeCell ref="L46:M47"/>
    <mergeCell ref="C49:M49"/>
    <mergeCell ref="C50:M50"/>
    <mergeCell ref="A53:A58"/>
    <mergeCell ref="C53:M53"/>
    <mergeCell ref="C54:M54"/>
    <mergeCell ref="C55:M55"/>
    <mergeCell ref="C56:M56"/>
    <mergeCell ref="C57:M57"/>
    <mergeCell ref="C58:M58"/>
    <mergeCell ref="A16:A52"/>
    <mergeCell ref="C16:M16"/>
    <mergeCell ref="C17:M17"/>
    <mergeCell ref="B18:B24"/>
    <mergeCell ref="B25:B28"/>
    <mergeCell ref="B32:B34"/>
    <mergeCell ref="A59:A61"/>
    <mergeCell ref="C59:M59"/>
    <mergeCell ref="C60:M60"/>
    <mergeCell ref="C61:M61"/>
    <mergeCell ref="C62:M62"/>
  </mergeCells>
  <dataValidations count="8">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type="custom" allowBlank="1" showInputMessage="1" showErrorMessage="1" prompt="La celda debe contener solo texto" sqref="E7">
      <formula1>ISTEXT(E7)</formula1>
    </dataValidation>
  </dataValidations>
  <hyperlinks>
    <hyperlink ref="C57"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G63" sqref="G6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858</v>
      </c>
      <c r="C1" s="915"/>
      <c r="D1" s="915"/>
      <c r="E1" s="915"/>
      <c r="F1" s="915"/>
      <c r="G1" s="915"/>
      <c r="H1" s="915"/>
      <c r="I1" s="915"/>
      <c r="J1" s="915"/>
      <c r="K1" s="915"/>
      <c r="L1" s="915"/>
      <c r="M1" s="916"/>
      <c r="N1" s="5"/>
      <c r="O1" s="5"/>
      <c r="P1" s="5"/>
      <c r="Q1" s="5"/>
      <c r="R1" s="5"/>
      <c r="S1" s="5"/>
      <c r="T1" s="5"/>
      <c r="U1" s="5"/>
      <c r="V1" s="5"/>
      <c r="W1" s="5"/>
      <c r="X1" s="5"/>
      <c r="Y1" s="5"/>
    </row>
    <row r="2" spans="1:25" ht="31.5" customHeight="1" x14ac:dyDescent="0.25">
      <c r="A2" s="871" t="s">
        <v>552</v>
      </c>
      <c r="B2" s="176" t="s">
        <v>553</v>
      </c>
      <c r="C2" s="917" t="s">
        <v>172</v>
      </c>
      <c r="D2" s="918"/>
      <c r="E2" s="918"/>
      <c r="F2" s="918"/>
      <c r="G2" s="918"/>
      <c r="H2" s="918"/>
      <c r="I2" s="918"/>
      <c r="J2" s="918"/>
      <c r="K2" s="918"/>
      <c r="L2" s="918"/>
      <c r="M2" s="919"/>
      <c r="N2" s="5"/>
      <c r="O2" s="5"/>
      <c r="P2" s="5"/>
      <c r="Q2" s="5"/>
      <c r="R2" s="5"/>
      <c r="S2" s="5"/>
      <c r="T2" s="5"/>
      <c r="U2" s="5"/>
      <c r="V2" s="5"/>
      <c r="W2" s="5"/>
      <c r="X2" s="5"/>
      <c r="Y2" s="5"/>
    </row>
    <row r="3" spans="1:25" ht="30.75" customHeight="1" x14ac:dyDescent="0.25">
      <c r="A3" s="872"/>
      <c r="B3" s="177" t="s">
        <v>735</v>
      </c>
      <c r="C3" s="829" t="s">
        <v>818</v>
      </c>
      <c r="D3" s="830"/>
      <c r="E3" s="830"/>
      <c r="F3" s="830"/>
      <c r="G3" s="830"/>
      <c r="H3" s="830"/>
      <c r="I3" s="830"/>
      <c r="J3" s="830"/>
      <c r="K3" s="830"/>
      <c r="L3" s="830"/>
      <c r="M3" s="831"/>
      <c r="N3" s="5"/>
      <c r="O3" s="5"/>
      <c r="P3" s="5"/>
      <c r="Q3" s="5"/>
      <c r="R3" s="5"/>
      <c r="S3" s="5"/>
      <c r="T3" s="5"/>
      <c r="U3" s="5"/>
      <c r="V3" s="5"/>
      <c r="W3" s="5"/>
      <c r="X3" s="5"/>
      <c r="Y3" s="5"/>
    </row>
    <row r="4" spans="1:25" ht="15.75" customHeight="1" x14ac:dyDescent="0.25">
      <c r="A4" s="872"/>
      <c r="B4" s="178" t="s">
        <v>40</v>
      </c>
      <c r="C4" s="179" t="s">
        <v>131</v>
      </c>
      <c r="D4" s="180"/>
      <c r="E4" s="181"/>
      <c r="F4" s="920" t="s">
        <v>41</v>
      </c>
      <c r="G4" s="896"/>
      <c r="H4" s="182">
        <v>25</v>
      </c>
      <c r="I4" s="183"/>
      <c r="J4" s="183"/>
      <c r="K4" s="183"/>
      <c r="L4" s="183"/>
      <c r="M4" s="184"/>
      <c r="N4" s="5"/>
      <c r="O4" s="5"/>
      <c r="P4" s="5"/>
      <c r="Q4" s="5"/>
      <c r="R4" s="5"/>
      <c r="S4" s="5"/>
      <c r="T4" s="5"/>
      <c r="U4" s="5"/>
      <c r="V4" s="5"/>
      <c r="W4" s="5"/>
      <c r="X4" s="5"/>
      <c r="Y4" s="5"/>
    </row>
    <row r="5" spans="1:25" ht="15.75" customHeight="1" x14ac:dyDescent="0.25">
      <c r="A5" s="872"/>
      <c r="B5" s="178" t="s">
        <v>556</v>
      </c>
      <c r="C5" s="967" t="s">
        <v>787</v>
      </c>
      <c r="D5" s="968"/>
      <c r="E5" s="968"/>
      <c r="F5" s="968"/>
      <c r="G5" s="968"/>
      <c r="H5" s="968"/>
      <c r="I5" s="968"/>
      <c r="J5" s="968"/>
      <c r="K5" s="968"/>
      <c r="L5" s="968"/>
      <c r="M5" s="969"/>
      <c r="N5" s="5"/>
      <c r="O5" s="5"/>
      <c r="P5" s="5"/>
      <c r="Q5" s="5"/>
      <c r="R5" s="5"/>
      <c r="S5" s="5"/>
      <c r="T5" s="5"/>
      <c r="U5" s="5"/>
      <c r="V5" s="5"/>
      <c r="W5" s="5"/>
      <c r="X5" s="5"/>
      <c r="Y5" s="5"/>
    </row>
    <row r="6" spans="1:25" ht="15.75" customHeight="1" x14ac:dyDescent="0.25">
      <c r="A6" s="872"/>
      <c r="B6" s="178" t="s">
        <v>557</v>
      </c>
      <c r="C6" s="873" t="s">
        <v>859</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99</v>
      </c>
      <c r="D7" s="912"/>
      <c r="E7" s="185"/>
      <c r="F7" s="185"/>
      <c r="G7" s="186"/>
      <c r="H7" s="187" t="s">
        <v>44</v>
      </c>
      <c r="I7" s="922" t="s">
        <v>9</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9</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37.5" customHeight="1" x14ac:dyDescent="0.25">
      <c r="A11" s="872"/>
      <c r="B11" s="177" t="s">
        <v>564</v>
      </c>
      <c r="C11" s="964" t="s">
        <v>860</v>
      </c>
      <c r="D11" s="965"/>
      <c r="E11" s="965"/>
      <c r="F11" s="965"/>
      <c r="G11" s="965"/>
      <c r="H11" s="965"/>
      <c r="I11" s="965"/>
      <c r="J11" s="965"/>
      <c r="K11" s="965"/>
      <c r="L11" s="965"/>
      <c r="M11" s="966"/>
      <c r="N11" s="5"/>
      <c r="O11" s="5"/>
      <c r="P11" s="5"/>
      <c r="Q11" s="5"/>
      <c r="R11" s="5"/>
      <c r="S11" s="5"/>
      <c r="T11" s="5"/>
      <c r="U11" s="5"/>
      <c r="V11" s="5"/>
      <c r="W11" s="5"/>
      <c r="X11" s="5"/>
      <c r="Y11" s="5"/>
    </row>
    <row r="12" spans="1:25" ht="152.25" customHeight="1" x14ac:dyDescent="0.25">
      <c r="A12" s="872"/>
      <c r="B12" s="177" t="s">
        <v>741</v>
      </c>
      <c r="C12" s="873" t="s">
        <v>861</v>
      </c>
      <c r="D12" s="874"/>
      <c r="E12" s="874"/>
      <c r="F12" s="874"/>
      <c r="G12" s="874"/>
      <c r="H12" s="874"/>
      <c r="I12" s="874"/>
      <c r="J12" s="874"/>
      <c r="K12" s="874"/>
      <c r="L12" s="874"/>
      <c r="M12" s="875"/>
      <c r="N12" s="5"/>
      <c r="O12" s="5"/>
      <c r="P12" s="5"/>
      <c r="Q12" s="5"/>
      <c r="R12" s="5"/>
      <c r="S12" s="5"/>
      <c r="T12" s="5"/>
      <c r="U12" s="5"/>
      <c r="V12" s="5"/>
      <c r="W12" s="5"/>
      <c r="X12" s="5"/>
      <c r="Y12" s="5"/>
    </row>
    <row r="13" spans="1:25" ht="52.5" customHeight="1" x14ac:dyDescent="0.25">
      <c r="A13" s="872"/>
      <c r="B13" s="177" t="s">
        <v>743</v>
      </c>
      <c r="C13" s="873" t="s">
        <v>862</v>
      </c>
      <c r="D13" s="874"/>
      <c r="E13" s="874"/>
      <c r="F13" s="874"/>
      <c r="G13" s="874"/>
      <c r="H13" s="874"/>
      <c r="I13" s="874"/>
      <c r="J13" s="874"/>
      <c r="K13" s="874"/>
      <c r="L13" s="874"/>
      <c r="M13" s="875"/>
      <c r="N13" s="5"/>
      <c r="O13" s="5"/>
      <c r="P13" s="5"/>
      <c r="Q13" s="5"/>
      <c r="R13" s="5"/>
      <c r="S13" s="5"/>
      <c r="T13" s="5"/>
      <c r="U13" s="5"/>
      <c r="V13" s="5"/>
      <c r="W13" s="5"/>
      <c r="X13" s="5"/>
      <c r="Y13" s="5"/>
    </row>
    <row r="14" spans="1:25" ht="57.75" customHeight="1" x14ac:dyDescent="0.25">
      <c r="A14" s="872"/>
      <c r="B14" s="910" t="s">
        <v>745</v>
      </c>
      <c r="C14" s="911" t="s">
        <v>153</v>
      </c>
      <c r="D14" s="912"/>
      <c r="E14" s="199" t="s">
        <v>746</v>
      </c>
      <c r="F14" s="200" t="s">
        <v>242</v>
      </c>
      <c r="G14" s="874" t="s">
        <v>863</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74</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173</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90"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91"/>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91"/>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91"/>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91"/>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91"/>
      <c r="C23" s="209" t="s">
        <v>576</v>
      </c>
      <c r="D23" s="213" t="s">
        <v>577</v>
      </c>
      <c r="E23" s="211" t="s">
        <v>578</v>
      </c>
      <c r="F23" s="889" t="s">
        <v>688</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92"/>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86"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87"/>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87"/>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8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412">
        <v>0</v>
      </c>
      <c r="E30" s="219"/>
      <c r="F30" s="228" t="s">
        <v>589</v>
      </c>
      <c r="G30" s="213">
        <v>2019</v>
      </c>
      <c r="H30" s="219"/>
      <c r="I30" s="228" t="s">
        <v>590</v>
      </c>
      <c r="J30" s="893" t="s">
        <v>864</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410">
        <v>2021</v>
      </c>
      <c r="E33" s="234"/>
      <c r="F33" s="219" t="s">
        <v>594</v>
      </c>
      <c r="G33" s="411">
        <v>2025</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20</v>
      </c>
      <c r="E37" s="244"/>
      <c r="F37" s="243">
        <v>30</v>
      </c>
      <c r="G37" s="244"/>
      <c r="H37" s="243">
        <v>40</v>
      </c>
      <c r="I37" s="244"/>
      <c r="J37" s="243">
        <v>50</v>
      </c>
      <c r="K37" s="244"/>
      <c r="L37" s="243">
        <v>60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6" t="s">
        <v>90</v>
      </c>
      <c r="E43" s="244"/>
      <c r="F43" s="895">
        <v>200</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654</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87"/>
      <c r="C47" s="253"/>
      <c r="D47" s="257" t="s">
        <v>577</v>
      </c>
      <c r="E47" s="212"/>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34.5" customHeight="1" x14ac:dyDescent="0.25">
      <c r="A49" s="872"/>
      <c r="B49" s="177" t="s">
        <v>616</v>
      </c>
      <c r="C49" s="873" t="s">
        <v>865</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866</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v>20</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961">
        <v>2021</v>
      </c>
      <c r="D52" s="962"/>
      <c r="E52" s="962"/>
      <c r="F52" s="962"/>
      <c r="G52" s="962"/>
      <c r="H52" s="962"/>
      <c r="I52" s="962"/>
      <c r="J52" s="962"/>
      <c r="K52" s="962"/>
      <c r="L52" s="962"/>
      <c r="M52" s="963"/>
      <c r="N52" s="5"/>
      <c r="O52" s="5"/>
      <c r="P52" s="5"/>
      <c r="Q52" s="5"/>
      <c r="R52" s="5"/>
      <c r="S52" s="5"/>
      <c r="T52" s="5"/>
      <c r="U52" s="5"/>
      <c r="V52" s="5"/>
      <c r="W52" s="5"/>
      <c r="X52" s="5"/>
      <c r="Y52" s="5"/>
    </row>
    <row r="53" spans="1:25" ht="15.75" customHeight="1" x14ac:dyDescent="0.25">
      <c r="A53" s="871" t="s">
        <v>545</v>
      </c>
      <c r="B53" s="259" t="s">
        <v>622</v>
      </c>
      <c r="C53" s="911" t="s">
        <v>176</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867</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9</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175</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11" t="s">
        <v>868</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v>5878797</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815</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634</v>
      </c>
      <c r="D60" s="959"/>
      <c r="E60" s="959"/>
      <c r="F60" s="959"/>
      <c r="G60" s="959"/>
      <c r="H60" s="959"/>
      <c r="I60" s="959"/>
      <c r="J60" s="959"/>
      <c r="K60" s="959"/>
      <c r="L60" s="959"/>
      <c r="M60" s="960"/>
      <c r="N60" s="5"/>
      <c r="O60" s="5"/>
      <c r="P60" s="5"/>
      <c r="Q60" s="5"/>
      <c r="R60" s="5"/>
      <c r="S60" s="5"/>
      <c r="T60" s="5"/>
      <c r="U60" s="5"/>
      <c r="V60" s="5"/>
      <c r="W60" s="5"/>
      <c r="X60" s="5"/>
      <c r="Y60" s="5"/>
    </row>
    <row r="61" spans="1:25" ht="30" customHeight="1" thickBot="1" x14ac:dyDescent="0.3">
      <c r="A61" s="872"/>
      <c r="B61" s="262" t="s">
        <v>44</v>
      </c>
      <c r="C61" s="911" t="s">
        <v>9</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3" sqref="C3:M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869</v>
      </c>
      <c r="C1" s="915"/>
      <c r="D1" s="915"/>
      <c r="E1" s="915"/>
      <c r="F1" s="915"/>
      <c r="G1" s="915"/>
      <c r="H1" s="915"/>
      <c r="I1" s="915"/>
      <c r="J1" s="915"/>
      <c r="K1" s="915"/>
      <c r="L1" s="915"/>
      <c r="M1" s="916"/>
      <c r="N1" s="5"/>
      <c r="O1" s="5"/>
      <c r="P1" s="5"/>
      <c r="Q1" s="5"/>
      <c r="R1" s="5"/>
      <c r="S1" s="5"/>
      <c r="T1" s="5"/>
      <c r="U1" s="5"/>
      <c r="V1" s="5"/>
      <c r="W1" s="5"/>
      <c r="X1" s="5"/>
      <c r="Y1" s="5"/>
    </row>
    <row r="2" spans="1:25" ht="15.75" customHeight="1" x14ac:dyDescent="0.25">
      <c r="A2" s="871" t="s">
        <v>552</v>
      </c>
      <c r="B2" s="176" t="s">
        <v>553</v>
      </c>
      <c r="C2" s="917" t="s">
        <v>179</v>
      </c>
      <c r="D2" s="918"/>
      <c r="E2" s="918"/>
      <c r="F2" s="918"/>
      <c r="G2" s="918"/>
      <c r="H2" s="918"/>
      <c r="I2" s="918"/>
      <c r="J2" s="918"/>
      <c r="K2" s="918"/>
      <c r="L2" s="918"/>
      <c r="M2" s="919"/>
      <c r="N2" s="5"/>
      <c r="O2" s="5"/>
      <c r="P2" s="5"/>
      <c r="Q2" s="5"/>
      <c r="R2" s="5"/>
      <c r="S2" s="5"/>
      <c r="T2" s="5"/>
      <c r="U2" s="5"/>
      <c r="V2" s="5"/>
      <c r="W2" s="5"/>
      <c r="X2" s="5"/>
      <c r="Y2" s="5"/>
    </row>
    <row r="3" spans="1:25" ht="29.25" customHeight="1" x14ac:dyDescent="0.25">
      <c r="A3" s="872"/>
      <c r="B3" s="177" t="s">
        <v>735</v>
      </c>
      <c r="C3" s="829" t="s">
        <v>818</v>
      </c>
      <c r="D3" s="830"/>
      <c r="E3" s="830"/>
      <c r="F3" s="830"/>
      <c r="G3" s="830"/>
      <c r="H3" s="830"/>
      <c r="I3" s="830"/>
      <c r="J3" s="830"/>
      <c r="K3" s="830"/>
      <c r="L3" s="830"/>
      <c r="M3" s="831"/>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15</v>
      </c>
      <c r="I4" s="183"/>
      <c r="J4" s="183"/>
      <c r="K4" s="183"/>
      <c r="L4" s="183"/>
      <c r="M4" s="184"/>
      <c r="N4" s="5"/>
      <c r="O4" s="5"/>
      <c r="P4" s="5"/>
      <c r="Q4" s="5"/>
      <c r="R4" s="5"/>
      <c r="S4" s="5"/>
      <c r="T4" s="5"/>
      <c r="U4" s="5"/>
      <c r="V4" s="5"/>
      <c r="W4" s="5"/>
      <c r="X4" s="5"/>
      <c r="Y4" s="5"/>
    </row>
    <row r="5" spans="1:25" ht="15.75" customHeight="1" x14ac:dyDescent="0.25">
      <c r="A5" s="872"/>
      <c r="B5" s="178" t="s">
        <v>556</v>
      </c>
      <c r="C5" s="967" t="s">
        <v>799</v>
      </c>
      <c r="D5" s="968"/>
      <c r="E5" s="968"/>
      <c r="F5" s="968"/>
      <c r="G5" s="968"/>
      <c r="H5" s="968"/>
      <c r="I5" s="968"/>
      <c r="J5" s="968"/>
      <c r="K5" s="968"/>
      <c r="L5" s="968"/>
      <c r="M5" s="969"/>
      <c r="N5" s="5"/>
      <c r="O5" s="5"/>
      <c r="P5" s="5"/>
      <c r="Q5" s="5"/>
      <c r="R5" s="5"/>
      <c r="S5" s="5"/>
      <c r="T5" s="5"/>
      <c r="U5" s="5"/>
      <c r="V5" s="5"/>
      <c r="W5" s="5"/>
      <c r="X5" s="5"/>
      <c r="Y5" s="5"/>
    </row>
    <row r="6" spans="1:25" ht="15.75" customHeight="1" x14ac:dyDescent="0.25">
      <c r="A6" s="872"/>
      <c r="B6" s="178" t="s">
        <v>557</v>
      </c>
      <c r="C6" s="873" t="s">
        <v>870</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99</v>
      </c>
      <c r="D7" s="912"/>
      <c r="E7" s="185"/>
      <c r="F7" s="185"/>
      <c r="G7" s="186"/>
      <c r="H7" s="187" t="s">
        <v>44</v>
      </c>
      <c r="I7" s="922" t="s">
        <v>9</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9</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44.25" customHeight="1" x14ac:dyDescent="0.25">
      <c r="A11" s="872"/>
      <c r="B11" s="177" t="s">
        <v>564</v>
      </c>
      <c r="C11" s="873" t="s">
        <v>871</v>
      </c>
      <c r="D11" s="874"/>
      <c r="E11" s="874"/>
      <c r="F11" s="874"/>
      <c r="G11" s="874"/>
      <c r="H11" s="874"/>
      <c r="I11" s="874"/>
      <c r="J11" s="874"/>
      <c r="K11" s="874"/>
      <c r="L11" s="874"/>
      <c r="M11" s="875"/>
      <c r="N11" s="5"/>
      <c r="O11" s="5"/>
      <c r="P11" s="5"/>
      <c r="Q11" s="5"/>
      <c r="R11" s="5"/>
      <c r="S11" s="5"/>
      <c r="T11" s="5"/>
      <c r="U11" s="5"/>
      <c r="V11" s="5"/>
      <c r="W11" s="5"/>
      <c r="X11" s="5"/>
      <c r="Y11" s="5"/>
    </row>
    <row r="12" spans="1:25" ht="78" customHeight="1" x14ac:dyDescent="0.25">
      <c r="A12" s="872"/>
      <c r="B12" s="177" t="s">
        <v>741</v>
      </c>
      <c r="C12" s="873" t="s">
        <v>872</v>
      </c>
      <c r="D12" s="874"/>
      <c r="E12" s="874"/>
      <c r="F12" s="874"/>
      <c r="G12" s="874"/>
      <c r="H12" s="874"/>
      <c r="I12" s="874"/>
      <c r="J12" s="874"/>
      <c r="K12" s="874"/>
      <c r="L12" s="874"/>
      <c r="M12" s="875"/>
      <c r="N12" s="5"/>
      <c r="O12" s="5"/>
      <c r="P12" s="5"/>
      <c r="Q12" s="5"/>
      <c r="R12" s="5"/>
      <c r="S12" s="5"/>
      <c r="T12" s="5"/>
      <c r="U12" s="5"/>
      <c r="V12" s="5"/>
      <c r="W12" s="5"/>
      <c r="X12" s="5"/>
      <c r="Y12" s="5"/>
    </row>
    <row r="13" spans="1:25" ht="31.5" x14ac:dyDescent="0.25">
      <c r="A13" s="872"/>
      <c r="B13" s="177" t="s">
        <v>743</v>
      </c>
      <c r="C13" s="873" t="s">
        <v>862</v>
      </c>
      <c r="D13" s="874"/>
      <c r="E13" s="874"/>
      <c r="F13" s="874"/>
      <c r="G13" s="874"/>
      <c r="H13" s="874"/>
      <c r="I13" s="874"/>
      <c r="J13" s="874"/>
      <c r="K13" s="874"/>
      <c r="L13" s="874"/>
      <c r="M13" s="875"/>
      <c r="N13" s="5"/>
      <c r="O13" s="5"/>
      <c r="P13" s="5"/>
      <c r="Q13" s="5"/>
      <c r="R13" s="5"/>
      <c r="S13" s="5"/>
      <c r="T13" s="5"/>
      <c r="U13" s="5"/>
      <c r="V13" s="5"/>
      <c r="W13" s="5"/>
      <c r="X13" s="5"/>
      <c r="Y13" s="5"/>
    </row>
    <row r="14" spans="1:25" ht="53.25" customHeight="1" x14ac:dyDescent="0.25">
      <c r="A14" s="872"/>
      <c r="B14" s="910" t="s">
        <v>745</v>
      </c>
      <c r="C14" s="911" t="s">
        <v>128</v>
      </c>
      <c r="D14" s="912"/>
      <c r="E14" s="199" t="s">
        <v>746</v>
      </c>
      <c r="F14" s="200" t="s">
        <v>873</v>
      </c>
      <c r="G14" s="874" t="s">
        <v>874</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181</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180</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90"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91"/>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91"/>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91"/>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91"/>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91"/>
      <c r="C23" s="209" t="s">
        <v>576</v>
      </c>
      <c r="D23" s="213" t="s">
        <v>577</v>
      </c>
      <c r="E23" s="211" t="s">
        <v>578</v>
      </c>
      <c r="F23" s="889" t="s">
        <v>875</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92"/>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51.75" customHeight="1" x14ac:dyDescent="0.25">
      <c r="A30" s="872"/>
      <c r="B30" s="223"/>
      <c r="C30" s="226" t="s">
        <v>588</v>
      </c>
      <c r="D30" s="227" t="s">
        <v>182</v>
      </c>
      <c r="E30" s="219"/>
      <c r="F30" s="228" t="s">
        <v>589</v>
      </c>
      <c r="G30" s="213">
        <v>2020</v>
      </c>
      <c r="H30" s="219"/>
      <c r="I30" s="228" t="s">
        <v>590</v>
      </c>
      <c r="J30" s="893" t="s">
        <v>876</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413">
        <v>2021</v>
      </c>
      <c r="E33" s="234"/>
      <c r="F33" s="219" t="s">
        <v>594</v>
      </c>
      <c r="G33" s="414">
        <v>2024</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303">
        <v>10000</v>
      </c>
      <c r="E37" s="244"/>
      <c r="F37" s="304">
        <v>7567</v>
      </c>
      <c r="G37" s="244"/>
      <c r="H37" s="304">
        <v>7567</v>
      </c>
      <c r="I37" s="244"/>
      <c r="J37" s="304">
        <v>1891</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895">
        <v>27025</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90"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91"/>
      <c r="C46" s="253"/>
      <c r="D46" s="254" t="s">
        <v>89</v>
      </c>
      <c r="E46" s="255" t="s">
        <v>108</v>
      </c>
      <c r="F46" s="899" t="s">
        <v>614</v>
      </c>
      <c r="G46" s="901" t="s">
        <v>90</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91"/>
      <c r="C47" s="253"/>
      <c r="D47" s="257"/>
      <c r="E47" s="212" t="s">
        <v>577</v>
      </c>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92"/>
      <c r="C48" s="258"/>
      <c r="D48" s="192"/>
      <c r="E48" s="192"/>
      <c r="F48" s="192"/>
      <c r="G48" s="192"/>
      <c r="H48" s="192"/>
      <c r="I48" s="192"/>
      <c r="J48" s="192"/>
      <c r="K48" s="192"/>
      <c r="L48" s="194"/>
      <c r="M48" s="196"/>
      <c r="N48" s="5"/>
      <c r="O48" s="5"/>
      <c r="P48" s="5"/>
      <c r="Q48" s="5"/>
      <c r="R48" s="5"/>
      <c r="S48" s="5"/>
      <c r="T48" s="5"/>
      <c r="U48" s="5"/>
      <c r="V48" s="5"/>
      <c r="W48" s="5"/>
      <c r="X48" s="5"/>
      <c r="Y48" s="5"/>
    </row>
    <row r="49" spans="1:25" ht="37.5" customHeight="1" x14ac:dyDescent="0.25">
      <c r="A49" s="872"/>
      <c r="B49" s="177" t="s">
        <v>616</v>
      </c>
      <c r="C49" s="815" t="s">
        <v>877</v>
      </c>
      <c r="D49" s="816"/>
      <c r="E49" s="816"/>
      <c r="F49" s="816"/>
      <c r="G49" s="816"/>
      <c r="H49" s="816"/>
      <c r="I49" s="816"/>
      <c r="J49" s="816"/>
      <c r="K49" s="816"/>
      <c r="L49" s="816"/>
      <c r="M49" s="817"/>
      <c r="N49" s="5"/>
      <c r="O49" s="5"/>
      <c r="P49" s="5"/>
      <c r="Q49" s="5"/>
      <c r="R49" s="5"/>
      <c r="S49" s="5"/>
      <c r="T49" s="5"/>
      <c r="U49" s="5"/>
      <c r="V49" s="5"/>
      <c r="W49" s="5"/>
      <c r="X49" s="5"/>
      <c r="Y49" s="5"/>
    </row>
    <row r="50" spans="1:25" ht="15.75" customHeight="1" x14ac:dyDescent="0.25">
      <c r="A50" s="872"/>
      <c r="B50" s="201" t="s">
        <v>618</v>
      </c>
      <c r="C50" s="815" t="s">
        <v>866</v>
      </c>
      <c r="D50" s="816"/>
      <c r="E50" s="816"/>
      <c r="F50" s="816"/>
      <c r="G50" s="816"/>
      <c r="H50" s="816"/>
      <c r="I50" s="816"/>
      <c r="J50" s="816"/>
      <c r="K50" s="816"/>
      <c r="L50" s="816"/>
      <c r="M50" s="817"/>
      <c r="N50" s="5"/>
      <c r="O50" s="5"/>
      <c r="P50" s="5"/>
      <c r="Q50" s="5"/>
      <c r="R50" s="5"/>
      <c r="S50" s="5"/>
      <c r="T50" s="5"/>
      <c r="U50" s="5"/>
      <c r="V50" s="5"/>
      <c r="W50" s="5"/>
      <c r="X50" s="5"/>
      <c r="Y50" s="5"/>
    </row>
    <row r="51" spans="1:25" ht="15.75" customHeight="1" x14ac:dyDescent="0.25">
      <c r="A51" s="872"/>
      <c r="B51" s="201" t="s">
        <v>620</v>
      </c>
      <c r="C51" s="873" t="s">
        <v>795</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961">
        <v>2021</v>
      </c>
      <c r="D52" s="962"/>
      <c r="E52" s="962"/>
      <c r="F52" s="962"/>
      <c r="G52" s="962"/>
      <c r="H52" s="962"/>
      <c r="I52" s="962"/>
      <c r="J52" s="962"/>
      <c r="K52" s="962"/>
      <c r="L52" s="962"/>
      <c r="M52" s="963"/>
      <c r="N52" s="5"/>
      <c r="O52" s="5"/>
      <c r="P52" s="5"/>
      <c r="Q52" s="5"/>
      <c r="R52" s="5"/>
      <c r="S52" s="5"/>
      <c r="T52" s="5"/>
      <c r="U52" s="5"/>
      <c r="V52" s="5"/>
      <c r="W52" s="5"/>
      <c r="X52" s="5"/>
      <c r="Y52" s="5"/>
    </row>
    <row r="53" spans="1:25" ht="15.75" customHeight="1" x14ac:dyDescent="0.25">
      <c r="A53" s="871" t="s">
        <v>545</v>
      </c>
      <c r="B53" s="259" t="s">
        <v>622</v>
      </c>
      <c r="C53" s="911" t="s">
        <v>185</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878</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9</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184</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70" t="s">
        <v>879</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v>3203133407</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815</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634</v>
      </c>
      <c r="D60" s="959"/>
      <c r="E60" s="959"/>
      <c r="F60" s="959"/>
      <c r="G60" s="959"/>
      <c r="H60" s="959"/>
      <c r="I60" s="959"/>
      <c r="J60" s="959"/>
      <c r="K60" s="959"/>
      <c r="L60" s="959"/>
      <c r="M60" s="960"/>
      <c r="N60" s="5"/>
      <c r="O60" s="5"/>
      <c r="P60" s="5"/>
      <c r="Q60" s="5"/>
      <c r="R60" s="5"/>
      <c r="S60" s="5"/>
      <c r="T60" s="5"/>
      <c r="U60" s="5"/>
      <c r="V60" s="5"/>
      <c r="W60" s="5"/>
      <c r="X60" s="5"/>
      <c r="Y60" s="5"/>
    </row>
    <row r="61" spans="1:25" ht="30" customHeight="1" thickBot="1" x14ac:dyDescent="0.3">
      <c r="A61" s="872"/>
      <c r="B61" s="262" t="s">
        <v>44</v>
      </c>
      <c r="C61" s="911" t="s">
        <v>9</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hyperlinks>
    <hyperlink ref="C57"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B1" sqref="B1:M1"/>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880</v>
      </c>
      <c r="C1" s="915"/>
      <c r="D1" s="915"/>
      <c r="E1" s="915"/>
      <c r="F1" s="915"/>
      <c r="G1" s="915"/>
      <c r="H1" s="915"/>
      <c r="I1" s="915"/>
      <c r="J1" s="915"/>
      <c r="K1" s="915"/>
      <c r="L1" s="915"/>
      <c r="M1" s="916"/>
      <c r="N1" s="5"/>
      <c r="O1" s="5"/>
      <c r="P1" s="5"/>
      <c r="Q1" s="5"/>
      <c r="R1" s="5"/>
      <c r="S1" s="5"/>
      <c r="T1" s="5"/>
      <c r="U1" s="5"/>
      <c r="V1" s="5"/>
      <c r="W1" s="5"/>
      <c r="X1" s="5"/>
      <c r="Y1" s="5"/>
    </row>
    <row r="2" spans="1:25" ht="30.75" customHeight="1" x14ac:dyDescent="0.25">
      <c r="A2" s="871" t="s">
        <v>552</v>
      </c>
      <c r="B2" s="176" t="s">
        <v>553</v>
      </c>
      <c r="C2" s="917" t="s">
        <v>188</v>
      </c>
      <c r="D2" s="918"/>
      <c r="E2" s="918"/>
      <c r="F2" s="918"/>
      <c r="G2" s="918"/>
      <c r="H2" s="918"/>
      <c r="I2" s="918"/>
      <c r="J2" s="918"/>
      <c r="K2" s="918"/>
      <c r="L2" s="918"/>
      <c r="M2" s="919"/>
      <c r="N2" s="5"/>
      <c r="O2" s="5"/>
      <c r="P2" s="5"/>
      <c r="Q2" s="5"/>
      <c r="R2" s="5"/>
      <c r="S2" s="5"/>
      <c r="T2" s="5"/>
      <c r="U2" s="5"/>
      <c r="V2" s="5"/>
      <c r="W2" s="5"/>
      <c r="X2" s="5"/>
      <c r="Y2" s="5"/>
    </row>
    <row r="3" spans="1:25" ht="31.5" x14ac:dyDescent="0.25">
      <c r="A3" s="872"/>
      <c r="B3" s="177" t="s">
        <v>735</v>
      </c>
      <c r="C3" s="829" t="s">
        <v>818</v>
      </c>
      <c r="D3" s="830"/>
      <c r="E3" s="830"/>
      <c r="F3" s="830"/>
      <c r="G3" s="830"/>
      <c r="H3" s="830"/>
      <c r="I3" s="830"/>
      <c r="J3" s="830"/>
      <c r="K3" s="830"/>
      <c r="L3" s="830"/>
      <c r="M3" s="831"/>
      <c r="N3" s="5"/>
      <c r="O3" s="5"/>
      <c r="P3" s="5"/>
      <c r="Q3" s="5"/>
      <c r="R3" s="5"/>
      <c r="S3" s="5"/>
      <c r="T3" s="5"/>
      <c r="U3" s="5"/>
      <c r="V3" s="5"/>
      <c r="W3" s="5"/>
      <c r="X3" s="5"/>
      <c r="Y3" s="5"/>
    </row>
    <row r="4" spans="1:25" ht="15.75" customHeight="1" x14ac:dyDescent="0.25">
      <c r="A4" s="872"/>
      <c r="B4" s="178" t="s">
        <v>40</v>
      </c>
      <c r="C4" s="179" t="s">
        <v>131</v>
      </c>
      <c r="D4" s="180"/>
      <c r="E4" s="181"/>
      <c r="F4" s="920" t="s">
        <v>41</v>
      </c>
      <c r="G4" s="896"/>
      <c r="H4" s="182">
        <v>25</v>
      </c>
      <c r="I4" s="183"/>
      <c r="J4" s="183"/>
      <c r="K4" s="183"/>
      <c r="L4" s="183"/>
      <c r="M4" s="184"/>
      <c r="N4" s="5"/>
      <c r="O4" s="5"/>
      <c r="P4" s="5"/>
      <c r="Q4" s="5"/>
      <c r="R4" s="5"/>
      <c r="S4" s="5"/>
      <c r="T4" s="5"/>
      <c r="U4" s="5"/>
      <c r="V4" s="5"/>
      <c r="W4" s="5"/>
      <c r="X4" s="5"/>
      <c r="Y4" s="5"/>
    </row>
    <row r="5" spans="1:25" ht="15.75" customHeight="1" x14ac:dyDescent="0.25">
      <c r="A5" s="872"/>
      <c r="B5" s="178" t="s">
        <v>556</v>
      </c>
      <c r="C5" s="967" t="s">
        <v>787</v>
      </c>
      <c r="D5" s="968"/>
      <c r="E5" s="968"/>
      <c r="F5" s="968"/>
      <c r="G5" s="968"/>
      <c r="H5" s="968"/>
      <c r="I5" s="968"/>
      <c r="J5" s="968"/>
      <c r="K5" s="968"/>
      <c r="L5" s="968"/>
      <c r="M5" s="969"/>
      <c r="N5" s="5"/>
      <c r="O5" s="5"/>
      <c r="P5" s="5"/>
      <c r="Q5" s="5"/>
      <c r="R5" s="5"/>
      <c r="S5" s="5"/>
      <c r="T5" s="5"/>
      <c r="U5" s="5"/>
      <c r="V5" s="5"/>
      <c r="W5" s="5"/>
      <c r="X5" s="5"/>
      <c r="Y5" s="5"/>
    </row>
    <row r="6" spans="1:25" ht="15.75" customHeight="1" x14ac:dyDescent="0.25">
      <c r="A6" s="872"/>
      <c r="B6" s="178" t="s">
        <v>557</v>
      </c>
      <c r="C6" s="873" t="s">
        <v>859</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99</v>
      </c>
      <c r="D7" s="912"/>
      <c r="E7" s="185"/>
      <c r="F7" s="185"/>
      <c r="G7" s="186"/>
      <c r="H7" s="187" t="s">
        <v>44</v>
      </c>
      <c r="I7" s="922" t="s">
        <v>9</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9</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45.75" customHeight="1" x14ac:dyDescent="0.25">
      <c r="A11" s="872"/>
      <c r="B11" s="177" t="s">
        <v>564</v>
      </c>
      <c r="C11" s="964" t="s">
        <v>881</v>
      </c>
      <c r="D11" s="965"/>
      <c r="E11" s="965"/>
      <c r="F11" s="965"/>
      <c r="G11" s="965"/>
      <c r="H11" s="965"/>
      <c r="I11" s="965"/>
      <c r="J11" s="965"/>
      <c r="K11" s="965"/>
      <c r="L11" s="965"/>
      <c r="M11" s="966"/>
      <c r="N11" s="5"/>
      <c r="O11" s="5"/>
      <c r="P11" s="5"/>
      <c r="Q11" s="5"/>
      <c r="R11" s="5"/>
      <c r="S11" s="5"/>
      <c r="T11" s="5"/>
      <c r="U11" s="5"/>
      <c r="V11" s="5"/>
      <c r="W11" s="5"/>
      <c r="X11" s="5"/>
      <c r="Y11" s="5"/>
    </row>
    <row r="12" spans="1:25" ht="152.25" customHeight="1" x14ac:dyDescent="0.25">
      <c r="A12" s="872"/>
      <c r="B12" s="177" t="s">
        <v>741</v>
      </c>
      <c r="C12" s="873" t="s">
        <v>882</v>
      </c>
      <c r="D12" s="874"/>
      <c r="E12" s="874"/>
      <c r="F12" s="874"/>
      <c r="G12" s="874"/>
      <c r="H12" s="874"/>
      <c r="I12" s="874"/>
      <c r="J12" s="874"/>
      <c r="K12" s="874"/>
      <c r="L12" s="874"/>
      <c r="M12" s="875"/>
      <c r="N12" s="5"/>
      <c r="O12" s="5"/>
      <c r="P12" s="5"/>
      <c r="Q12" s="5"/>
      <c r="R12" s="5"/>
      <c r="S12" s="5"/>
      <c r="T12" s="5"/>
      <c r="U12" s="5"/>
      <c r="V12" s="5"/>
      <c r="W12" s="5"/>
      <c r="X12" s="5"/>
      <c r="Y12" s="5"/>
    </row>
    <row r="13" spans="1:25" ht="15.75" customHeight="1" x14ac:dyDescent="0.25">
      <c r="A13" s="872"/>
      <c r="B13" s="177" t="s">
        <v>743</v>
      </c>
      <c r="C13" s="873" t="s">
        <v>862</v>
      </c>
      <c r="D13" s="874"/>
      <c r="E13" s="874"/>
      <c r="F13" s="874"/>
      <c r="G13" s="874"/>
      <c r="H13" s="874"/>
      <c r="I13" s="874"/>
      <c r="J13" s="874"/>
      <c r="K13" s="874"/>
      <c r="L13" s="874"/>
      <c r="M13" s="875"/>
      <c r="N13" s="5"/>
      <c r="O13" s="5"/>
      <c r="P13" s="5"/>
      <c r="Q13" s="5"/>
      <c r="R13" s="5"/>
      <c r="S13" s="5"/>
      <c r="T13" s="5"/>
      <c r="U13" s="5"/>
      <c r="V13" s="5"/>
      <c r="W13" s="5"/>
      <c r="X13" s="5"/>
      <c r="Y13" s="5"/>
    </row>
    <row r="14" spans="1:25" ht="57.75" customHeight="1" x14ac:dyDescent="0.25">
      <c r="A14" s="872"/>
      <c r="B14" s="910" t="s">
        <v>745</v>
      </c>
      <c r="C14" s="911" t="s">
        <v>153</v>
      </c>
      <c r="D14" s="912"/>
      <c r="E14" s="199" t="s">
        <v>746</v>
      </c>
      <c r="F14" s="200" t="s">
        <v>242</v>
      </c>
      <c r="G14" s="874" t="s">
        <v>863</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74</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189</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90"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91"/>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91"/>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91"/>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91"/>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91"/>
      <c r="C23" s="209" t="s">
        <v>576</v>
      </c>
      <c r="D23" s="213" t="s">
        <v>577</v>
      </c>
      <c r="E23" s="211" t="s">
        <v>578</v>
      </c>
      <c r="F23" s="889" t="s">
        <v>688</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92"/>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86"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87"/>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87"/>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8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412">
        <v>0</v>
      </c>
      <c r="E30" s="219"/>
      <c r="F30" s="228" t="s">
        <v>589</v>
      </c>
      <c r="G30" s="305">
        <v>2019</v>
      </c>
      <c r="H30" s="219"/>
      <c r="I30" s="228" t="s">
        <v>590</v>
      </c>
      <c r="J30" s="893" t="s">
        <v>864</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410">
        <v>2021</v>
      </c>
      <c r="E33" s="234"/>
      <c r="F33" s="219" t="s">
        <v>594</v>
      </c>
      <c r="G33" s="411">
        <v>2025</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20</v>
      </c>
      <c r="E37" s="244"/>
      <c r="F37" s="243">
        <v>30</v>
      </c>
      <c r="G37" s="244"/>
      <c r="H37" s="243">
        <v>40</v>
      </c>
      <c r="I37" s="244"/>
      <c r="J37" s="243">
        <v>50</v>
      </c>
      <c r="K37" s="244"/>
      <c r="L37" s="243">
        <v>60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6" t="s">
        <v>90</v>
      </c>
      <c r="E43" s="244"/>
      <c r="F43" s="895">
        <v>200</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654</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87"/>
      <c r="C47" s="253"/>
      <c r="D47" s="257" t="s">
        <v>577</v>
      </c>
      <c r="E47" s="212"/>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2"/>
      <c r="B49" s="177" t="s">
        <v>616</v>
      </c>
      <c r="C49" s="873" t="s">
        <v>883</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866</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t="s">
        <v>884</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961">
        <v>2021</v>
      </c>
      <c r="D52" s="962"/>
      <c r="E52" s="962"/>
      <c r="F52" s="962"/>
      <c r="G52" s="962"/>
      <c r="H52" s="962"/>
      <c r="I52" s="962"/>
      <c r="J52" s="962"/>
      <c r="K52" s="962"/>
      <c r="L52" s="962"/>
      <c r="M52" s="963"/>
      <c r="N52" s="5"/>
      <c r="O52" s="5"/>
      <c r="P52" s="5"/>
      <c r="Q52" s="5"/>
      <c r="R52" s="5"/>
      <c r="S52" s="5"/>
      <c r="T52" s="5"/>
      <c r="U52" s="5"/>
      <c r="V52" s="5"/>
      <c r="W52" s="5"/>
      <c r="X52" s="5"/>
      <c r="Y52" s="5"/>
    </row>
    <row r="53" spans="1:25" ht="15.75" customHeight="1" x14ac:dyDescent="0.25">
      <c r="A53" s="871" t="s">
        <v>545</v>
      </c>
      <c r="B53" s="259" t="s">
        <v>622</v>
      </c>
      <c r="C53" s="911" t="s">
        <v>176</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867</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9</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175</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11" t="s">
        <v>868</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v>5878797</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815</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634</v>
      </c>
      <c r="D60" s="959"/>
      <c r="E60" s="959"/>
      <c r="F60" s="959"/>
      <c r="G60" s="959"/>
      <c r="H60" s="959"/>
      <c r="I60" s="959"/>
      <c r="J60" s="959"/>
      <c r="K60" s="959"/>
      <c r="L60" s="959"/>
      <c r="M60" s="960"/>
      <c r="N60" s="5"/>
      <c r="O60" s="5"/>
      <c r="P60" s="5"/>
      <c r="Q60" s="5"/>
      <c r="R60" s="5"/>
      <c r="S60" s="5"/>
      <c r="T60" s="5"/>
      <c r="U60" s="5"/>
      <c r="V60" s="5"/>
      <c r="W60" s="5"/>
      <c r="X60" s="5"/>
      <c r="Y60" s="5"/>
    </row>
    <row r="61" spans="1:25" ht="30" customHeight="1" thickBot="1" x14ac:dyDescent="0.3">
      <c r="A61" s="872"/>
      <c r="B61" s="262" t="s">
        <v>44</v>
      </c>
      <c r="C61" s="911" t="s">
        <v>9</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3"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5" style="5" customWidth="1"/>
    <col min="5" max="16384" width="11.42578125" style="5"/>
  </cols>
  <sheetData>
    <row r="1" spans="1:13" ht="41.25" customHeight="1" thickBot="1" x14ac:dyDescent="0.3">
      <c r="A1" s="1"/>
      <c r="B1" s="823" t="s">
        <v>885</v>
      </c>
      <c r="C1" s="824"/>
      <c r="D1" s="824"/>
      <c r="E1" s="824"/>
      <c r="F1" s="824"/>
      <c r="G1" s="824"/>
      <c r="H1" s="824"/>
      <c r="I1" s="824"/>
      <c r="J1" s="824"/>
      <c r="K1" s="824"/>
      <c r="L1" s="824"/>
      <c r="M1" s="825"/>
    </row>
    <row r="2" spans="1:13" ht="54.95" customHeight="1" x14ac:dyDescent="0.25">
      <c r="A2" s="768" t="s">
        <v>552</v>
      </c>
      <c r="B2" s="6" t="s">
        <v>553</v>
      </c>
      <c r="C2" s="826" t="s">
        <v>196</v>
      </c>
      <c r="D2" s="827"/>
      <c r="E2" s="827"/>
      <c r="F2" s="827"/>
      <c r="G2" s="827"/>
      <c r="H2" s="827"/>
      <c r="I2" s="827"/>
      <c r="J2" s="827"/>
      <c r="K2" s="827"/>
      <c r="L2" s="827"/>
      <c r="M2" s="828"/>
    </row>
    <row r="3" spans="1:13" ht="31.5" customHeight="1" x14ac:dyDescent="0.25">
      <c r="A3" s="769"/>
      <c r="B3" s="11" t="s">
        <v>735</v>
      </c>
      <c r="C3" s="829" t="s">
        <v>886</v>
      </c>
      <c r="D3" s="830"/>
      <c r="E3" s="830"/>
      <c r="F3" s="830"/>
      <c r="G3" s="830"/>
      <c r="H3" s="830"/>
      <c r="I3" s="830"/>
      <c r="J3" s="830"/>
      <c r="K3" s="830"/>
      <c r="L3" s="830"/>
      <c r="M3" s="831"/>
    </row>
    <row r="4" spans="1:13" x14ac:dyDescent="0.25">
      <c r="A4" s="769"/>
      <c r="B4" s="7" t="s">
        <v>40</v>
      </c>
      <c r="C4" s="122" t="s">
        <v>89</v>
      </c>
      <c r="D4" s="128"/>
      <c r="E4" s="126"/>
      <c r="F4" s="784" t="s">
        <v>41</v>
      </c>
      <c r="G4" s="785"/>
      <c r="H4" s="129">
        <v>492</v>
      </c>
      <c r="I4" s="8"/>
      <c r="J4" s="8"/>
      <c r="K4" s="8"/>
      <c r="L4" s="8"/>
      <c r="M4" s="9"/>
    </row>
    <row r="5" spans="1:13" x14ac:dyDescent="0.25">
      <c r="A5" s="769"/>
      <c r="B5" s="7" t="s">
        <v>556</v>
      </c>
      <c r="C5" s="777" t="s">
        <v>887</v>
      </c>
      <c r="D5" s="779"/>
      <c r="E5" s="779"/>
      <c r="F5" s="779"/>
      <c r="G5" s="779"/>
      <c r="H5" s="779"/>
      <c r="I5" s="779"/>
      <c r="J5" s="779"/>
      <c r="K5" s="779"/>
      <c r="L5" s="779"/>
      <c r="M5" s="780"/>
    </row>
    <row r="6" spans="1:13" x14ac:dyDescent="0.25">
      <c r="A6" s="769"/>
      <c r="B6" s="7" t="s">
        <v>557</v>
      </c>
      <c r="C6" s="777" t="s">
        <v>888</v>
      </c>
      <c r="D6" s="779"/>
      <c r="E6" s="779"/>
      <c r="F6" s="779"/>
      <c r="G6" s="779"/>
      <c r="H6" s="779"/>
      <c r="I6" s="779"/>
      <c r="J6" s="779"/>
      <c r="K6" s="779"/>
      <c r="L6" s="779"/>
      <c r="M6" s="780"/>
    </row>
    <row r="7" spans="1:13" x14ac:dyDescent="0.25">
      <c r="A7" s="769"/>
      <c r="B7" s="11" t="s">
        <v>558</v>
      </c>
      <c r="C7" s="773" t="s">
        <v>201</v>
      </c>
      <c r="D7" s="774"/>
      <c r="E7" s="12"/>
      <c r="F7" s="12"/>
      <c r="G7" s="13"/>
      <c r="H7" s="130" t="s">
        <v>44</v>
      </c>
      <c r="I7" s="775" t="s">
        <v>202</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771" t="s">
        <v>202</v>
      </c>
      <c r="D9" s="772"/>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53.1" customHeight="1" x14ac:dyDescent="0.25">
      <c r="A11" s="769"/>
      <c r="B11" s="11" t="s">
        <v>564</v>
      </c>
      <c r="C11" s="815" t="s">
        <v>889</v>
      </c>
      <c r="D11" s="816"/>
      <c r="E11" s="816"/>
      <c r="F11" s="816"/>
      <c r="G11" s="816"/>
      <c r="H11" s="816"/>
      <c r="I11" s="816"/>
      <c r="J11" s="816"/>
      <c r="K11" s="816"/>
      <c r="L11" s="816"/>
      <c r="M11" s="817"/>
    </row>
    <row r="12" spans="1:13" ht="44.1" customHeight="1" x14ac:dyDescent="0.25">
      <c r="A12" s="769"/>
      <c r="B12" s="11" t="s">
        <v>741</v>
      </c>
      <c r="C12" s="815" t="s">
        <v>890</v>
      </c>
      <c r="D12" s="816"/>
      <c r="E12" s="816"/>
      <c r="F12" s="816"/>
      <c r="G12" s="816"/>
      <c r="H12" s="816"/>
      <c r="I12" s="816"/>
      <c r="J12" s="816"/>
      <c r="K12" s="816"/>
      <c r="L12" s="816"/>
      <c r="M12" s="817"/>
    </row>
    <row r="13" spans="1:13" ht="31.5" x14ac:dyDescent="0.25">
      <c r="A13" s="769"/>
      <c r="B13" s="11" t="s">
        <v>743</v>
      </c>
      <c r="C13" s="873" t="s">
        <v>891</v>
      </c>
      <c r="D13" s="874"/>
      <c r="E13" s="874"/>
      <c r="F13" s="874"/>
      <c r="G13" s="874"/>
      <c r="H13" s="874"/>
      <c r="I13" s="874"/>
      <c r="J13" s="874"/>
      <c r="K13" s="874"/>
      <c r="L13" s="874"/>
      <c r="M13" s="875"/>
    </row>
    <row r="14" spans="1:13" x14ac:dyDescent="0.25">
      <c r="A14" s="769"/>
      <c r="B14" s="837" t="s">
        <v>745</v>
      </c>
      <c r="C14" s="755" t="s">
        <v>198</v>
      </c>
      <c r="D14" s="756"/>
      <c r="E14" s="268" t="s">
        <v>746</v>
      </c>
      <c r="F14" s="54" t="s">
        <v>199</v>
      </c>
      <c r="G14" s="816" t="s">
        <v>892</v>
      </c>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ht="15.75" customHeight="1" x14ac:dyDescent="0.25">
      <c r="A16" s="747" t="s">
        <v>533</v>
      </c>
      <c r="B16" s="26" t="s">
        <v>30</v>
      </c>
      <c r="C16" s="815" t="s">
        <v>200</v>
      </c>
      <c r="D16" s="816"/>
      <c r="E16" s="816"/>
      <c r="F16" s="816"/>
      <c r="G16" s="816"/>
      <c r="H16" s="816"/>
      <c r="I16" s="816"/>
      <c r="J16" s="816"/>
      <c r="K16" s="816"/>
      <c r="L16" s="816"/>
      <c r="M16" s="817"/>
    </row>
    <row r="17" spans="1:13" ht="53.1" customHeight="1" x14ac:dyDescent="0.25">
      <c r="A17" s="748"/>
      <c r="B17" s="26" t="s">
        <v>748</v>
      </c>
      <c r="C17" s="815" t="s">
        <v>197</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t="s">
        <v>584</v>
      </c>
      <c r="E23" s="36" t="s">
        <v>578</v>
      </c>
      <c r="F23" s="819" t="s">
        <v>893</v>
      </c>
      <c r="G23" s="819"/>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t="s">
        <v>584</v>
      </c>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270">
        <v>13</v>
      </c>
      <c r="E30" s="47"/>
      <c r="F30" s="58" t="s">
        <v>589</v>
      </c>
      <c r="G30" s="306">
        <v>2020</v>
      </c>
      <c r="H30" s="47"/>
      <c r="I30" s="58" t="s">
        <v>590</v>
      </c>
      <c r="J30" s="843" t="s">
        <v>894</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307">
        <v>2021</v>
      </c>
      <c r="E33" s="64"/>
      <c r="F33" s="47" t="s">
        <v>594</v>
      </c>
      <c r="G33" s="164" t="s">
        <v>709</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971">
        <v>5</v>
      </c>
      <c r="E37" s="972"/>
      <c r="F37" s="971">
        <v>5</v>
      </c>
      <c r="G37" s="972"/>
      <c r="H37" s="971">
        <v>4</v>
      </c>
      <c r="I37" s="972"/>
      <c r="J37" s="971">
        <v>1</v>
      </c>
      <c r="K37" s="972"/>
      <c r="L37" s="166" t="s">
        <v>90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7">
        <v>15</v>
      </c>
      <c r="G43" s="798"/>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90</v>
      </c>
      <c r="H46" s="762"/>
      <c r="I46" s="762"/>
      <c r="J46" s="762"/>
      <c r="K46" s="97" t="s">
        <v>615</v>
      </c>
      <c r="L46" s="801"/>
      <c r="M46" s="802"/>
    </row>
    <row r="47" spans="1:13" x14ac:dyDescent="0.25">
      <c r="A47" s="748"/>
      <c r="B47" s="751"/>
      <c r="C47" s="94"/>
      <c r="D47" s="98"/>
      <c r="E47" s="38" t="s">
        <v>584</v>
      </c>
      <c r="F47" s="761"/>
      <c r="G47" s="762"/>
      <c r="H47" s="762"/>
      <c r="I47" s="762"/>
      <c r="J47" s="762"/>
      <c r="K47" s="20"/>
      <c r="L47" s="803"/>
      <c r="M47" s="804"/>
    </row>
    <row r="48" spans="1:13" x14ac:dyDescent="0.25">
      <c r="A48" s="748"/>
      <c r="B48" s="752"/>
      <c r="C48" s="99"/>
      <c r="D48" s="23"/>
      <c r="E48" s="23"/>
      <c r="F48" s="23"/>
      <c r="G48" s="23"/>
      <c r="H48" s="23"/>
      <c r="I48" s="23"/>
      <c r="J48" s="23"/>
      <c r="K48" s="23"/>
      <c r="L48" s="20"/>
      <c r="M48" s="21"/>
    </row>
    <row r="49" spans="1:13" x14ac:dyDescent="0.25">
      <c r="A49" s="748"/>
      <c r="B49" s="11" t="s">
        <v>616</v>
      </c>
      <c r="C49" s="815" t="s">
        <v>895</v>
      </c>
      <c r="D49" s="816"/>
      <c r="E49" s="816"/>
      <c r="F49" s="816"/>
      <c r="G49" s="816"/>
      <c r="H49" s="816"/>
      <c r="I49" s="816"/>
      <c r="J49" s="816"/>
      <c r="K49" s="816"/>
      <c r="L49" s="816"/>
      <c r="M49" s="817"/>
    </row>
    <row r="50" spans="1:13" x14ac:dyDescent="0.25">
      <c r="A50" s="748"/>
      <c r="B50" s="26" t="s">
        <v>618</v>
      </c>
      <c r="C50" s="815" t="s">
        <v>896</v>
      </c>
      <c r="D50" s="816"/>
      <c r="E50" s="816"/>
      <c r="F50" s="816"/>
      <c r="G50" s="816"/>
      <c r="H50" s="816"/>
      <c r="I50" s="816"/>
      <c r="J50" s="816"/>
      <c r="K50" s="816"/>
      <c r="L50" s="816"/>
      <c r="M50" s="817"/>
    </row>
    <row r="51" spans="1:13" x14ac:dyDescent="0.25">
      <c r="A51" s="748"/>
      <c r="B51" s="26" t="s">
        <v>620</v>
      </c>
      <c r="C51" s="815">
        <v>0</v>
      </c>
      <c r="D51" s="816"/>
      <c r="E51" s="816"/>
      <c r="F51" s="816"/>
      <c r="G51" s="816"/>
      <c r="H51" s="816"/>
      <c r="I51" s="816"/>
      <c r="J51" s="816"/>
      <c r="K51" s="816"/>
      <c r="L51" s="816"/>
      <c r="M51" s="817"/>
    </row>
    <row r="52" spans="1:13" x14ac:dyDescent="0.25">
      <c r="A52" s="748"/>
      <c r="B52" s="26" t="s">
        <v>621</v>
      </c>
      <c r="C52" s="308" t="s">
        <v>849</v>
      </c>
      <c r="D52" s="108"/>
      <c r="E52" s="108"/>
      <c r="F52" s="108"/>
      <c r="G52" s="108"/>
      <c r="H52" s="108"/>
      <c r="I52" s="108"/>
      <c r="J52" s="108"/>
      <c r="K52" s="108"/>
      <c r="L52" s="108"/>
      <c r="M52" s="109"/>
    </row>
    <row r="53" spans="1:13" ht="15.75" customHeight="1" x14ac:dyDescent="0.25">
      <c r="A53" s="734" t="s">
        <v>545</v>
      </c>
      <c r="B53" s="100" t="s">
        <v>622</v>
      </c>
      <c r="C53" s="739" t="s">
        <v>897</v>
      </c>
      <c r="D53" s="740"/>
      <c r="E53" s="740"/>
      <c r="F53" s="740"/>
      <c r="G53" s="740"/>
      <c r="H53" s="740"/>
      <c r="I53" s="740"/>
      <c r="J53" s="740"/>
      <c r="K53" s="740"/>
      <c r="L53" s="740"/>
      <c r="M53" s="741"/>
    </row>
    <row r="54" spans="1:13" x14ac:dyDescent="0.25">
      <c r="A54" s="735"/>
      <c r="B54" s="100" t="s">
        <v>624</v>
      </c>
      <c r="C54" s="739" t="s">
        <v>898</v>
      </c>
      <c r="D54" s="740"/>
      <c r="E54" s="740"/>
      <c r="F54" s="740"/>
      <c r="G54" s="740"/>
      <c r="H54" s="740"/>
      <c r="I54" s="740"/>
      <c r="J54" s="740"/>
      <c r="K54" s="740"/>
      <c r="L54" s="740"/>
      <c r="M54" s="741"/>
    </row>
    <row r="55" spans="1:13" x14ac:dyDescent="0.25">
      <c r="A55" s="735"/>
      <c r="B55" s="100" t="s">
        <v>626</v>
      </c>
      <c r="C55" s="739" t="s">
        <v>202</v>
      </c>
      <c r="D55" s="740"/>
      <c r="E55" s="740"/>
      <c r="F55" s="740"/>
      <c r="G55" s="740"/>
      <c r="H55" s="740"/>
      <c r="I55" s="740"/>
      <c r="J55" s="740"/>
      <c r="K55" s="740"/>
      <c r="L55" s="740"/>
      <c r="M55" s="741"/>
    </row>
    <row r="56" spans="1:13" ht="15.75" customHeight="1" x14ac:dyDescent="0.25">
      <c r="A56" s="735"/>
      <c r="B56" s="101" t="s">
        <v>627</v>
      </c>
      <c r="C56" s="739" t="s">
        <v>203</v>
      </c>
      <c r="D56" s="740"/>
      <c r="E56" s="740"/>
      <c r="F56" s="740"/>
      <c r="G56" s="740"/>
      <c r="H56" s="740"/>
      <c r="I56" s="740"/>
      <c r="J56" s="740"/>
      <c r="K56" s="740"/>
      <c r="L56" s="740"/>
      <c r="M56" s="741"/>
    </row>
    <row r="57" spans="1:13" ht="15.75" customHeight="1" x14ac:dyDescent="0.25">
      <c r="A57" s="735"/>
      <c r="B57" s="100" t="s">
        <v>628</v>
      </c>
      <c r="C57" s="746" t="s">
        <v>205</v>
      </c>
      <c r="D57" s="740"/>
      <c r="E57" s="740"/>
      <c r="F57" s="740"/>
      <c r="G57" s="740"/>
      <c r="H57" s="740"/>
      <c r="I57" s="740"/>
      <c r="J57" s="740"/>
      <c r="K57" s="740"/>
      <c r="L57" s="740"/>
      <c r="M57" s="741"/>
    </row>
    <row r="58" spans="1:13" ht="16.5" thickBot="1" x14ac:dyDescent="0.3">
      <c r="A58" s="745"/>
      <c r="B58" s="100" t="s">
        <v>629</v>
      </c>
      <c r="C58" s="739" t="s">
        <v>899</v>
      </c>
      <c r="D58" s="740"/>
      <c r="E58" s="740"/>
      <c r="F58" s="740"/>
      <c r="G58" s="740"/>
      <c r="H58" s="740"/>
      <c r="I58" s="740"/>
      <c r="J58" s="740"/>
      <c r="K58" s="740"/>
      <c r="L58" s="740"/>
      <c r="M58" s="741"/>
    </row>
    <row r="59" spans="1:13" ht="15.75" customHeight="1" x14ac:dyDescent="0.25">
      <c r="A59" s="734" t="s">
        <v>630</v>
      </c>
      <c r="B59" s="102" t="s">
        <v>631</v>
      </c>
      <c r="C59" s="736" t="s">
        <v>900</v>
      </c>
      <c r="D59" s="737"/>
      <c r="E59" s="737"/>
      <c r="F59" s="737"/>
      <c r="G59" s="737"/>
      <c r="H59" s="737"/>
      <c r="I59" s="737"/>
      <c r="J59" s="737"/>
      <c r="K59" s="737"/>
      <c r="L59" s="737"/>
      <c r="M59" s="738"/>
    </row>
    <row r="60" spans="1:13" ht="30" customHeight="1" x14ac:dyDescent="0.25">
      <c r="A60" s="735"/>
      <c r="B60" s="102" t="s">
        <v>633</v>
      </c>
      <c r="C60" s="736" t="s">
        <v>772</v>
      </c>
      <c r="D60" s="737"/>
      <c r="E60" s="737"/>
      <c r="F60" s="737"/>
      <c r="G60" s="737"/>
      <c r="H60" s="737"/>
      <c r="I60" s="737"/>
      <c r="J60" s="737"/>
      <c r="K60" s="737"/>
      <c r="L60" s="737"/>
      <c r="M60" s="738"/>
    </row>
    <row r="61" spans="1:13" ht="30" customHeight="1" thickBot="1" x14ac:dyDescent="0.3">
      <c r="A61" s="735"/>
      <c r="B61" s="103" t="s">
        <v>44</v>
      </c>
      <c r="C61" s="736" t="s">
        <v>202</v>
      </c>
      <c r="D61" s="737"/>
      <c r="E61" s="737"/>
      <c r="F61" s="737"/>
      <c r="G61" s="737"/>
      <c r="H61" s="737"/>
      <c r="I61" s="737"/>
      <c r="J61" s="737"/>
      <c r="K61" s="737"/>
      <c r="L61" s="737"/>
      <c r="M61" s="738"/>
    </row>
    <row r="62" spans="1:13" ht="16.5" thickBot="1" x14ac:dyDescent="0.3">
      <c r="A62" s="104" t="s">
        <v>549</v>
      </c>
      <c r="B62" s="105"/>
      <c r="C62" s="742"/>
      <c r="D62" s="925"/>
      <c r="E62" s="925"/>
      <c r="F62" s="925"/>
      <c r="G62" s="925"/>
      <c r="H62" s="925"/>
      <c r="I62" s="925"/>
      <c r="J62" s="925"/>
      <c r="K62" s="925"/>
      <c r="L62" s="925"/>
      <c r="M62" s="926"/>
    </row>
  </sheetData>
  <mergeCells count="57">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G14:M14"/>
    <mergeCell ref="C15:M15"/>
    <mergeCell ref="B45:B48"/>
    <mergeCell ref="F46:F47"/>
    <mergeCell ref="G46:J47"/>
    <mergeCell ref="A16:A52"/>
    <mergeCell ref="C16:M16"/>
    <mergeCell ref="C17:M17"/>
    <mergeCell ref="B18:B24"/>
    <mergeCell ref="F23:G23"/>
    <mergeCell ref="B25:B28"/>
    <mergeCell ref="J30:L30"/>
    <mergeCell ref="B32:B34"/>
    <mergeCell ref="B35:B44"/>
    <mergeCell ref="D37:E37"/>
    <mergeCell ref="F37:G37"/>
    <mergeCell ref="H37:I37"/>
    <mergeCell ref="J37:K37"/>
    <mergeCell ref="F43:G43"/>
    <mergeCell ref="H43:I43"/>
    <mergeCell ref="C62:M62"/>
    <mergeCell ref="L46:M47"/>
    <mergeCell ref="C49:M49"/>
    <mergeCell ref="C50:M50"/>
    <mergeCell ref="C51:M51"/>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7.42578125" style="5" customWidth="1"/>
    <col min="5" max="16384" width="11.42578125" style="5"/>
  </cols>
  <sheetData>
    <row r="1" spans="1:13" ht="16.5" thickBot="1" x14ac:dyDescent="0.3">
      <c r="A1" s="1"/>
      <c r="B1" s="2" t="s">
        <v>901</v>
      </c>
      <c r="C1" s="3"/>
      <c r="D1" s="3"/>
      <c r="E1" s="3"/>
      <c r="F1" s="3"/>
      <c r="G1" s="3"/>
      <c r="H1" s="3"/>
      <c r="I1" s="3"/>
      <c r="J1" s="3"/>
      <c r="K1" s="3"/>
      <c r="L1" s="3"/>
      <c r="M1" s="4"/>
    </row>
    <row r="2" spans="1:13" x14ac:dyDescent="0.25">
      <c r="A2" s="768" t="s">
        <v>552</v>
      </c>
      <c r="B2" s="6" t="s">
        <v>553</v>
      </c>
      <c r="C2" s="826" t="s">
        <v>207</v>
      </c>
      <c r="D2" s="827"/>
      <c r="E2" s="827"/>
      <c r="F2" s="827"/>
      <c r="G2" s="827"/>
      <c r="H2" s="827"/>
      <c r="I2" s="827"/>
      <c r="J2" s="827"/>
      <c r="K2" s="827"/>
      <c r="L2" s="827"/>
      <c r="M2" s="828"/>
    </row>
    <row r="3" spans="1:13" ht="31.5" customHeight="1" x14ac:dyDescent="0.25">
      <c r="A3" s="769"/>
      <c r="B3" s="11" t="s">
        <v>735</v>
      </c>
      <c r="C3" s="829" t="s">
        <v>886</v>
      </c>
      <c r="D3" s="830"/>
      <c r="E3" s="830"/>
      <c r="F3" s="830"/>
      <c r="G3" s="830"/>
      <c r="H3" s="830"/>
      <c r="I3" s="830"/>
      <c r="J3" s="830"/>
      <c r="K3" s="830"/>
      <c r="L3" s="830"/>
      <c r="M3" s="831"/>
    </row>
    <row r="4" spans="1:13" x14ac:dyDescent="0.25">
      <c r="A4" s="769"/>
      <c r="B4" s="7" t="s">
        <v>40</v>
      </c>
      <c r="C4" s="123" t="s">
        <v>108</v>
      </c>
      <c r="D4" s="128"/>
      <c r="E4" s="126"/>
      <c r="F4" s="784" t="s">
        <v>41</v>
      </c>
      <c r="G4" s="785"/>
      <c r="H4" s="129" t="s">
        <v>90</v>
      </c>
      <c r="I4" s="8"/>
      <c r="J4" s="8"/>
      <c r="K4" s="8"/>
      <c r="L4" s="8"/>
      <c r="M4" s="9"/>
    </row>
    <row r="5" spans="1:13" x14ac:dyDescent="0.25">
      <c r="A5" s="769"/>
      <c r="B5" s="7" t="s">
        <v>556</v>
      </c>
      <c r="C5" s="129" t="s">
        <v>90</v>
      </c>
      <c r="D5" s="8"/>
      <c r="E5" s="8"/>
      <c r="F5" s="8"/>
      <c r="G5" s="8"/>
      <c r="H5" s="8"/>
      <c r="I5" s="8"/>
      <c r="J5" s="8"/>
      <c r="K5" s="8"/>
      <c r="L5" s="8"/>
      <c r="M5" s="9"/>
    </row>
    <row r="6" spans="1:13" x14ac:dyDescent="0.25">
      <c r="A6" s="769"/>
      <c r="B6" s="7" t="s">
        <v>557</v>
      </c>
      <c r="C6" s="129" t="s">
        <v>90</v>
      </c>
      <c r="D6" s="8"/>
      <c r="E6" s="8"/>
      <c r="F6" s="8"/>
      <c r="G6" s="8"/>
      <c r="H6" s="8"/>
      <c r="I6" s="8"/>
      <c r="J6" s="8"/>
      <c r="K6" s="8"/>
      <c r="L6" s="8"/>
      <c r="M6" s="9"/>
    </row>
    <row r="7" spans="1:13" ht="16.5" x14ac:dyDescent="0.25">
      <c r="A7" s="769"/>
      <c r="B7" s="11" t="s">
        <v>558</v>
      </c>
      <c r="C7" s="773" t="s">
        <v>123</v>
      </c>
      <c r="D7" s="774"/>
      <c r="E7" s="956"/>
      <c r="F7" s="957"/>
      <c r="G7" s="958"/>
      <c r="H7" s="130" t="s">
        <v>44</v>
      </c>
      <c r="I7" s="5" t="s">
        <v>9</v>
      </c>
      <c r="J7" s="113"/>
      <c r="K7" s="113"/>
      <c r="L7" s="113"/>
      <c r="M7" s="114"/>
    </row>
    <row r="8" spans="1:13" x14ac:dyDescent="0.25">
      <c r="A8" s="769"/>
      <c r="B8" s="837" t="s">
        <v>559</v>
      </c>
      <c r="C8" s="15"/>
      <c r="D8" s="16"/>
      <c r="E8" s="16"/>
      <c r="F8" s="16"/>
      <c r="G8" s="16"/>
      <c r="H8" s="16"/>
      <c r="I8" s="16"/>
      <c r="J8" s="16"/>
      <c r="K8" s="16"/>
      <c r="L8" s="17"/>
      <c r="M8" s="18"/>
    </row>
    <row r="9" spans="1:13" x14ac:dyDescent="0.25">
      <c r="A9" s="769"/>
      <c r="B9" s="838"/>
      <c r="C9" s="840" t="s">
        <v>9</v>
      </c>
      <c r="D9" s="841"/>
      <c r="E9" s="19"/>
      <c r="F9" s="772" t="s">
        <v>844</v>
      </c>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21" customHeight="1" x14ac:dyDescent="0.25">
      <c r="A11" s="769"/>
      <c r="B11" s="11" t="s">
        <v>564</v>
      </c>
      <c r="C11" s="807" t="s">
        <v>902</v>
      </c>
      <c r="D11" s="808"/>
      <c r="E11" s="808"/>
      <c r="F11" s="808"/>
      <c r="G11" s="808"/>
      <c r="H11" s="808"/>
      <c r="I11" s="808"/>
      <c r="J11" s="808"/>
      <c r="K11" s="808"/>
      <c r="L11" s="808"/>
      <c r="M11" s="809"/>
    </row>
    <row r="12" spans="1:13" ht="54" customHeight="1" x14ac:dyDescent="0.25">
      <c r="A12" s="769"/>
      <c r="B12" s="11" t="s">
        <v>741</v>
      </c>
      <c r="C12" s="807" t="s">
        <v>903</v>
      </c>
      <c r="D12" s="808"/>
      <c r="E12" s="808"/>
      <c r="F12" s="808"/>
      <c r="G12" s="808"/>
      <c r="H12" s="808"/>
      <c r="I12" s="808"/>
      <c r="J12" s="808"/>
      <c r="K12" s="808"/>
      <c r="L12" s="808"/>
      <c r="M12" s="809"/>
    </row>
    <row r="13" spans="1:13" ht="31.5" x14ac:dyDescent="0.25">
      <c r="A13" s="769"/>
      <c r="B13" s="11" t="s">
        <v>743</v>
      </c>
      <c r="C13" s="815" t="s">
        <v>904</v>
      </c>
      <c r="D13" s="816"/>
      <c r="E13" s="816"/>
      <c r="F13" s="816"/>
      <c r="G13" s="816"/>
      <c r="H13" s="816"/>
      <c r="I13" s="816"/>
      <c r="J13" s="816"/>
      <c r="K13" s="816"/>
      <c r="L13" s="816"/>
      <c r="M13" s="817"/>
    </row>
    <row r="14" spans="1:13" x14ac:dyDescent="0.25">
      <c r="A14" s="769"/>
      <c r="B14" s="837" t="s">
        <v>745</v>
      </c>
      <c r="C14" s="755" t="s">
        <v>162</v>
      </c>
      <c r="D14" s="756"/>
      <c r="E14" s="268" t="s">
        <v>746</v>
      </c>
      <c r="F14" s="54">
        <v>3.4</v>
      </c>
      <c r="G14" s="816" t="s">
        <v>905</v>
      </c>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200</v>
      </c>
      <c r="D16" s="816"/>
      <c r="E16" s="816"/>
      <c r="F16" s="816"/>
      <c r="G16" s="816"/>
      <c r="H16" s="816"/>
      <c r="I16" s="816"/>
      <c r="J16" s="816"/>
      <c r="K16" s="816"/>
      <c r="L16" s="816"/>
      <c r="M16" s="817"/>
    </row>
    <row r="17" spans="1:13" x14ac:dyDescent="0.25">
      <c r="A17" s="748"/>
      <c r="B17" s="26" t="s">
        <v>748</v>
      </c>
      <c r="C17" s="815" t="s">
        <v>208</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t="s">
        <v>577</v>
      </c>
      <c r="E23" s="36" t="s">
        <v>578</v>
      </c>
      <c r="F23" s="118" t="s">
        <v>906</v>
      </c>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t="s">
        <v>584</v>
      </c>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270">
        <v>6</v>
      </c>
      <c r="E30" s="47"/>
      <c r="F30" s="58" t="s">
        <v>589</v>
      </c>
      <c r="G30" s="40">
        <v>2020</v>
      </c>
      <c r="H30" s="47"/>
      <c r="I30" s="58" t="s">
        <v>590</v>
      </c>
      <c r="J30" s="973" t="s">
        <v>639</v>
      </c>
      <c r="K30" s="808"/>
      <c r="L30" s="97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164" t="s">
        <v>849</v>
      </c>
      <c r="E33" s="64"/>
      <c r="F33" s="47" t="s">
        <v>594</v>
      </c>
      <c r="G33" s="164" t="s">
        <v>595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309">
        <v>6</v>
      </c>
      <c r="E37" s="167"/>
      <c r="F37" s="309">
        <v>6</v>
      </c>
      <c r="G37" s="167"/>
      <c r="H37" s="309">
        <v>6</v>
      </c>
      <c r="I37" s="167"/>
      <c r="J37" s="309">
        <v>6</v>
      </c>
      <c r="K37" s="167"/>
      <c r="L37" s="286">
        <v>6</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7">
        <v>6</v>
      </c>
      <c r="G43" s="798"/>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952" t="s">
        <v>907</v>
      </c>
      <c r="H46" s="952"/>
      <c r="I46" s="952"/>
      <c r="J46" s="952"/>
      <c r="K46" s="97" t="s">
        <v>615</v>
      </c>
      <c r="L46" s="801"/>
      <c r="M46" s="802"/>
    </row>
    <row r="47" spans="1:13" x14ac:dyDescent="0.25">
      <c r="A47" s="748"/>
      <c r="B47" s="751"/>
      <c r="C47" s="94"/>
      <c r="D47" s="98" t="s">
        <v>584</v>
      </c>
      <c r="E47" s="38"/>
      <c r="F47" s="761"/>
      <c r="G47" s="952"/>
      <c r="H47" s="952"/>
      <c r="I47" s="952"/>
      <c r="J47" s="952"/>
      <c r="K47" s="20"/>
      <c r="L47" s="803"/>
      <c r="M47" s="804"/>
    </row>
    <row r="48" spans="1:13" x14ac:dyDescent="0.25">
      <c r="A48" s="748"/>
      <c r="B48" s="752"/>
      <c r="C48" s="99"/>
      <c r="D48" s="23"/>
      <c r="E48" s="23"/>
      <c r="F48" s="23"/>
      <c r="G48" s="23"/>
      <c r="H48" s="23"/>
      <c r="I48" s="23"/>
      <c r="J48" s="23"/>
      <c r="K48" s="23"/>
      <c r="L48" s="20"/>
      <c r="M48" s="21"/>
    </row>
    <row r="49" spans="1:13" x14ac:dyDescent="0.25">
      <c r="A49" s="748"/>
      <c r="B49" s="11" t="s">
        <v>616</v>
      </c>
      <c r="C49" s="815" t="s">
        <v>908</v>
      </c>
      <c r="D49" s="816"/>
      <c r="E49" s="816"/>
      <c r="F49" s="816"/>
      <c r="G49" s="816"/>
      <c r="H49" s="816"/>
      <c r="I49" s="816"/>
      <c r="J49" s="816"/>
      <c r="K49" s="816"/>
      <c r="L49" s="816"/>
      <c r="M49" s="817"/>
    </row>
    <row r="50" spans="1:13" x14ac:dyDescent="0.25">
      <c r="A50" s="748"/>
      <c r="B50" s="26" t="s">
        <v>618</v>
      </c>
      <c r="C50" s="815" t="s">
        <v>909</v>
      </c>
      <c r="D50" s="816"/>
      <c r="E50" s="816"/>
      <c r="F50" s="816"/>
      <c r="G50" s="816"/>
      <c r="H50" s="816"/>
      <c r="I50" s="816"/>
      <c r="J50" s="816"/>
      <c r="K50" s="816"/>
      <c r="L50" s="816"/>
      <c r="M50" s="817"/>
    </row>
    <row r="51" spans="1:13" x14ac:dyDescent="0.25">
      <c r="A51" s="748"/>
      <c r="B51" s="26" t="s">
        <v>620</v>
      </c>
      <c r="C51" s="107" t="s">
        <v>795</v>
      </c>
      <c r="D51" s="108"/>
      <c r="E51" s="108"/>
      <c r="F51" s="108"/>
      <c r="G51" s="108"/>
      <c r="H51" s="108"/>
      <c r="I51" s="108"/>
      <c r="J51" s="108"/>
      <c r="K51" s="108"/>
      <c r="L51" s="108"/>
      <c r="M51" s="109"/>
    </row>
    <row r="52" spans="1:13" x14ac:dyDescent="0.25">
      <c r="A52" s="748"/>
      <c r="B52" s="26" t="s">
        <v>621</v>
      </c>
      <c r="C52" s="415">
        <v>2021</v>
      </c>
      <c r="D52" s="108"/>
      <c r="E52" s="108"/>
      <c r="F52" s="108"/>
      <c r="G52" s="108"/>
      <c r="H52" s="108"/>
      <c r="I52" s="108"/>
      <c r="J52" s="108"/>
      <c r="K52" s="108"/>
      <c r="L52" s="108"/>
      <c r="M52" s="109"/>
    </row>
    <row r="53" spans="1:13" ht="15.75" customHeight="1" x14ac:dyDescent="0.25">
      <c r="A53" s="734" t="s">
        <v>545</v>
      </c>
      <c r="B53" s="100" t="s">
        <v>622</v>
      </c>
      <c r="C53" s="739" t="s">
        <v>169</v>
      </c>
      <c r="D53" s="740"/>
      <c r="E53" s="740"/>
      <c r="F53" s="740"/>
      <c r="G53" s="740"/>
      <c r="H53" s="740"/>
      <c r="I53" s="740"/>
      <c r="J53" s="740"/>
      <c r="K53" s="740"/>
      <c r="L53" s="740"/>
      <c r="M53" s="741"/>
    </row>
    <row r="54" spans="1:13" x14ac:dyDescent="0.25">
      <c r="A54" s="735"/>
      <c r="B54" s="100" t="s">
        <v>624</v>
      </c>
      <c r="C54" s="739" t="s">
        <v>852</v>
      </c>
      <c r="D54" s="740"/>
      <c r="E54" s="740"/>
      <c r="F54" s="740"/>
      <c r="G54" s="740"/>
      <c r="H54" s="740"/>
      <c r="I54" s="740"/>
      <c r="J54" s="740"/>
      <c r="K54" s="740"/>
      <c r="L54" s="740"/>
      <c r="M54" s="741"/>
    </row>
    <row r="55" spans="1:13" x14ac:dyDescent="0.25">
      <c r="A55" s="735"/>
      <c r="B55" s="100" t="s">
        <v>626</v>
      </c>
      <c r="C55" s="739" t="s">
        <v>167</v>
      </c>
      <c r="D55" s="740"/>
      <c r="E55" s="740"/>
      <c r="F55" s="740"/>
      <c r="G55" s="740"/>
      <c r="H55" s="740"/>
      <c r="I55" s="740"/>
      <c r="J55" s="740"/>
      <c r="K55" s="740"/>
      <c r="L55" s="740"/>
      <c r="M55" s="741"/>
    </row>
    <row r="56" spans="1:13" ht="15.75" customHeight="1" x14ac:dyDescent="0.25">
      <c r="A56" s="735"/>
      <c r="B56" s="101" t="s">
        <v>627</v>
      </c>
      <c r="C56" s="739" t="s">
        <v>853</v>
      </c>
      <c r="D56" s="740"/>
      <c r="E56" s="740"/>
      <c r="F56" s="740"/>
      <c r="G56" s="740"/>
      <c r="H56" s="740"/>
      <c r="I56" s="740"/>
      <c r="J56" s="740"/>
      <c r="K56" s="740"/>
      <c r="L56" s="740"/>
      <c r="M56" s="741"/>
    </row>
    <row r="57" spans="1:13" ht="15.75" customHeight="1" x14ac:dyDescent="0.25">
      <c r="A57" s="735"/>
      <c r="B57" s="100" t="s">
        <v>628</v>
      </c>
      <c r="C57" s="746" t="s">
        <v>170</v>
      </c>
      <c r="D57" s="740"/>
      <c r="E57" s="740"/>
      <c r="F57" s="740"/>
      <c r="G57" s="740"/>
      <c r="H57" s="740"/>
      <c r="I57" s="740"/>
      <c r="J57" s="740"/>
      <c r="K57" s="740"/>
      <c r="L57" s="740"/>
      <c r="M57" s="741"/>
    </row>
    <row r="58" spans="1:13" ht="16.5" thickBot="1" x14ac:dyDescent="0.3">
      <c r="A58" s="745"/>
      <c r="B58" s="100" t="s">
        <v>629</v>
      </c>
      <c r="C58" s="739" t="s">
        <v>854</v>
      </c>
      <c r="D58" s="740"/>
      <c r="E58" s="740"/>
      <c r="F58" s="740"/>
      <c r="G58" s="740"/>
      <c r="H58" s="740"/>
      <c r="I58" s="740"/>
      <c r="J58" s="740"/>
      <c r="K58" s="740"/>
      <c r="L58" s="740"/>
      <c r="M58" s="741"/>
    </row>
    <row r="59" spans="1:13" ht="15.75" customHeight="1" x14ac:dyDescent="0.25">
      <c r="A59" s="734" t="s">
        <v>630</v>
      </c>
      <c r="B59" s="102" t="s">
        <v>631</v>
      </c>
      <c r="C59" s="739" t="s">
        <v>855</v>
      </c>
      <c r="D59" s="740"/>
      <c r="E59" s="740"/>
      <c r="F59" s="740"/>
      <c r="G59" s="740"/>
      <c r="H59" s="740"/>
      <c r="I59" s="740"/>
      <c r="J59" s="740"/>
      <c r="K59" s="740"/>
      <c r="L59" s="740"/>
      <c r="M59" s="741"/>
    </row>
    <row r="60" spans="1:13" ht="30" customHeight="1" x14ac:dyDescent="0.25">
      <c r="A60" s="735"/>
      <c r="B60" s="102" t="s">
        <v>633</v>
      </c>
      <c r="C60" s="739" t="s">
        <v>856</v>
      </c>
      <c r="D60" s="740"/>
      <c r="E60" s="740"/>
      <c r="F60" s="740"/>
      <c r="G60" s="740"/>
      <c r="H60" s="740"/>
      <c r="I60" s="740"/>
      <c r="J60" s="740"/>
      <c r="K60" s="740"/>
      <c r="L60" s="740"/>
      <c r="M60" s="741"/>
    </row>
    <row r="61" spans="1:13" ht="30" customHeight="1" thickBot="1" x14ac:dyDescent="0.3">
      <c r="A61" s="735"/>
      <c r="B61" s="103" t="s">
        <v>44</v>
      </c>
      <c r="C61" s="739" t="s">
        <v>167</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48">
    <mergeCell ref="C13:M13"/>
    <mergeCell ref="A2:A15"/>
    <mergeCell ref="C2:M2"/>
    <mergeCell ref="C3:M3"/>
    <mergeCell ref="F4:G4"/>
    <mergeCell ref="C7:D7"/>
    <mergeCell ref="E7:G7"/>
    <mergeCell ref="B8:B10"/>
    <mergeCell ref="C9:D9"/>
    <mergeCell ref="F9:G9"/>
    <mergeCell ref="I9:J9"/>
    <mergeCell ref="C10:D10"/>
    <mergeCell ref="F10:G10"/>
    <mergeCell ref="I10:J10"/>
    <mergeCell ref="C11:M11"/>
    <mergeCell ref="C12:M12"/>
    <mergeCell ref="B14:B15"/>
    <mergeCell ref="C14:D14"/>
    <mergeCell ref="G14:M14"/>
    <mergeCell ref="C15:M15"/>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dataValidations count="8">
    <dataValidation type="custom" allowBlank="1" showInputMessage="1" showErrorMessage="1" prompt="La celda debe contener solo texto" sqref="E7">
      <formula1>ISTEXT(E7)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1"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9" customHeight="1" thickBot="1" x14ac:dyDescent="0.3">
      <c r="A1" s="1"/>
      <c r="B1" s="823" t="s">
        <v>910</v>
      </c>
      <c r="C1" s="824"/>
      <c r="D1" s="824"/>
      <c r="E1" s="824"/>
      <c r="F1" s="824"/>
      <c r="G1" s="824"/>
      <c r="H1" s="824"/>
      <c r="I1" s="824"/>
      <c r="J1" s="824"/>
      <c r="K1" s="824"/>
      <c r="L1" s="824"/>
      <c r="M1" s="825"/>
    </row>
    <row r="2" spans="1:13" ht="30.95" customHeight="1" x14ac:dyDescent="0.25">
      <c r="A2" s="768" t="s">
        <v>552</v>
      </c>
      <c r="B2" s="6" t="s">
        <v>553</v>
      </c>
      <c r="C2" s="927" t="s">
        <v>211</v>
      </c>
      <c r="D2" s="928"/>
      <c r="E2" s="928"/>
      <c r="F2" s="928"/>
      <c r="G2" s="928"/>
      <c r="H2" s="928"/>
      <c r="I2" s="928"/>
      <c r="J2" s="928"/>
      <c r="K2" s="928"/>
      <c r="L2" s="928"/>
      <c r="M2" s="929"/>
    </row>
    <row r="3" spans="1:13" ht="36.950000000000003" customHeight="1" x14ac:dyDescent="0.25">
      <c r="A3" s="769"/>
      <c r="B3" s="11" t="s">
        <v>735</v>
      </c>
      <c r="C3" s="829" t="s">
        <v>886</v>
      </c>
      <c r="D3" s="830"/>
      <c r="E3" s="830"/>
      <c r="F3" s="830"/>
      <c r="G3" s="830"/>
      <c r="H3" s="830"/>
      <c r="I3" s="830"/>
      <c r="J3" s="830"/>
      <c r="K3" s="830"/>
      <c r="L3" s="830"/>
      <c r="M3" s="831"/>
    </row>
    <row r="4" spans="1:13" x14ac:dyDescent="0.25">
      <c r="A4" s="769"/>
      <c r="B4" s="7" t="s">
        <v>40</v>
      </c>
      <c r="C4" s="123" t="s">
        <v>76</v>
      </c>
      <c r="D4" s="128"/>
      <c r="E4" s="126"/>
      <c r="F4" s="784" t="s">
        <v>41</v>
      </c>
      <c r="G4" s="785"/>
      <c r="H4" s="129">
        <v>13</v>
      </c>
      <c r="I4" s="8"/>
      <c r="J4" s="8"/>
      <c r="K4" s="8"/>
      <c r="L4" s="8"/>
      <c r="M4" s="9"/>
    </row>
    <row r="5" spans="1:13" ht="32.1" customHeight="1" x14ac:dyDescent="0.25">
      <c r="A5" s="769"/>
      <c r="B5" s="7" t="s">
        <v>556</v>
      </c>
      <c r="C5" s="933" t="s">
        <v>799</v>
      </c>
      <c r="D5" s="934"/>
      <c r="E5" s="934"/>
      <c r="F5" s="934"/>
      <c r="G5" s="934"/>
      <c r="H5" s="934"/>
      <c r="I5" s="934"/>
      <c r="J5" s="934"/>
      <c r="K5" s="934"/>
      <c r="L5" s="934"/>
      <c r="M5" s="935"/>
    </row>
    <row r="6" spans="1:13" x14ac:dyDescent="0.25">
      <c r="A6" s="769"/>
      <c r="B6" s="7" t="s">
        <v>557</v>
      </c>
      <c r="C6" s="933" t="s">
        <v>800</v>
      </c>
      <c r="D6" s="934"/>
      <c r="E6" s="934"/>
      <c r="F6" s="934"/>
      <c r="G6" s="934"/>
      <c r="H6" s="934"/>
      <c r="I6" s="934"/>
      <c r="J6" s="934"/>
      <c r="K6" s="934"/>
      <c r="L6" s="934"/>
      <c r="M6" s="935"/>
    </row>
    <row r="7" spans="1:13" x14ac:dyDescent="0.25">
      <c r="A7" s="769"/>
      <c r="B7" s="11" t="s">
        <v>558</v>
      </c>
      <c r="C7" s="773" t="s">
        <v>7</v>
      </c>
      <c r="D7" s="774"/>
      <c r="E7" s="12"/>
      <c r="F7" s="12"/>
      <c r="G7" s="13"/>
      <c r="H7" s="130" t="s">
        <v>44</v>
      </c>
      <c r="I7" s="775" t="s">
        <v>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771" t="s">
        <v>9</v>
      </c>
      <c r="D9" s="772"/>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66" customHeight="1" x14ac:dyDescent="0.25">
      <c r="A11" s="769"/>
      <c r="B11" s="11" t="s">
        <v>564</v>
      </c>
      <c r="C11" s="777" t="s">
        <v>911</v>
      </c>
      <c r="D11" s="779"/>
      <c r="E11" s="779"/>
      <c r="F11" s="779"/>
      <c r="G11" s="779"/>
      <c r="H11" s="779"/>
      <c r="I11" s="779"/>
      <c r="J11" s="779"/>
      <c r="K11" s="779"/>
      <c r="L11" s="779"/>
      <c r="M11" s="780"/>
    </row>
    <row r="12" spans="1:13" ht="82.5" customHeight="1" x14ac:dyDescent="0.25">
      <c r="A12" s="769"/>
      <c r="B12" s="11" t="s">
        <v>741</v>
      </c>
      <c r="C12" s="777" t="s">
        <v>912</v>
      </c>
      <c r="D12" s="779"/>
      <c r="E12" s="779"/>
      <c r="F12" s="779"/>
      <c r="G12" s="779"/>
      <c r="H12" s="779"/>
      <c r="I12" s="779"/>
      <c r="J12" s="779"/>
      <c r="K12" s="779"/>
      <c r="L12" s="779"/>
      <c r="M12" s="780"/>
    </row>
    <row r="13" spans="1:13" ht="31.5" customHeight="1" x14ac:dyDescent="0.25">
      <c r="A13" s="769"/>
      <c r="B13" s="11" t="s">
        <v>743</v>
      </c>
      <c r="C13" s="815" t="s">
        <v>904</v>
      </c>
      <c r="D13" s="816"/>
      <c r="E13" s="816"/>
      <c r="F13" s="816"/>
      <c r="G13" s="816"/>
      <c r="H13" s="816"/>
      <c r="I13" s="816"/>
      <c r="J13" s="816"/>
      <c r="K13" s="816"/>
      <c r="L13" s="816"/>
      <c r="M13" s="817"/>
    </row>
    <row r="14" spans="1:13" x14ac:dyDescent="0.25">
      <c r="A14" s="769"/>
      <c r="B14" s="837" t="s">
        <v>745</v>
      </c>
      <c r="C14" s="755" t="s">
        <v>128</v>
      </c>
      <c r="D14" s="756"/>
      <c r="E14" s="268" t="s">
        <v>746</v>
      </c>
      <c r="F14" s="820" t="s">
        <v>803</v>
      </c>
      <c r="G14" s="756"/>
      <c r="H14" s="756"/>
      <c r="I14" s="756"/>
      <c r="J14" s="756"/>
      <c r="K14" s="756"/>
      <c r="L14" s="756"/>
      <c r="M14" s="760"/>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130</v>
      </c>
      <c r="D16" s="816"/>
      <c r="E16" s="816"/>
      <c r="F16" s="816"/>
      <c r="G16" s="816"/>
      <c r="H16" s="816"/>
      <c r="I16" s="816"/>
      <c r="J16" s="816"/>
      <c r="K16" s="816"/>
      <c r="L16" s="816"/>
      <c r="M16" s="817"/>
    </row>
    <row r="17" spans="1:13" ht="36" customHeight="1" x14ac:dyDescent="0.25">
      <c r="A17" s="748"/>
      <c r="B17" s="26" t="s">
        <v>748</v>
      </c>
      <c r="C17" s="930" t="s">
        <v>212</v>
      </c>
      <c r="D17" s="931"/>
      <c r="E17" s="931"/>
      <c r="F17" s="931"/>
      <c r="G17" s="931"/>
      <c r="H17" s="931"/>
      <c r="I17" s="931"/>
      <c r="J17" s="931"/>
      <c r="K17" s="931"/>
      <c r="L17" s="931"/>
      <c r="M17" s="932"/>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t="s">
        <v>577</v>
      </c>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c r="E23" s="36" t="s">
        <v>578</v>
      </c>
      <c r="F23" s="142"/>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t="s">
        <v>584</v>
      </c>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270">
        <v>0</v>
      </c>
      <c r="E30" s="47"/>
      <c r="F30" s="58" t="s">
        <v>589</v>
      </c>
      <c r="G30" s="40">
        <v>2020</v>
      </c>
      <c r="H30" s="47"/>
      <c r="I30" s="58" t="s">
        <v>590</v>
      </c>
      <c r="J30" s="843" t="s">
        <v>806</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164" t="s">
        <v>595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286">
        <v>50</v>
      </c>
      <c r="E37" s="167"/>
      <c r="F37" s="286">
        <v>50</v>
      </c>
      <c r="G37" s="167"/>
      <c r="H37" s="286">
        <v>50</v>
      </c>
      <c r="I37" s="167"/>
      <c r="J37" s="286">
        <v>50</v>
      </c>
      <c r="K37" s="167"/>
      <c r="L37" s="286">
        <v>50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7">
        <v>250</v>
      </c>
      <c r="G43" s="798"/>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653</v>
      </c>
      <c r="H46" s="762"/>
      <c r="I46" s="762"/>
      <c r="J46" s="762"/>
      <c r="K46" s="97" t="s">
        <v>615</v>
      </c>
      <c r="L46" s="801"/>
      <c r="M46" s="802"/>
    </row>
    <row r="47" spans="1:13" x14ac:dyDescent="0.25">
      <c r="A47" s="748"/>
      <c r="B47" s="751"/>
      <c r="C47" s="94"/>
      <c r="D47" s="98" t="s">
        <v>577</v>
      </c>
      <c r="E47" s="38"/>
      <c r="F47" s="761"/>
      <c r="G47" s="762"/>
      <c r="H47" s="762"/>
      <c r="I47" s="762"/>
      <c r="J47" s="762"/>
      <c r="K47" s="20"/>
      <c r="L47" s="803"/>
      <c r="M47" s="804"/>
    </row>
    <row r="48" spans="1:13" x14ac:dyDescent="0.25">
      <c r="A48" s="748"/>
      <c r="B48" s="752"/>
      <c r="C48" s="99"/>
      <c r="D48" s="23"/>
      <c r="E48" s="23"/>
      <c r="F48" s="23"/>
      <c r="G48" s="23"/>
      <c r="H48" s="23"/>
      <c r="I48" s="23"/>
      <c r="J48" s="23"/>
      <c r="K48" s="23"/>
      <c r="L48" s="20"/>
      <c r="M48" s="21"/>
    </row>
    <row r="49" spans="1:13" ht="74.25" customHeight="1" x14ac:dyDescent="0.25">
      <c r="A49" s="748"/>
      <c r="B49" s="11" t="s">
        <v>616</v>
      </c>
      <c r="C49" s="777" t="s">
        <v>913</v>
      </c>
      <c r="D49" s="779"/>
      <c r="E49" s="779"/>
      <c r="F49" s="779"/>
      <c r="G49" s="779"/>
      <c r="H49" s="779"/>
      <c r="I49" s="779"/>
      <c r="J49" s="779"/>
      <c r="K49" s="779"/>
      <c r="L49" s="779"/>
      <c r="M49" s="780"/>
    </row>
    <row r="50" spans="1:13" ht="15.75" customHeight="1" x14ac:dyDescent="0.25">
      <c r="A50" s="748"/>
      <c r="B50" s="26" t="s">
        <v>618</v>
      </c>
      <c r="C50" s="777" t="s">
        <v>914</v>
      </c>
      <c r="D50" s="779"/>
      <c r="E50" s="779"/>
      <c r="F50" s="779"/>
      <c r="G50" s="779"/>
      <c r="H50" s="779"/>
      <c r="I50" s="779"/>
      <c r="J50" s="779"/>
      <c r="K50" s="779"/>
      <c r="L50" s="779"/>
      <c r="M50" s="780"/>
    </row>
    <row r="51" spans="1:13" ht="15.75" customHeight="1" x14ac:dyDescent="0.25">
      <c r="A51" s="748"/>
      <c r="B51" s="26" t="s">
        <v>620</v>
      </c>
      <c r="C51" s="777" t="s">
        <v>809</v>
      </c>
      <c r="D51" s="779"/>
      <c r="E51" s="779"/>
      <c r="F51" s="779"/>
      <c r="G51" s="779"/>
      <c r="H51" s="779"/>
      <c r="I51" s="779"/>
      <c r="J51" s="779"/>
      <c r="K51" s="779"/>
      <c r="L51" s="779"/>
      <c r="M51" s="780"/>
    </row>
    <row r="52" spans="1:13" ht="15.75" customHeight="1" x14ac:dyDescent="0.25">
      <c r="A52" s="748"/>
      <c r="B52" s="26" t="s">
        <v>621</v>
      </c>
      <c r="C52" s="777" t="s">
        <v>90</v>
      </c>
      <c r="D52" s="779"/>
      <c r="E52" s="779"/>
      <c r="F52" s="779"/>
      <c r="G52" s="779"/>
      <c r="H52" s="779"/>
      <c r="I52" s="779"/>
      <c r="J52" s="779"/>
      <c r="K52" s="779"/>
      <c r="L52" s="779"/>
      <c r="M52" s="780"/>
    </row>
    <row r="53" spans="1:13" ht="15.75" customHeight="1" x14ac:dyDescent="0.25">
      <c r="A53" s="734" t="s">
        <v>545</v>
      </c>
      <c r="B53" s="100" t="s">
        <v>622</v>
      </c>
      <c r="C53" s="739" t="s">
        <v>810</v>
      </c>
      <c r="D53" s="740"/>
      <c r="E53" s="740"/>
      <c r="F53" s="740"/>
      <c r="G53" s="740"/>
      <c r="H53" s="740"/>
      <c r="I53" s="740"/>
      <c r="J53" s="740"/>
      <c r="K53" s="740"/>
      <c r="L53" s="740"/>
      <c r="M53" s="741"/>
    </row>
    <row r="54" spans="1:13" ht="15.75" customHeight="1" x14ac:dyDescent="0.25">
      <c r="A54" s="735"/>
      <c r="B54" s="100" t="s">
        <v>624</v>
      </c>
      <c r="C54" s="739" t="s">
        <v>811</v>
      </c>
      <c r="D54" s="740"/>
      <c r="E54" s="740"/>
      <c r="F54" s="740"/>
      <c r="G54" s="740"/>
      <c r="H54" s="740"/>
      <c r="I54" s="740"/>
      <c r="J54" s="740"/>
      <c r="K54" s="740"/>
      <c r="L54" s="740"/>
      <c r="M54" s="741"/>
    </row>
    <row r="55" spans="1:13" ht="15.75" customHeight="1" x14ac:dyDescent="0.25">
      <c r="A55" s="735"/>
      <c r="B55" s="100" t="s">
        <v>626</v>
      </c>
      <c r="C55" s="739" t="s">
        <v>812</v>
      </c>
      <c r="D55" s="740"/>
      <c r="E55" s="740"/>
      <c r="F55" s="740"/>
      <c r="G55" s="740"/>
      <c r="H55" s="740"/>
      <c r="I55" s="740"/>
      <c r="J55" s="740"/>
      <c r="K55" s="740"/>
      <c r="L55" s="740"/>
      <c r="M55" s="741"/>
    </row>
    <row r="56" spans="1:13" ht="15.75" customHeight="1" x14ac:dyDescent="0.25">
      <c r="A56" s="735"/>
      <c r="B56" s="101" t="s">
        <v>627</v>
      </c>
      <c r="C56" s="739" t="s">
        <v>133</v>
      </c>
      <c r="D56" s="740"/>
      <c r="E56" s="740"/>
      <c r="F56" s="740"/>
      <c r="G56" s="740"/>
      <c r="H56" s="740"/>
      <c r="I56" s="740"/>
      <c r="J56" s="740"/>
      <c r="K56" s="740"/>
      <c r="L56" s="740"/>
      <c r="M56" s="741"/>
    </row>
    <row r="57" spans="1:13" ht="15.75" customHeight="1" x14ac:dyDescent="0.25">
      <c r="A57" s="735"/>
      <c r="B57" s="100" t="s">
        <v>628</v>
      </c>
      <c r="C57" s="739" t="s">
        <v>813</v>
      </c>
      <c r="D57" s="740"/>
      <c r="E57" s="740"/>
      <c r="F57" s="740"/>
      <c r="G57" s="740"/>
      <c r="H57" s="740"/>
      <c r="I57" s="740"/>
      <c r="J57" s="740"/>
      <c r="K57" s="740"/>
      <c r="L57" s="740"/>
      <c r="M57" s="741"/>
    </row>
    <row r="58" spans="1:13" ht="16.5" customHeight="1" thickBot="1" x14ac:dyDescent="0.3">
      <c r="A58" s="745"/>
      <c r="B58" s="100" t="s">
        <v>629</v>
      </c>
      <c r="C58" s="739" t="s">
        <v>814</v>
      </c>
      <c r="D58" s="740"/>
      <c r="E58" s="740"/>
      <c r="F58" s="740"/>
      <c r="G58" s="740"/>
      <c r="H58" s="740"/>
      <c r="I58" s="740"/>
      <c r="J58" s="740"/>
      <c r="K58" s="740"/>
      <c r="L58" s="740"/>
      <c r="M58" s="741"/>
    </row>
    <row r="59" spans="1:13" ht="15.75" customHeight="1" x14ac:dyDescent="0.25">
      <c r="A59" s="734" t="s">
        <v>630</v>
      </c>
      <c r="B59" s="102" t="s">
        <v>631</v>
      </c>
      <c r="C59" s="739" t="s">
        <v>815</v>
      </c>
      <c r="D59" s="740"/>
      <c r="E59" s="740"/>
      <c r="F59" s="740"/>
      <c r="G59" s="740"/>
      <c r="H59" s="740"/>
      <c r="I59" s="740"/>
      <c r="J59" s="740"/>
      <c r="K59" s="740"/>
      <c r="L59" s="740"/>
      <c r="M59" s="741"/>
    </row>
    <row r="60" spans="1:13" ht="30" customHeight="1" x14ac:dyDescent="0.25">
      <c r="A60" s="735"/>
      <c r="B60" s="102" t="s">
        <v>633</v>
      </c>
      <c r="C60" s="739" t="s">
        <v>634</v>
      </c>
      <c r="D60" s="740"/>
      <c r="E60" s="740"/>
      <c r="F60" s="740"/>
      <c r="G60" s="740"/>
      <c r="H60" s="740"/>
      <c r="I60" s="740"/>
      <c r="J60" s="740"/>
      <c r="K60" s="740"/>
      <c r="L60" s="740"/>
      <c r="M60" s="741"/>
    </row>
    <row r="61" spans="1:13" ht="30" customHeight="1" thickBot="1" x14ac:dyDescent="0.3">
      <c r="A61" s="735"/>
      <c r="B61" s="103" t="s">
        <v>44</v>
      </c>
      <c r="C61" s="739" t="s">
        <v>9</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53">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B1" sqref="B1"/>
    </sheetView>
  </sheetViews>
  <sheetFormatPr baseColWidth="10" defaultColWidth="11.42578125" defaultRowHeight="15.75" x14ac:dyDescent="0.25"/>
  <cols>
    <col min="1" max="1" width="25.140625" style="5" customWidth="1"/>
    <col min="2" max="2" width="43.5703125" style="106" customWidth="1"/>
    <col min="3" max="16384" width="11.42578125" style="5"/>
  </cols>
  <sheetData>
    <row r="1" spans="1:13" ht="29.25" customHeight="1" thickBot="1" x14ac:dyDescent="0.3">
      <c r="A1" s="1"/>
      <c r="B1" s="2" t="s">
        <v>915</v>
      </c>
      <c r="C1" s="3"/>
      <c r="D1" s="3"/>
      <c r="E1" s="3"/>
      <c r="F1" s="3"/>
      <c r="G1" s="3"/>
      <c r="H1" s="3"/>
      <c r="I1" s="3"/>
      <c r="J1" s="3"/>
      <c r="K1" s="3"/>
      <c r="L1" s="3"/>
      <c r="M1" s="4"/>
    </row>
    <row r="2" spans="1:13" ht="34.5" customHeight="1" x14ac:dyDescent="0.25">
      <c r="A2" s="768" t="s">
        <v>552</v>
      </c>
      <c r="B2" s="6" t="s">
        <v>553</v>
      </c>
      <c r="C2" s="826" t="s">
        <v>218</v>
      </c>
      <c r="D2" s="827"/>
      <c r="E2" s="827"/>
      <c r="F2" s="827"/>
      <c r="G2" s="827"/>
      <c r="H2" s="827"/>
      <c r="I2" s="827"/>
      <c r="J2" s="827"/>
      <c r="K2" s="827"/>
      <c r="L2" s="827"/>
      <c r="M2" s="828"/>
    </row>
    <row r="3" spans="1:13" ht="31.5" x14ac:dyDescent="0.25">
      <c r="A3" s="769"/>
      <c r="B3" s="26" t="s">
        <v>735</v>
      </c>
      <c r="C3" s="829" t="s">
        <v>916</v>
      </c>
      <c r="D3" s="830"/>
      <c r="E3" s="830"/>
      <c r="F3" s="830"/>
      <c r="G3" s="830"/>
      <c r="H3" s="830"/>
      <c r="I3" s="830"/>
      <c r="J3" s="830"/>
      <c r="K3" s="830"/>
      <c r="L3" s="830"/>
      <c r="M3" s="831"/>
    </row>
    <row r="4" spans="1:13" x14ac:dyDescent="0.25">
      <c r="A4" s="769"/>
      <c r="B4" s="294" t="s">
        <v>40</v>
      </c>
      <c r="C4" s="124" t="s">
        <v>76</v>
      </c>
      <c r="D4" s="125"/>
      <c r="E4" s="126"/>
      <c r="F4" s="832" t="s">
        <v>41</v>
      </c>
      <c r="G4" s="833"/>
      <c r="H4" s="127">
        <v>85</v>
      </c>
      <c r="I4" s="8"/>
      <c r="J4" s="8"/>
      <c r="K4" s="8"/>
      <c r="L4" s="8"/>
      <c r="M4" s="9"/>
    </row>
    <row r="5" spans="1:13" x14ac:dyDescent="0.25">
      <c r="A5" s="769"/>
      <c r="B5" s="294" t="s">
        <v>556</v>
      </c>
      <c r="C5" s="834" t="s">
        <v>737</v>
      </c>
      <c r="D5" s="835"/>
      <c r="E5" s="835"/>
      <c r="F5" s="835"/>
      <c r="G5" s="835"/>
      <c r="H5" s="835"/>
      <c r="I5" s="835"/>
      <c r="J5" s="835"/>
      <c r="K5" s="835"/>
      <c r="L5" s="835"/>
      <c r="M5" s="836"/>
    </row>
    <row r="6" spans="1:13" x14ac:dyDescent="0.25">
      <c r="A6" s="769"/>
      <c r="B6" s="294" t="s">
        <v>557</v>
      </c>
      <c r="C6" s="10" t="s">
        <v>917</v>
      </c>
      <c r="D6" s="8"/>
      <c r="E6" s="8"/>
      <c r="F6" s="8"/>
      <c r="G6" s="8"/>
      <c r="H6" s="8"/>
      <c r="I6" s="8"/>
      <c r="J6" s="8"/>
      <c r="K6" s="8"/>
      <c r="L6" s="8"/>
      <c r="M6" s="9"/>
    </row>
    <row r="7" spans="1:13" x14ac:dyDescent="0.25">
      <c r="A7" s="769"/>
      <c r="B7" s="26" t="s">
        <v>558</v>
      </c>
      <c r="C7" s="773" t="s">
        <v>221</v>
      </c>
      <c r="D7" s="774"/>
      <c r="E7" s="12"/>
      <c r="F7" s="12"/>
      <c r="G7" s="13"/>
      <c r="H7" s="14" t="s">
        <v>44</v>
      </c>
      <c r="I7" s="775" t="s">
        <v>739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840" t="s">
        <v>739</v>
      </c>
      <c r="D9" s="841"/>
      <c r="E9" s="19"/>
      <c r="F9" s="772"/>
      <c r="G9" s="772"/>
      <c r="H9" s="19"/>
      <c r="I9" s="772"/>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42.75" customHeight="1" x14ac:dyDescent="0.25">
      <c r="A11" s="769"/>
      <c r="B11" s="26" t="s">
        <v>564</v>
      </c>
      <c r="C11" s="815" t="s">
        <v>918</v>
      </c>
      <c r="D11" s="816"/>
      <c r="E11" s="816"/>
      <c r="F11" s="816"/>
      <c r="G11" s="816"/>
      <c r="H11" s="816"/>
      <c r="I11" s="816"/>
      <c r="J11" s="816"/>
      <c r="K11" s="816"/>
      <c r="L11" s="816"/>
      <c r="M11" s="817"/>
    </row>
    <row r="12" spans="1:13" ht="33.75" customHeight="1" x14ac:dyDescent="0.25">
      <c r="A12" s="769"/>
      <c r="B12" s="26" t="s">
        <v>741</v>
      </c>
      <c r="C12" s="815" t="s">
        <v>919</v>
      </c>
      <c r="D12" s="816"/>
      <c r="E12" s="816"/>
      <c r="F12" s="816"/>
      <c r="G12" s="816"/>
      <c r="H12" s="816"/>
      <c r="I12" s="816"/>
      <c r="J12" s="816"/>
      <c r="K12" s="816"/>
      <c r="L12" s="816"/>
      <c r="M12" s="817"/>
    </row>
    <row r="13" spans="1:13" ht="55.5" customHeight="1" x14ac:dyDescent="0.25">
      <c r="A13" s="769"/>
      <c r="B13" s="26" t="s">
        <v>743</v>
      </c>
      <c r="C13" s="815" t="s">
        <v>920</v>
      </c>
      <c r="D13" s="816"/>
      <c r="E13" s="816"/>
      <c r="F13" s="816"/>
      <c r="G13" s="816"/>
      <c r="H13" s="816"/>
      <c r="I13" s="816"/>
      <c r="J13" s="816"/>
      <c r="K13" s="816"/>
      <c r="L13" s="816"/>
      <c r="M13" s="817"/>
    </row>
    <row r="14" spans="1:13" ht="58.5" customHeight="1" x14ac:dyDescent="0.25">
      <c r="A14" s="769"/>
      <c r="B14" s="837" t="s">
        <v>745</v>
      </c>
      <c r="C14" s="815" t="s">
        <v>261</v>
      </c>
      <c r="D14" s="816"/>
      <c r="E14" s="25" t="s">
        <v>746</v>
      </c>
      <c r="F14" s="843" t="s">
        <v>921</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29.25" customHeight="1" x14ac:dyDescent="0.25">
      <c r="A17" s="748"/>
      <c r="B17" s="26" t="s">
        <v>748</v>
      </c>
      <c r="C17" s="815" t="s">
        <v>219</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584</v>
      </c>
      <c r="E23" s="36" t="s">
        <v>578</v>
      </c>
      <c r="F23" s="819" t="s">
        <v>922</v>
      </c>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584</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57">
        <v>20</v>
      </c>
      <c r="E30" s="47"/>
      <c r="F30" s="58" t="s">
        <v>589</v>
      </c>
      <c r="G30" s="59">
        <v>2020</v>
      </c>
      <c r="H30" s="47"/>
      <c r="I30" s="58" t="s">
        <v>590</v>
      </c>
      <c r="J30" s="843" t="s">
        <v>923</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75">
        <v>53</v>
      </c>
      <c r="E37" s="76"/>
      <c r="F37" s="75">
        <v>207</v>
      </c>
      <c r="G37" s="76"/>
      <c r="H37" s="75">
        <v>358</v>
      </c>
      <c r="I37" s="76"/>
      <c r="J37" s="75">
        <v>358</v>
      </c>
      <c r="K37" s="76"/>
      <c r="L37" s="75">
        <v>358</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75">
        <v>358</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654</v>
      </c>
      <c r="H46" s="762"/>
      <c r="I46" s="762"/>
      <c r="J46" s="762"/>
      <c r="K46" s="97" t="s">
        <v>615</v>
      </c>
      <c r="L46" s="763"/>
      <c r="M46" s="764"/>
    </row>
    <row r="47" spans="1:13" x14ac:dyDescent="0.25">
      <c r="A47" s="748"/>
      <c r="B47" s="751"/>
      <c r="C47" s="94"/>
      <c r="D47" s="98" t="s">
        <v>584</v>
      </c>
      <c r="E47" s="38"/>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28.5" customHeight="1" x14ac:dyDescent="0.25">
      <c r="A49" s="748"/>
      <c r="B49" s="11" t="s">
        <v>616</v>
      </c>
      <c r="C49" s="846" t="s">
        <v>924</v>
      </c>
      <c r="D49" s="847"/>
      <c r="E49" s="847"/>
      <c r="F49" s="847"/>
      <c r="G49" s="847"/>
      <c r="H49" s="847"/>
      <c r="I49" s="847"/>
      <c r="J49" s="847"/>
      <c r="K49" s="847"/>
      <c r="L49" s="847"/>
      <c r="M49" s="848"/>
    </row>
    <row r="50" spans="1:13" x14ac:dyDescent="0.25">
      <c r="A50" s="748"/>
      <c r="B50" s="26" t="s">
        <v>618</v>
      </c>
      <c r="C50" s="846" t="str">
        <f>+J30</f>
        <v>Informe Proyecto de inversión 7784</v>
      </c>
      <c r="D50" s="847"/>
      <c r="E50" s="847"/>
      <c r="F50" s="847"/>
      <c r="G50" s="847"/>
      <c r="H50" s="847"/>
      <c r="I50" s="847"/>
      <c r="J50" s="847"/>
      <c r="K50" s="847"/>
      <c r="L50" s="847"/>
      <c r="M50" s="848"/>
    </row>
    <row r="51" spans="1:13" x14ac:dyDescent="0.25">
      <c r="A51" s="748"/>
      <c r="B51" s="26" t="s">
        <v>620</v>
      </c>
      <c r="C51" s="777">
        <v>20</v>
      </c>
      <c r="D51" s="779"/>
      <c r="E51" s="779"/>
      <c r="F51" s="779"/>
      <c r="G51" s="779"/>
      <c r="H51" s="779"/>
      <c r="I51" s="779"/>
      <c r="J51" s="779"/>
      <c r="K51" s="779"/>
      <c r="L51" s="779"/>
      <c r="M51" s="780"/>
    </row>
    <row r="52" spans="1:13" x14ac:dyDescent="0.25">
      <c r="A52" s="748"/>
      <c r="B52" s="26" t="s">
        <v>621</v>
      </c>
      <c r="C52" s="777">
        <v>2020</v>
      </c>
      <c r="D52" s="779"/>
      <c r="E52" s="779"/>
      <c r="F52" s="779"/>
      <c r="G52" s="779"/>
      <c r="H52" s="779"/>
      <c r="I52" s="779"/>
      <c r="J52" s="779"/>
      <c r="K52" s="779"/>
      <c r="L52" s="779"/>
      <c r="M52" s="780"/>
    </row>
    <row r="53" spans="1:13" ht="15.75" customHeight="1" x14ac:dyDescent="0.25">
      <c r="A53" s="734" t="s">
        <v>545</v>
      </c>
      <c r="B53" s="100" t="s">
        <v>622</v>
      </c>
      <c r="C53" s="739" t="s">
        <v>925</v>
      </c>
      <c r="D53" s="740"/>
      <c r="E53" s="740"/>
      <c r="F53" s="740"/>
      <c r="G53" s="740"/>
      <c r="H53" s="740"/>
      <c r="I53" s="740"/>
      <c r="J53" s="740"/>
      <c r="K53" s="740"/>
      <c r="L53" s="740"/>
      <c r="M53" s="741"/>
    </row>
    <row r="54" spans="1:13" ht="15.75" customHeight="1" x14ac:dyDescent="0.25">
      <c r="A54" s="735"/>
      <c r="B54" s="100" t="s">
        <v>624</v>
      </c>
      <c r="C54" s="739" t="s">
        <v>926</v>
      </c>
      <c r="D54" s="740"/>
      <c r="E54" s="740"/>
      <c r="F54" s="740"/>
      <c r="G54" s="740"/>
      <c r="H54" s="740"/>
      <c r="I54" s="740"/>
      <c r="J54" s="740"/>
      <c r="K54" s="740"/>
      <c r="L54" s="740"/>
      <c r="M54" s="741"/>
    </row>
    <row r="55" spans="1:13" ht="15.75" customHeight="1" x14ac:dyDescent="0.25">
      <c r="A55" s="735"/>
      <c r="B55" s="100" t="s">
        <v>626</v>
      </c>
      <c r="C55" s="739" t="s">
        <v>79</v>
      </c>
      <c r="D55" s="740"/>
      <c r="E55" s="740"/>
      <c r="F55" s="740"/>
      <c r="G55" s="740"/>
      <c r="H55" s="740"/>
      <c r="I55" s="740"/>
      <c r="J55" s="740"/>
      <c r="K55" s="740"/>
      <c r="L55" s="740"/>
      <c r="M55" s="741"/>
    </row>
    <row r="56" spans="1:13" ht="15.75" customHeight="1" x14ac:dyDescent="0.25">
      <c r="A56" s="735"/>
      <c r="B56" s="101" t="s">
        <v>627</v>
      </c>
      <c r="C56" s="739" t="s">
        <v>222</v>
      </c>
      <c r="D56" s="740"/>
      <c r="E56" s="740"/>
      <c r="F56" s="740"/>
      <c r="G56" s="740"/>
      <c r="H56" s="740"/>
      <c r="I56" s="740"/>
      <c r="J56" s="740"/>
      <c r="K56" s="740"/>
      <c r="L56" s="740"/>
      <c r="M56" s="741"/>
    </row>
    <row r="57" spans="1:13" ht="15.75" customHeight="1" x14ac:dyDescent="0.25">
      <c r="A57" s="735"/>
      <c r="B57" s="100" t="s">
        <v>628</v>
      </c>
      <c r="C57" s="739" t="s">
        <v>927</v>
      </c>
      <c r="D57" s="740"/>
      <c r="E57" s="740"/>
      <c r="F57" s="740"/>
      <c r="G57" s="740"/>
      <c r="H57" s="740"/>
      <c r="I57" s="740"/>
      <c r="J57" s="740"/>
      <c r="K57" s="740"/>
      <c r="L57" s="740"/>
      <c r="M57" s="741"/>
    </row>
    <row r="58" spans="1:13" ht="16.5" thickBot="1" x14ac:dyDescent="0.3">
      <c r="A58" s="745"/>
      <c r="B58" s="100" t="s">
        <v>629</v>
      </c>
      <c r="C58" s="739">
        <v>3241000</v>
      </c>
      <c r="D58" s="740"/>
      <c r="E58" s="740"/>
      <c r="F58" s="740"/>
      <c r="G58" s="740"/>
      <c r="H58" s="740"/>
      <c r="I58" s="740"/>
      <c r="J58" s="740"/>
      <c r="K58" s="740"/>
      <c r="L58" s="740"/>
      <c r="M58" s="741"/>
    </row>
    <row r="59" spans="1:13" ht="15.75" customHeight="1" x14ac:dyDescent="0.25">
      <c r="A59" s="734" t="s">
        <v>630</v>
      </c>
      <c r="B59" s="102" t="s">
        <v>631</v>
      </c>
      <c r="C59" s="739" t="s">
        <v>754</v>
      </c>
      <c r="D59" s="740"/>
      <c r="E59" s="740"/>
      <c r="F59" s="740"/>
      <c r="G59" s="740"/>
      <c r="H59" s="740"/>
      <c r="I59" s="740"/>
      <c r="J59" s="740"/>
      <c r="K59" s="740"/>
      <c r="L59" s="740"/>
      <c r="M59" s="741"/>
    </row>
    <row r="60" spans="1:13" ht="15.75" customHeight="1" x14ac:dyDescent="0.25">
      <c r="A60" s="735"/>
      <c r="B60" s="102" t="s">
        <v>633</v>
      </c>
      <c r="C60" s="739" t="s">
        <v>733</v>
      </c>
      <c r="D60" s="740"/>
      <c r="E60" s="740"/>
      <c r="F60" s="740"/>
      <c r="G60" s="740"/>
      <c r="H60" s="740"/>
      <c r="I60" s="740"/>
      <c r="J60" s="740"/>
      <c r="K60" s="740"/>
      <c r="L60" s="740"/>
      <c r="M60" s="741"/>
    </row>
    <row r="61" spans="1:13" ht="15.75" customHeight="1" thickBot="1" x14ac:dyDescent="0.3">
      <c r="A61" s="735"/>
      <c r="B61" s="103" t="s">
        <v>44</v>
      </c>
      <c r="C61" s="739" t="s">
        <v>79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1">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3:M13"/>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24" customHeight="1" thickBot="1" x14ac:dyDescent="0.3">
      <c r="A1" s="175"/>
      <c r="B1" s="914" t="s">
        <v>928</v>
      </c>
      <c r="C1" s="915"/>
      <c r="D1" s="915"/>
      <c r="E1" s="915"/>
      <c r="F1" s="915"/>
      <c r="G1" s="915"/>
      <c r="H1" s="915"/>
      <c r="I1" s="915"/>
      <c r="J1" s="915"/>
      <c r="K1" s="915"/>
      <c r="L1" s="915"/>
      <c r="M1" s="916"/>
      <c r="N1" s="5"/>
      <c r="O1" s="5"/>
      <c r="P1" s="5"/>
      <c r="Q1" s="5"/>
      <c r="R1" s="5"/>
      <c r="S1" s="5"/>
      <c r="T1" s="5"/>
      <c r="U1" s="5"/>
      <c r="V1" s="5"/>
      <c r="W1" s="5"/>
      <c r="X1" s="5"/>
      <c r="Y1" s="5"/>
    </row>
    <row r="2" spans="1:25" ht="15.75" customHeight="1" x14ac:dyDescent="0.25">
      <c r="A2" s="871" t="s">
        <v>552</v>
      </c>
      <c r="B2" s="176" t="s">
        <v>553</v>
      </c>
      <c r="C2" s="917" t="s">
        <v>226</v>
      </c>
      <c r="D2" s="918"/>
      <c r="E2" s="918"/>
      <c r="F2" s="918"/>
      <c r="G2" s="918"/>
      <c r="H2" s="918"/>
      <c r="I2" s="918"/>
      <c r="J2" s="918"/>
      <c r="K2" s="918"/>
      <c r="L2" s="918"/>
      <c r="M2" s="919"/>
      <c r="N2" s="5"/>
      <c r="O2" s="5"/>
      <c r="P2" s="5"/>
      <c r="Q2" s="5"/>
      <c r="R2" s="5"/>
      <c r="S2" s="5"/>
      <c r="T2" s="5"/>
      <c r="U2" s="5"/>
      <c r="V2" s="5"/>
      <c r="W2" s="5"/>
      <c r="X2" s="5"/>
      <c r="Y2" s="5"/>
    </row>
    <row r="3" spans="1:25" ht="36.75" customHeight="1" x14ac:dyDescent="0.25">
      <c r="A3" s="872"/>
      <c r="B3" s="177" t="s">
        <v>735</v>
      </c>
      <c r="C3" s="829" t="s">
        <v>916</v>
      </c>
      <c r="D3" s="830"/>
      <c r="E3" s="830"/>
      <c r="F3" s="830"/>
      <c r="G3" s="830"/>
      <c r="H3" s="830"/>
      <c r="I3" s="830"/>
      <c r="J3" s="830"/>
      <c r="K3" s="830"/>
      <c r="L3" s="830"/>
      <c r="M3" s="831"/>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160</v>
      </c>
      <c r="I4" s="183"/>
      <c r="J4" s="183"/>
      <c r="K4" s="183"/>
      <c r="L4" s="183"/>
      <c r="M4" s="184"/>
      <c r="N4" s="5"/>
      <c r="O4" s="5"/>
      <c r="P4" s="5"/>
      <c r="Q4" s="5"/>
      <c r="R4" s="5"/>
      <c r="S4" s="5"/>
      <c r="T4" s="5"/>
      <c r="U4" s="5"/>
      <c r="V4" s="5"/>
      <c r="W4" s="5"/>
      <c r="X4" s="5"/>
      <c r="Y4" s="5"/>
    </row>
    <row r="5" spans="1:25" ht="15.75" customHeight="1" x14ac:dyDescent="0.25">
      <c r="A5" s="872"/>
      <c r="B5" s="178" t="s">
        <v>556</v>
      </c>
      <c r="C5" s="964" t="s">
        <v>787</v>
      </c>
      <c r="D5" s="965"/>
      <c r="E5" s="965"/>
      <c r="F5" s="965"/>
      <c r="G5" s="965"/>
      <c r="H5" s="965"/>
      <c r="I5" s="965"/>
      <c r="J5" s="965"/>
      <c r="K5" s="965"/>
      <c r="L5" s="965"/>
      <c r="M5" s="966"/>
      <c r="N5" s="5"/>
      <c r="O5" s="5"/>
      <c r="P5" s="5"/>
      <c r="Q5" s="5"/>
      <c r="R5" s="5"/>
      <c r="S5" s="5"/>
      <c r="T5" s="5"/>
      <c r="U5" s="5"/>
      <c r="V5" s="5"/>
      <c r="W5" s="5"/>
      <c r="X5" s="5"/>
      <c r="Y5" s="5"/>
    </row>
    <row r="6" spans="1:25" ht="15.75" customHeight="1" x14ac:dyDescent="0.25">
      <c r="A6" s="872"/>
      <c r="B6" s="178" t="s">
        <v>557</v>
      </c>
      <c r="C6" s="964" t="s">
        <v>929</v>
      </c>
      <c r="D6" s="965"/>
      <c r="E6" s="965"/>
      <c r="F6" s="965"/>
      <c r="G6" s="965"/>
      <c r="H6" s="965"/>
      <c r="I6" s="965"/>
      <c r="J6" s="965"/>
      <c r="K6" s="965"/>
      <c r="L6" s="965"/>
      <c r="M6" s="966"/>
      <c r="N6" s="5"/>
      <c r="O6" s="5"/>
      <c r="P6" s="5"/>
      <c r="Q6" s="5"/>
      <c r="R6" s="5"/>
      <c r="S6" s="5"/>
      <c r="T6" s="5"/>
      <c r="U6" s="5"/>
      <c r="V6" s="5"/>
      <c r="W6" s="5"/>
      <c r="X6" s="5"/>
      <c r="Y6" s="5"/>
    </row>
    <row r="7" spans="1:25" ht="15.75" customHeight="1" x14ac:dyDescent="0.25">
      <c r="A7" s="872"/>
      <c r="B7" s="177" t="s">
        <v>558</v>
      </c>
      <c r="C7" s="921" t="s">
        <v>233</v>
      </c>
      <c r="D7" s="912"/>
      <c r="E7" s="185"/>
      <c r="F7" s="185"/>
      <c r="G7" s="186"/>
      <c r="H7" s="187" t="s">
        <v>44</v>
      </c>
      <c r="I7" s="922" t="s">
        <v>234</v>
      </c>
      <c r="J7" s="912"/>
      <c r="K7" s="912"/>
      <c r="L7" s="912"/>
      <c r="M7" s="913"/>
      <c r="N7" s="5"/>
      <c r="O7" s="5"/>
      <c r="P7" s="5"/>
      <c r="Q7" s="5"/>
      <c r="R7" s="5"/>
      <c r="S7" s="5"/>
      <c r="T7" s="5"/>
      <c r="U7" s="5"/>
      <c r="V7" s="5"/>
      <c r="W7" s="5"/>
      <c r="X7" s="5"/>
      <c r="Y7" s="5"/>
    </row>
    <row r="8" spans="1:25" ht="15.75" customHeight="1" x14ac:dyDescent="0.25">
      <c r="A8" s="872"/>
      <c r="B8" s="910" t="s">
        <v>559</v>
      </c>
      <c r="C8" s="975" t="s">
        <v>234</v>
      </c>
      <c r="D8" s="976"/>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977"/>
      <c r="D9" s="978"/>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15.75" customHeight="1" x14ac:dyDescent="0.25">
      <c r="A11" s="872"/>
      <c r="B11" s="177" t="s">
        <v>564</v>
      </c>
      <c r="C11" s="964" t="s">
        <v>930</v>
      </c>
      <c r="D11" s="965"/>
      <c r="E11" s="965"/>
      <c r="F11" s="965"/>
      <c r="G11" s="965"/>
      <c r="H11" s="965"/>
      <c r="I11" s="965"/>
      <c r="J11" s="965"/>
      <c r="K11" s="965"/>
      <c r="L11" s="965"/>
      <c r="M11" s="966"/>
      <c r="N11" s="5"/>
      <c r="O11" s="5"/>
      <c r="P11" s="5"/>
      <c r="Q11" s="5"/>
      <c r="R11" s="5"/>
      <c r="S11" s="5"/>
      <c r="T11" s="5"/>
      <c r="U11" s="5"/>
      <c r="V11" s="5"/>
      <c r="W11" s="5"/>
      <c r="X11" s="5"/>
      <c r="Y11" s="5"/>
    </row>
    <row r="12" spans="1:25" ht="62.25" customHeight="1" x14ac:dyDescent="0.25">
      <c r="A12" s="872"/>
      <c r="B12" s="177" t="s">
        <v>741</v>
      </c>
      <c r="C12" s="964" t="s">
        <v>931</v>
      </c>
      <c r="D12" s="965"/>
      <c r="E12" s="965"/>
      <c r="F12" s="965"/>
      <c r="G12" s="965"/>
      <c r="H12" s="965"/>
      <c r="I12" s="965"/>
      <c r="J12" s="965"/>
      <c r="K12" s="965"/>
      <c r="L12" s="965"/>
      <c r="M12" s="966"/>
      <c r="N12" s="5"/>
      <c r="O12" s="5"/>
      <c r="P12" s="5"/>
      <c r="Q12" s="5"/>
      <c r="R12" s="5"/>
      <c r="S12" s="5"/>
      <c r="T12" s="5"/>
      <c r="U12" s="5"/>
      <c r="V12" s="5"/>
      <c r="W12" s="5"/>
      <c r="X12" s="5"/>
      <c r="Y12" s="5"/>
    </row>
    <row r="13" spans="1:25" ht="34.5" customHeight="1" x14ac:dyDescent="0.25">
      <c r="A13" s="872"/>
      <c r="B13" s="177" t="s">
        <v>743</v>
      </c>
      <c r="C13" s="815" t="s">
        <v>920</v>
      </c>
      <c r="D13" s="816"/>
      <c r="E13" s="816"/>
      <c r="F13" s="816"/>
      <c r="G13" s="816"/>
      <c r="H13" s="816"/>
      <c r="I13" s="816"/>
      <c r="J13" s="816"/>
      <c r="K13" s="816"/>
      <c r="L13" s="816"/>
      <c r="M13" s="817"/>
      <c r="N13" s="5"/>
      <c r="O13" s="5"/>
      <c r="P13" s="5"/>
      <c r="Q13" s="5"/>
      <c r="R13" s="5"/>
      <c r="S13" s="5"/>
      <c r="T13" s="5"/>
      <c r="U13" s="5"/>
      <c r="V13" s="5"/>
      <c r="W13" s="5"/>
      <c r="X13" s="5"/>
      <c r="Y13" s="5"/>
    </row>
    <row r="14" spans="1:25" ht="33.75" customHeight="1" x14ac:dyDescent="0.25">
      <c r="A14" s="872"/>
      <c r="B14" s="910" t="s">
        <v>745</v>
      </c>
      <c r="C14" s="911" t="s">
        <v>228</v>
      </c>
      <c r="D14" s="912"/>
      <c r="E14" s="199" t="s">
        <v>746</v>
      </c>
      <c r="F14" s="200" t="s">
        <v>932</v>
      </c>
      <c r="G14" s="874" t="s">
        <v>933</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230</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227</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934</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t="s">
        <v>577</v>
      </c>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v>10</v>
      </c>
      <c r="E30" s="219"/>
      <c r="F30" s="228" t="s">
        <v>589</v>
      </c>
      <c r="G30" s="213">
        <v>2020</v>
      </c>
      <c r="H30" s="219"/>
      <c r="I30" s="228" t="s">
        <v>590</v>
      </c>
      <c r="J30" s="893" t="s">
        <v>935</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10</v>
      </c>
      <c r="E37" s="244"/>
      <c r="F37" s="243">
        <v>10</v>
      </c>
      <c r="G37" s="244"/>
      <c r="H37" s="243">
        <v>10</v>
      </c>
      <c r="I37" s="244"/>
      <c r="J37" s="243">
        <v>10</v>
      </c>
      <c r="K37" s="244"/>
      <c r="L37" s="243">
        <v>10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6" t="s">
        <v>90</v>
      </c>
      <c r="E43" s="244"/>
      <c r="F43" s="895">
        <v>50</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90</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87"/>
      <c r="C47" s="253"/>
      <c r="D47" s="257"/>
      <c r="E47" s="212" t="s">
        <v>577</v>
      </c>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2"/>
      <c r="B49" s="177" t="s">
        <v>616</v>
      </c>
      <c r="C49" s="964" t="s">
        <v>936</v>
      </c>
      <c r="D49" s="965"/>
      <c r="E49" s="965"/>
      <c r="F49" s="965"/>
      <c r="G49" s="965"/>
      <c r="H49" s="965"/>
      <c r="I49" s="965"/>
      <c r="J49" s="965"/>
      <c r="K49" s="965"/>
      <c r="L49" s="965"/>
      <c r="M49" s="966"/>
      <c r="N49" s="5"/>
      <c r="O49" s="5"/>
      <c r="P49" s="5"/>
      <c r="Q49" s="5"/>
      <c r="R49" s="5"/>
      <c r="S49" s="5"/>
      <c r="T49" s="5"/>
      <c r="U49" s="5"/>
      <c r="V49" s="5"/>
      <c r="W49" s="5"/>
      <c r="X49" s="5"/>
      <c r="Y49" s="5"/>
    </row>
    <row r="50" spans="1:25" ht="39" customHeight="1" x14ac:dyDescent="0.25">
      <c r="A50" s="872"/>
      <c r="B50" s="201" t="s">
        <v>618</v>
      </c>
      <c r="C50" s="964" t="s">
        <v>937</v>
      </c>
      <c r="D50" s="965"/>
      <c r="E50" s="965"/>
      <c r="F50" s="965"/>
      <c r="G50" s="965"/>
      <c r="H50" s="965"/>
      <c r="I50" s="965"/>
      <c r="J50" s="965"/>
      <c r="K50" s="965"/>
      <c r="L50" s="965"/>
      <c r="M50" s="966"/>
      <c r="N50" s="5"/>
      <c r="O50" s="5"/>
      <c r="P50" s="5"/>
      <c r="Q50" s="5"/>
      <c r="R50" s="5"/>
      <c r="S50" s="5"/>
      <c r="T50" s="5"/>
      <c r="U50" s="5"/>
      <c r="V50" s="5"/>
      <c r="W50" s="5"/>
      <c r="X50" s="5"/>
      <c r="Y50" s="5"/>
    </row>
    <row r="51" spans="1:25" ht="15.75" customHeight="1" x14ac:dyDescent="0.25">
      <c r="A51" s="872"/>
      <c r="B51" s="201" t="s">
        <v>620</v>
      </c>
      <c r="C51" s="964">
        <v>30</v>
      </c>
      <c r="D51" s="965"/>
      <c r="E51" s="965"/>
      <c r="F51" s="965"/>
      <c r="G51" s="965"/>
      <c r="H51" s="965"/>
      <c r="I51" s="965"/>
      <c r="J51" s="965"/>
      <c r="K51" s="965"/>
      <c r="L51" s="965"/>
      <c r="M51" s="966"/>
      <c r="N51" s="5"/>
      <c r="O51" s="5"/>
      <c r="P51" s="5"/>
      <c r="Q51" s="5"/>
      <c r="R51" s="5"/>
      <c r="S51" s="5"/>
      <c r="T51" s="5"/>
      <c r="U51" s="5"/>
      <c r="V51" s="5"/>
      <c r="W51" s="5"/>
      <c r="X51" s="5"/>
      <c r="Y51" s="5"/>
    </row>
    <row r="52" spans="1:25" ht="15.75" customHeight="1" x14ac:dyDescent="0.25">
      <c r="A52" s="872"/>
      <c r="B52" s="201" t="s">
        <v>621</v>
      </c>
      <c r="C52" s="964" t="s">
        <v>194</v>
      </c>
      <c r="D52" s="965"/>
      <c r="E52" s="965"/>
      <c r="F52" s="965"/>
      <c r="G52" s="965"/>
      <c r="H52" s="965"/>
      <c r="I52" s="965"/>
      <c r="J52" s="965"/>
      <c r="K52" s="965"/>
      <c r="L52" s="965"/>
      <c r="M52" s="966"/>
      <c r="N52" s="5"/>
      <c r="O52" s="5"/>
      <c r="P52" s="5"/>
      <c r="Q52" s="5"/>
      <c r="R52" s="5"/>
      <c r="S52" s="5"/>
      <c r="T52" s="5"/>
      <c r="U52" s="5"/>
      <c r="V52" s="5"/>
      <c r="W52" s="5"/>
      <c r="X52" s="5"/>
      <c r="Y52" s="5"/>
    </row>
    <row r="53" spans="1:25" ht="15.75" customHeight="1" x14ac:dyDescent="0.25">
      <c r="A53" s="871" t="s">
        <v>545</v>
      </c>
      <c r="B53" s="259" t="s">
        <v>622</v>
      </c>
      <c r="C53" s="911" t="s">
        <v>938</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939</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234</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235</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11" t="s">
        <v>940</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t="s">
        <v>237</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739" t="s">
        <v>941</v>
      </c>
      <c r="D59" s="740"/>
      <c r="E59" s="740"/>
      <c r="F59" s="740"/>
      <c r="G59" s="740"/>
      <c r="H59" s="740"/>
      <c r="I59" s="740"/>
      <c r="J59" s="740"/>
      <c r="K59" s="740"/>
      <c r="L59" s="740"/>
      <c r="M59" s="741"/>
      <c r="N59" s="5"/>
      <c r="O59" s="5"/>
      <c r="P59" s="5"/>
      <c r="Q59" s="5"/>
      <c r="R59" s="5"/>
      <c r="S59" s="5"/>
      <c r="T59" s="5"/>
      <c r="U59" s="5"/>
      <c r="V59" s="5"/>
      <c r="W59" s="5"/>
      <c r="X59" s="5"/>
      <c r="Y59" s="5"/>
    </row>
    <row r="60" spans="1:25" ht="30" customHeight="1" x14ac:dyDescent="0.25">
      <c r="A60" s="872"/>
      <c r="B60" s="261" t="s">
        <v>633</v>
      </c>
      <c r="C60" s="739" t="s">
        <v>942</v>
      </c>
      <c r="D60" s="740"/>
      <c r="E60" s="740"/>
      <c r="F60" s="740"/>
      <c r="G60" s="740"/>
      <c r="H60" s="740"/>
      <c r="I60" s="740"/>
      <c r="J60" s="740"/>
      <c r="K60" s="740"/>
      <c r="L60" s="740"/>
      <c r="M60" s="741"/>
      <c r="N60" s="5"/>
      <c r="O60" s="5"/>
      <c r="P60" s="5"/>
      <c r="Q60" s="5"/>
      <c r="R60" s="5"/>
      <c r="S60" s="5"/>
      <c r="T60" s="5"/>
      <c r="U60" s="5"/>
      <c r="V60" s="5"/>
      <c r="W60" s="5"/>
      <c r="X60" s="5"/>
      <c r="Y60" s="5"/>
    </row>
    <row r="61" spans="1:25" ht="30" customHeight="1" thickBot="1" x14ac:dyDescent="0.3">
      <c r="A61" s="872"/>
      <c r="B61" s="262" t="s">
        <v>44</v>
      </c>
      <c r="C61" s="740" t="s">
        <v>234</v>
      </c>
      <c r="D61" s="740"/>
      <c r="E61" s="740"/>
      <c r="F61" s="740"/>
      <c r="G61" s="740"/>
      <c r="H61" s="740"/>
      <c r="I61" s="740"/>
      <c r="J61" s="740"/>
      <c r="K61" s="740"/>
      <c r="L61" s="740"/>
      <c r="M61" s="741"/>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4">
    <mergeCell ref="B1:M1"/>
    <mergeCell ref="A2:A15"/>
    <mergeCell ref="C2:M2"/>
    <mergeCell ref="C3:M3"/>
    <mergeCell ref="F4:G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formula1>INDIRECT($C$7)</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130" zoomScaleNormal="130" workbookViewId="0">
      <selection activeCell="C2" sqref="C2:M2"/>
    </sheetView>
  </sheetViews>
  <sheetFormatPr baseColWidth="10" defaultColWidth="11.42578125" defaultRowHeight="15.75" x14ac:dyDescent="0.25"/>
  <cols>
    <col min="1" max="1" width="13.28515625" style="5" customWidth="1"/>
    <col min="2" max="2" width="39.140625" style="106" customWidth="1"/>
    <col min="3" max="16384" width="11.42578125" style="5"/>
  </cols>
  <sheetData>
    <row r="1" spans="1:13" ht="16.5" thickBot="1" x14ac:dyDescent="0.3">
      <c r="A1" s="1"/>
      <c r="B1" s="2" t="s">
        <v>551</v>
      </c>
      <c r="C1" s="3"/>
      <c r="D1" s="3"/>
      <c r="E1" s="3"/>
      <c r="F1" s="3"/>
      <c r="G1" s="3"/>
      <c r="H1" s="3"/>
      <c r="I1" s="3"/>
      <c r="J1" s="3"/>
      <c r="K1" s="3"/>
      <c r="L1" s="3"/>
      <c r="M1" s="4"/>
    </row>
    <row r="2" spans="1:13" x14ac:dyDescent="0.25">
      <c r="A2" s="768" t="s">
        <v>552</v>
      </c>
      <c r="B2" s="6" t="s">
        <v>553</v>
      </c>
      <c r="C2" s="777" t="s">
        <v>65</v>
      </c>
      <c r="D2" s="778"/>
      <c r="E2" s="778"/>
      <c r="F2" s="779"/>
      <c r="G2" s="779"/>
      <c r="H2" s="779"/>
      <c r="I2" s="779"/>
      <c r="J2" s="779"/>
      <c r="K2" s="779"/>
      <c r="L2" s="779"/>
      <c r="M2" s="780"/>
    </row>
    <row r="3" spans="1:13" ht="46.5" customHeight="1" x14ac:dyDescent="0.25">
      <c r="A3" s="769"/>
      <c r="B3" s="11" t="s">
        <v>554</v>
      </c>
      <c r="C3" s="777" t="s">
        <v>555</v>
      </c>
      <c r="D3" s="778"/>
      <c r="E3" s="778"/>
      <c r="F3" s="779"/>
      <c r="G3" s="779"/>
      <c r="H3" s="779"/>
      <c r="I3" s="779"/>
      <c r="J3" s="779"/>
      <c r="K3" s="779"/>
      <c r="L3" s="779"/>
      <c r="M3" s="780"/>
    </row>
    <row r="4" spans="1:13" ht="15.75" customHeight="1" x14ac:dyDescent="0.25">
      <c r="A4" s="769"/>
      <c r="B4" s="294" t="s">
        <v>40</v>
      </c>
      <c r="C4" s="123" t="s">
        <v>108</v>
      </c>
      <c r="D4" s="128"/>
      <c r="E4" s="126"/>
      <c r="F4" s="784" t="s">
        <v>41</v>
      </c>
      <c r="G4" s="785"/>
      <c r="H4" s="129" t="s">
        <v>90</v>
      </c>
      <c r="I4" s="8"/>
      <c r="J4" s="8"/>
      <c r="K4" s="8"/>
      <c r="L4" s="8"/>
      <c r="M4" s="9"/>
    </row>
    <row r="5" spans="1:13" ht="16.5" customHeight="1" x14ac:dyDescent="0.25">
      <c r="A5" s="769"/>
      <c r="B5" s="7" t="s">
        <v>556</v>
      </c>
      <c r="C5" s="781" t="s">
        <v>90</v>
      </c>
      <c r="D5" s="782"/>
      <c r="E5" s="782"/>
      <c r="F5" s="782"/>
      <c r="G5" s="782"/>
      <c r="H5" s="782"/>
      <c r="I5" s="782"/>
      <c r="J5" s="782"/>
      <c r="K5" s="782"/>
      <c r="L5" s="782"/>
      <c r="M5" s="783"/>
    </row>
    <row r="6" spans="1:13" x14ac:dyDescent="0.25">
      <c r="A6" s="769"/>
      <c r="B6" s="294" t="s">
        <v>557</v>
      </c>
      <c r="C6" s="123"/>
      <c r="D6" s="8"/>
      <c r="E6" s="8"/>
      <c r="F6" s="8"/>
      <c r="G6" s="8"/>
      <c r="H6" s="8" t="s">
        <v>90</v>
      </c>
      <c r="I6" s="8"/>
      <c r="J6" s="8"/>
      <c r="K6" s="8"/>
      <c r="L6" s="8"/>
      <c r="M6" s="9"/>
    </row>
    <row r="7" spans="1:13" x14ac:dyDescent="0.25">
      <c r="A7" s="769"/>
      <c r="B7" s="26" t="s">
        <v>558</v>
      </c>
      <c r="C7" s="773" t="s">
        <v>7</v>
      </c>
      <c r="D7" s="774"/>
      <c r="E7" s="12"/>
      <c r="F7" s="12"/>
      <c r="G7" s="13"/>
      <c r="H7" s="130" t="s">
        <v>44</v>
      </c>
      <c r="I7" s="775" t="s">
        <v>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560</v>
      </c>
      <c r="D9" s="772"/>
      <c r="E9" s="19"/>
      <c r="F9" s="772" t="s">
        <v>561</v>
      </c>
      <c r="G9" s="772"/>
      <c r="H9" s="19"/>
      <c r="I9" s="772" t="s">
        <v>562</v>
      </c>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111" customHeight="1" x14ac:dyDescent="0.25">
      <c r="A11" s="770"/>
      <c r="B11" s="11" t="s">
        <v>564</v>
      </c>
      <c r="C11" s="757" t="s">
        <v>565</v>
      </c>
      <c r="D11" s="758"/>
      <c r="E11" s="758"/>
      <c r="F11" s="758"/>
      <c r="G11" s="758"/>
      <c r="H11" s="758"/>
      <c r="I11" s="758"/>
      <c r="J11" s="758"/>
      <c r="K11" s="758"/>
      <c r="L11" s="758"/>
      <c r="M11" s="759"/>
    </row>
    <row r="12" spans="1:13" ht="15.75" customHeight="1" x14ac:dyDescent="0.25">
      <c r="A12" s="747" t="s">
        <v>533</v>
      </c>
      <c r="B12" s="26" t="s">
        <v>30</v>
      </c>
      <c r="C12" s="755" t="s">
        <v>67</v>
      </c>
      <c r="D12" s="756"/>
      <c r="E12" s="121"/>
      <c r="F12" s="121"/>
      <c r="G12" s="121"/>
      <c r="H12" s="121"/>
      <c r="I12" s="121"/>
      <c r="J12" s="121"/>
      <c r="K12" s="121"/>
      <c r="L12" s="649"/>
      <c r="M12" s="648"/>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142" t="s">
        <v>579</v>
      </c>
      <c r="G18" s="142"/>
      <c r="H18" s="142"/>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47">
        <v>0.88700000000000001</v>
      </c>
      <c r="E25" s="47"/>
      <c r="F25" s="58" t="s">
        <v>589</v>
      </c>
      <c r="G25" s="40">
        <v>2017</v>
      </c>
      <c r="H25" s="47"/>
      <c r="I25" s="58" t="s">
        <v>590</v>
      </c>
      <c r="J25" s="271"/>
      <c r="K25" s="644" t="s">
        <v>591</v>
      </c>
      <c r="L25" s="272"/>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595</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52"/>
      <c r="C32" s="71"/>
      <c r="D32" s="646">
        <v>0.88300000000000001</v>
      </c>
      <c r="E32" s="167"/>
      <c r="F32" s="646">
        <v>0.879</v>
      </c>
      <c r="G32" s="167"/>
      <c r="H32" s="646">
        <v>0.875</v>
      </c>
      <c r="I32" s="167"/>
      <c r="J32" s="646">
        <v>0.871</v>
      </c>
      <c r="K32" s="167"/>
      <c r="L32" s="646">
        <v>0.86699999999999999</v>
      </c>
      <c r="M32" s="168"/>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166" t="s">
        <v>90</v>
      </c>
      <c r="E34" s="167"/>
      <c r="F34" s="166" t="s">
        <v>90</v>
      </c>
      <c r="G34" s="167"/>
      <c r="H34" s="166" t="s">
        <v>90</v>
      </c>
      <c r="I34" s="167"/>
      <c r="J34" s="166" t="s">
        <v>90</v>
      </c>
      <c r="K34" s="167"/>
      <c r="L34" s="166"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166" t="s">
        <v>90</v>
      </c>
      <c r="E36" s="167"/>
      <c r="F36" s="166" t="s">
        <v>90</v>
      </c>
      <c r="G36" s="167"/>
      <c r="H36" s="166" t="s">
        <v>90</v>
      </c>
      <c r="I36" s="167"/>
      <c r="J36" s="166" t="s">
        <v>90</v>
      </c>
      <c r="K36" s="167"/>
      <c r="L36" s="166"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166" t="s">
        <v>90</v>
      </c>
      <c r="E38" s="167"/>
      <c r="F38" s="753">
        <v>0.86699999999999999</v>
      </c>
      <c r="G38" s="754"/>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576</v>
      </c>
      <c r="H41" s="762"/>
      <c r="I41" s="762"/>
      <c r="J41" s="762"/>
      <c r="K41" s="97" t="s">
        <v>615</v>
      </c>
      <c r="L41" s="763" t="s">
        <v>90</v>
      </c>
      <c r="M41" s="764"/>
    </row>
    <row r="42" spans="1:13" x14ac:dyDescent="0.25">
      <c r="A42" s="748"/>
      <c r="B42" s="751"/>
      <c r="C42" s="94"/>
      <c r="D42" s="98"/>
      <c r="E42" s="38" t="s">
        <v>577</v>
      </c>
      <c r="F42" s="761"/>
      <c r="G42" s="762"/>
      <c r="H42" s="762"/>
      <c r="I42" s="762"/>
      <c r="J42" s="762"/>
      <c r="K42" s="20"/>
      <c r="L42" s="765"/>
      <c r="M42" s="766"/>
    </row>
    <row r="43" spans="1:13" x14ac:dyDescent="0.25">
      <c r="A43" s="748"/>
      <c r="B43" s="752"/>
      <c r="C43" s="99"/>
      <c r="D43" s="23"/>
      <c r="E43" s="23"/>
      <c r="F43" s="23"/>
      <c r="G43" s="23"/>
      <c r="H43" s="23"/>
      <c r="I43" s="23"/>
      <c r="J43" s="23"/>
      <c r="K43" s="23"/>
      <c r="L43" s="20"/>
      <c r="M43" s="21"/>
    </row>
    <row r="44" spans="1:13" ht="155.25" customHeight="1" x14ac:dyDescent="0.25">
      <c r="A44" s="748"/>
      <c r="B44" s="26" t="s">
        <v>616</v>
      </c>
      <c r="C44" s="757" t="s">
        <v>617</v>
      </c>
      <c r="D44" s="758"/>
      <c r="E44" s="758"/>
      <c r="F44" s="758"/>
      <c r="G44" s="758"/>
      <c r="H44" s="758"/>
      <c r="I44" s="758"/>
      <c r="J44" s="758"/>
      <c r="K44" s="758"/>
      <c r="L44" s="758"/>
      <c r="M44" s="759"/>
    </row>
    <row r="45" spans="1:13" x14ac:dyDescent="0.25">
      <c r="A45" s="748"/>
      <c r="B45" s="26" t="s">
        <v>618</v>
      </c>
      <c r="C45" s="755" t="s">
        <v>619</v>
      </c>
      <c r="D45" s="756"/>
      <c r="E45" s="756"/>
      <c r="F45" s="756"/>
      <c r="G45" s="756"/>
      <c r="H45" s="756"/>
      <c r="I45" s="756"/>
      <c r="J45" s="756"/>
      <c r="K45" s="756"/>
      <c r="L45" s="756"/>
      <c r="M45" s="760"/>
    </row>
    <row r="46" spans="1:13" x14ac:dyDescent="0.25">
      <c r="A46" s="748"/>
      <c r="B46" s="26" t="s">
        <v>620</v>
      </c>
      <c r="C46" s="755">
        <v>90</v>
      </c>
      <c r="D46" s="756"/>
      <c r="E46" s="756"/>
      <c r="F46" s="756"/>
      <c r="G46" s="756"/>
      <c r="H46" s="756"/>
      <c r="I46" s="756"/>
      <c r="J46" s="756"/>
      <c r="K46" s="756"/>
      <c r="L46" s="756"/>
      <c r="M46" s="760"/>
    </row>
    <row r="47" spans="1:13" x14ac:dyDescent="0.25">
      <c r="A47" s="749"/>
      <c r="B47" s="26" t="s">
        <v>621</v>
      </c>
      <c r="C47" s="755">
        <v>2017</v>
      </c>
      <c r="D47" s="756"/>
      <c r="E47" s="756"/>
      <c r="F47" s="756"/>
      <c r="G47" s="756"/>
      <c r="H47" s="756"/>
      <c r="I47" s="756"/>
      <c r="J47" s="756"/>
      <c r="K47" s="756"/>
      <c r="L47" s="756"/>
      <c r="M47" s="760"/>
    </row>
    <row r="48" spans="1:13" ht="15.75" customHeight="1" x14ac:dyDescent="0.25">
      <c r="A48" s="734" t="s">
        <v>545</v>
      </c>
      <c r="B48" s="100" t="s">
        <v>622</v>
      </c>
      <c r="C48" s="739" t="s">
        <v>623</v>
      </c>
      <c r="D48" s="740"/>
      <c r="E48" s="740"/>
      <c r="F48" s="740"/>
      <c r="G48" s="740"/>
      <c r="H48" s="740"/>
      <c r="I48" s="740"/>
      <c r="J48" s="740"/>
      <c r="K48" s="740"/>
      <c r="L48" s="740"/>
      <c r="M48" s="741"/>
    </row>
    <row r="49" spans="1:13" x14ac:dyDescent="0.25">
      <c r="A49" s="735"/>
      <c r="B49" s="100" t="s">
        <v>624</v>
      </c>
      <c r="C49" s="739" t="s">
        <v>625</v>
      </c>
      <c r="D49" s="740"/>
      <c r="E49" s="740"/>
      <c r="F49" s="740"/>
      <c r="G49" s="740"/>
      <c r="H49" s="740"/>
      <c r="I49" s="740"/>
      <c r="J49" s="740"/>
      <c r="K49" s="740"/>
      <c r="L49" s="740"/>
      <c r="M49" s="741"/>
    </row>
    <row r="50" spans="1:13" x14ac:dyDescent="0.25">
      <c r="A50" s="735"/>
      <c r="B50" s="100" t="s">
        <v>626</v>
      </c>
      <c r="C50" s="739" t="s">
        <v>9</v>
      </c>
      <c r="D50" s="740"/>
      <c r="E50" s="740"/>
      <c r="F50" s="740"/>
      <c r="G50" s="740"/>
      <c r="H50" s="740"/>
      <c r="I50" s="740"/>
      <c r="J50" s="740"/>
      <c r="K50" s="740"/>
      <c r="L50" s="740"/>
      <c r="M50" s="741"/>
    </row>
    <row r="51" spans="1:13" ht="15.75" customHeight="1" x14ac:dyDescent="0.25">
      <c r="A51" s="735"/>
      <c r="B51" s="101" t="s">
        <v>627</v>
      </c>
      <c r="C51" s="739" t="s">
        <v>101</v>
      </c>
      <c r="D51" s="740"/>
      <c r="E51" s="740"/>
      <c r="F51" s="740"/>
      <c r="G51" s="740"/>
      <c r="H51" s="740"/>
      <c r="I51" s="740"/>
      <c r="J51" s="740"/>
      <c r="K51" s="740"/>
      <c r="L51" s="740"/>
      <c r="M51" s="741"/>
    </row>
    <row r="52" spans="1:13" ht="15.75" customHeight="1" x14ac:dyDescent="0.25">
      <c r="A52" s="735"/>
      <c r="B52" s="100" t="s">
        <v>628</v>
      </c>
      <c r="C52" s="746" t="s">
        <v>103</v>
      </c>
      <c r="D52" s="740"/>
      <c r="E52" s="740"/>
      <c r="F52" s="740"/>
      <c r="G52" s="740"/>
      <c r="H52" s="740"/>
      <c r="I52" s="740"/>
      <c r="J52" s="740"/>
      <c r="K52" s="740"/>
      <c r="L52" s="740"/>
      <c r="M52" s="741"/>
    </row>
    <row r="53" spans="1:13" ht="16.5" thickBot="1" x14ac:dyDescent="0.3">
      <c r="A53" s="745"/>
      <c r="B53" s="100" t="s">
        <v>629</v>
      </c>
      <c r="C53" s="739">
        <v>3279797</v>
      </c>
      <c r="D53" s="740"/>
      <c r="E53" s="740"/>
      <c r="F53" s="740"/>
      <c r="G53" s="740"/>
      <c r="H53" s="740"/>
      <c r="I53" s="740"/>
      <c r="J53" s="740"/>
      <c r="K53" s="740"/>
      <c r="L53" s="740"/>
      <c r="M53" s="741"/>
    </row>
    <row r="54" spans="1:13" ht="15.75" customHeight="1" x14ac:dyDescent="0.25">
      <c r="A54" s="734" t="s">
        <v>630</v>
      </c>
      <c r="B54" s="102" t="s">
        <v>631</v>
      </c>
      <c r="C54" s="736" t="s">
        <v>632</v>
      </c>
      <c r="D54" s="737"/>
      <c r="E54" s="737"/>
      <c r="F54" s="737"/>
      <c r="G54" s="737"/>
      <c r="H54" s="737"/>
      <c r="I54" s="737"/>
      <c r="J54" s="737"/>
      <c r="K54" s="737"/>
      <c r="L54" s="737"/>
      <c r="M54" s="738"/>
    </row>
    <row r="55" spans="1:13" ht="30" customHeight="1" x14ac:dyDescent="0.25">
      <c r="A55" s="735"/>
      <c r="B55" s="102" t="s">
        <v>633</v>
      </c>
      <c r="C55" s="739" t="s">
        <v>634</v>
      </c>
      <c r="D55" s="740"/>
      <c r="E55" s="740"/>
      <c r="F55" s="740"/>
      <c r="G55" s="740"/>
      <c r="H55" s="740"/>
      <c r="I55" s="740"/>
      <c r="J55" s="740"/>
      <c r="K55" s="740"/>
      <c r="L55" s="740"/>
      <c r="M55" s="741"/>
    </row>
    <row r="56" spans="1:13" ht="30" customHeight="1" thickBot="1" x14ac:dyDescent="0.3">
      <c r="A56" s="735"/>
      <c r="B56" s="103" t="s">
        <v>44</v>
      </c>
      <c r="C56" s="739" t="s">
        <v>9</v>
      </c>
      <c r="D56" s="740"/>
      <c r="E56" s="740"/>
      <c r="F56" s="740"/>
      <c r="G56" s="740"/>
      <c r="H56" s="740"/>
      <c r="I56" s="740"/>
      <c r="J56" s="740"/>
      <c r="K56" s="740"/>
      <c r="L56" s="740"/>
      <c r="M56" s="741"/>
    </row>
    <row r="57" spans="1:13" ht="57.75" customHeight="1" thickBot="1" x14ac:dyDescent="0.3">
      <c r="A57" s="104" t="s">
        <v>549</v>
      </c>
      <c r="B57" s="105"/>
      <c r="C57" s="742" t="s">
        <v>635</v>
      </c>
      <c r="D57" s="743"/>
      <c r="E57" s="743"/>
      <c r="F57" s="743"/>
      <c r="G57" s="743"/>
      <c r="H57" s="743"/>
      <c r="I57" s="743"/>
      <c r="J57" s="743"/>
      <c r="K57" s="743"/>
      <c r="L57" s="743"/>
      <c r="M57" s="744"/>
    </row>
  </sheetData>
  <mergeCells count="42">
    <mergeCell ref="A2:A11"/>
    <mergeCell ref="B8:B10"/>
    <mergeCell ref="C9:D9"/>
    <mergeCell ref="F9:G9"/>
    <mergeCell ref="I9:J9"/>
    <mergeCell ref="C10:D10"/>
    <mergeCell ref="F10:G10"/>
    <mergeCell ref="I10:J10"/>
    <mergeCell ref="C7:D7"/>
    <mergeCell ref="I7:M7"/>
    <mergeCell ref="C2:M2"/>
    <mergeCell ref="C3:M3"/>
    <mergeCell ref="C5:M5"/>
    <mergeCell ref="F4:G4"/>
    <mergeCell ref="C11:M11"/>
    <mergeCell ref="A12:A47"/>
    <mergeCell ref="B13:B19"/>
    <mergeCell ref="B20:B23"/>
    <mergeCell ref="B27:B29"/>
    <mergeCell ref="F38:G38"/>
    <mergeCell ref="C12:D12"/>
    <mergeCell ref="C44:M44"/>
    <mergeCell ref="C45:M45"/>
    <mergeCell ref="C46:M46"/>
    <mergeCell ref="C47:M47"/>
    <mergeCell ref="B40:B43"/>
    <mergeCell ref="F41:F42"/>
    <mergeCell ref="G41:J42"/>
    <mergeCell ref="L41:M42"/>
    <mergeCell ref="H39:I39"/>
    <mergeCell ref="A48:A53"/>
    <mergeCell ref="C48:M48"/>
    <mergeCell ref="C49:M49"/>
    <mergeCell ref="C50:M50"/>
    <mergeCell ref="C51:M51"/>
    <mergeCell ref="C52:M52"/>
    <mergeCell ref="C53:M53"/>
    <mergeCell ref="A54:A56"/>
    <mergeCell ref="C54:M54"/>
    <mergeCell ref="C55:M55"/>
    <mergeCell ref="C56:M56"/>
    <mergeCell ref="C57:M57"/>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49" sqref="C49:M49"/>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30.75" customHeight="1" thickBot="1" x14ac:dyDescent="0.3">
      <c r="A1" s="175"/>
      <c r="B1" s="914" t="s">
        <v>943</v>
      </c>
      <c r="C1" s="915"/>
      <c r="D1" s="915"/>
      <c r="E1" s="915"/>
      <c r="F1" s="915"/>
      <c r="G1" s="915"/>
      <c r="H1" s="915"/>
      <c r="I1" s="915"/>
      <c r="J1" s="915"/>
      <c r="K1" s="915"/>
      <c r="L1" s="915"/>
      <c r="M1" s="916"/>
      <c r="N1" s="5"/>
      <c r="O1" s="5"/>
      <c r="P1" s="5"/>
      <c r="Q1" s="5"/>
      <c r="R1" s="5"/>
      <c r="S1" s="5"/>
      <c r="T1" s="5"/>
      <c r="U1" s="5"/>
      <c r="V1" s="5"/>
      <c r="W1" s="5"/>
      <c r="X1" s="5"/>
      <c r="Y1" s="5"/>
    </row>
    <row r="2" spans="1:25" ht="15.75" customHeight="1" x14ac:dyDescent="0.25">
      <c r="A2" s="871" t="s">
        <v>552</v>
      </c>
      <c r="B2" s="176" t="s">
        <v>553</v>
      </c>
      <c r="C2" s="917" t="s">
        <v>944</v>
      </c>
      <c r="D2" s="918"/>
      <c r="E2" s="918"/>
      <c r="F2" s="918"/>
      <c r="G2" s="918"/>
      <c r="H2" s="918"/>
      <c r="I2" s="918"/>
      <c r="J2" s="918"/>
      <c r="K2" s="918"/>
      <c r="L2" s="918"/>
      <c r="M2" s="919"/>
      <c r="N2" s="5"/>
      <c r="O2" s="5"/>
      <c r="P2" s="5"/>
      <c r="Q2" s="5"/>
      <c r="R2" s="5"/>
      <c r="S2" s="5"/>
      <c r="T2" s="5"/>
      <c r="U2" s="5"/>
      <c r="V2" s="5"/>
      <c r="W2" s="5"/>
      <c r="X2" s="5"/>
      <c r="Y2" s="5"/>
    </row>
    <row r="3" spans="1:25" ht="37.5" customHeight="1" x14ac:dyDescent="0.25">
      <c r="A3" s="872"/>
      <c r="B3" s="177" t="s">
        <v>735</v>
      </c>
      <c r="C3" s="829" t="s">
        <v>916</v>
      </c>
      <c r="D3" s="830"/>
      <c r="E3" s="830"/>
      <c r="F3" s="830"/>
      <c r="G3" s="830"/>
      <c r="H3" s="830"/>
      <c r="I3" s="830"/>
      <c r="J3" s="830"/>
      <c r="K3" s="830"/>
      <c r="L3" s="830"/>
      <c r="M3" s="831"/>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55</v>
      </c>
      <c r="I4" s="183"/>
      <c r="J4" s="183"/>
      <c r="K4" s="183"/>
      <c r="L4" s="183"/>
      <c r="M4" s="184"/>
      <c r="N4" s="5"/>
      <c r="O4" s="5"/>
      <c r="P4" s="5"/>
      <c r="Q4" s="5"/>
      <c r="R4" s="5"/>
      <c r="S4" s="5"/>
      <c r="T4" s="5"/>
      <c r="U4" s="5"/>
      <c r="V4" s="5"/>
      <c r="W4" s="5"/>
      <c r="X4" s="5"/>
      <c r="Y4" s="5"/>
    </row>
    <row r="5" spans="1:25" ht="15.75" customHeight="1" x14ac:dyDescent="0.25">
      <c r="A5" s="872"/>
      <c r="B5" s="178" t="s">
        <v>556</v>
      </c>
      <c r="C5" s="967" t="s">
        <v>945</v>
      </c>
      <c r="D5" s="968"/>
      <c r="E5" s="968"/>
      <c r="F5" s="968"/>
      <c r="G5" s="968"/>
      <c r="H5" s="968"/>
      <c r="I5" s="968"/>
      <c r="J5" s="968"/>
      <c r="K5" s="968"/>
      <c r="L5" s="968"/>
      <c r="M5" s="969"/>
      <c r="N5" s="5"/>
      <c r="O5" s="5"/>
      <c r="P5" s="5"/>
      <c r="Q5" s="5"/>
      <c r="R5" s="5"/>
      <c r="S5" s="5"/>
      <c r="T5" s="5"/>
      <c r="U5" s="5"/>
      <c r="V5" s="5"/>
      <c r="W5" s="5"/>
      <c r="X5" s="5"/>
      <c r="Y5" s="5"/>
    </row>
    <row r="6" spans="1:25" ht="15.75" customHeight="1" x14ac:dyDescent="0.25">
      <c r="A6" s="872"/>
      <c r="B6" s="178" t="s">
        <v>557</v>
      </c>
      <c r="C6" s="873" t="s">
        <v>946</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123</v>
      </c>
      <c r="D7" s="912"/>
      <c r="E7" s="185"/>
      <c r="F7" s="185"/>
      <c r="G7" s="186"/>
      <c r="H7" s="187" t="s">
        <v>44</v>
      </c>
      <c r="I7" s="922" t="s">
        <v>9</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9</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48" customHeight="1" x14ac:dyDescent="0.25">
      <c r="A11" s="872"/>
      <c r="B11" s="177" t="s">
        <v>564</v>
      </c>
      <c r="C11" s="873" t="s">
        <v>947</v>
      </c>
      <c r="D11" s="874"/>
      <c r="E11" s="874"/>
      <c r="F11" s="874"/>
      <c r="G11" s="874"/>
      <c r="H11" s="874"/>
      <c r="I11" s="874"/>
      <c r="J11" s="874"/>
      <c r="K11" s="874"/>
      <c r="L11" s="874"/>
      <c r="M11" s="875"/>
      <c r="N11" s="5"/>
      <c r="O11" s="5"/>
      <c r="P11" s="5"/>
      <c r="Q11" s="5"/>
      <c r="R11" s="5"/>
      <c r="S11" s="5"/>
      <c r="T11" s="5"/>
      <c r="U11" s="5"/>
      <c r="V11" s="5"/>
      <c r="W11" s="5"/>
      <c r="X11" s="5"/>
      <c r="Y11" s="5"/>
    </row>
    <row r="12" spans="1:25" ht="66.75" customHeight="1" x14ac:dyDescent="0.25">
      <c r="A12" s="872"/>
      <c r="B12" s="177" t="s">
        <v>741</v>
      </c>
      <c r="C12" s="873" t="s">
        <v>948</v>
      </c>
      <c r="D12" s="874"/>
      <c r="E12" s="874"/>
      <c r="F12" s="874"/>
      <c r="G12" s="874"/>
      <c r="H12" s="874"/>
      <c r="I12" s="874"/>
      <c r="J12" s="874"/>
      <c r="K12" s="874"/>
      <c r="L12" s="874"/>
      <c r="M12" s="875"/>
      <c r="N12" s="5"/>
      <c r="O12" s="5"/>
      <c r="P12" s="5"/>
      <c r="Q12" s="5"/>
      <c r="R12" s="5"/>
      <c r="S12" s="5"/>
      <c r="T12" s="5"/>
      <c r="U12" s="5"/>
      <c r="V12" s="5"/>
      <c r="W12" s="5"/>
      <c r="X12" s="5"/>
      <c r="Y12" s="5"/>
    </row>
    <row r="13" spans="1:25" ht="41.25" customHeight="1" x14ac:dyDescent="0.25">
      <c r="A13" s="872"/>
      <c r="B13" s="177" t="s">
        <v>743</v>
      </c>
      <c r="C13" s="815" t="s">
        <v>920</v>
      </c>
      <c r="D13" s="816"/>
      <c r="E13" s="816"/>
      <c r="F13" s="816"/>
      <c r="G13" s="816"/>
      <c r="H13" s="816"/>
      <c r="I13" s="816"/>
      <c r="J13" s="816"/>
      <c r="K13" s="816"/>
      <c r="L13" s="816"/>
      <c r="M13" s="817"/>
      <c r="N13" s="5"/>
      <c r="O13" s="5"/>
      <c r="P13" s="5"/>
      <c r="Q13" s="5"/>
      <c r="R13" s="5"/>
      <c r="S13" s="5"/>
      <c r="T13" s="5"/>
      <c r="U13" s="5"/>
      <c r="V13" s="5"/>
      <c r="W13" s="5"/>
      <c r="X13" s="5"/>
      <c r="Y13" s="5"/>
    </row>
    <row r="14" spans="1:25" ht="67.5" customHeight="1" x14ac:dyDescent="0.25">
      <c r="A14" s="872"/>
      <c r="B14" s="910" t="s">
        <v>745</v>
      </c>
      <c r="C14" s="911" t="s">
        <v>198</v>
      </c>
      <c r="D14" s="912"/>
      <c r="E14" s="199" t="s">
        <v>746</v>
      </c>
      <c r="F14" s="200" t="s">
        <v>242</v>
      </c>
      <c r="G14" s="874" t="s">
        <v>863</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88</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949</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950</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c r="H26" s="219"/>
      <c r="I26" s="211" t="s">
        <v>583</v>
      </c>
      <c r="J26" s="212" t="s">
        <v>577</v>
      </c>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v>0</v>
      </c>
      <c r="E30" s="219"/>
      <c r="F30" s="228" t="s">
        <v>589</v>
      </c>
      <c r="G30" s="213">
        <v>2020</v>
      </c>
      <c r="H30" s="219"/>
      <c r="I30" s="228" t="s">
        <v>590</v>
      </c>
      <c r="J30" s="893" t="s">
        <v>951</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3</v>
      </c>
      <c r="E37" s="244"/>
      <c r="F37" s="243">
        <v>8</v>
      </c>
      <c r="G37" s="244"/>
      <c r="H37" s="243">
        <v>13</v>
      </c>
      <c r="I37" s="244"/>
      <c r="J37" s="243">
        <v>18</v>
      </c>
      <c r="K37" s="244"/>
      <c r="L37" s="243">
        <v>20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6" t="s">
        <v>90</v>
      </c>
      <c r="E43" s="244"/>
      <c r="F43" s="895">
        <v>20</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653</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87"/>
      <c r="C47" s="253"/>
      <c r="D47" s="257" t="s">
        <v>577</v>
      </c>
      <c r="E47" s="212"/>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29.25" customHeight="1" x14ac:dyDescent="0.25">
      <c r="A49" s="872"/>
      <c r="B49" s="177" t="s">
        <v>616</v>
      </c>
      <c r="C49" s="873" t="s">
        <v>952</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101</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t="s">
        <v>795</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873" t="s">
        <v>343</v>
      </c>
      <c r="D52" s="874"/>
      <c r="E52" s="874"/>
      <c r="F52" s="874"/>
      <c r="G52" s="874"/>
      <c r="H52" s="874"/>
      <c r="I52" s="874"/>
      <c r="J52" s="874"/>
      <c r="K52" s="874"/>
      <c r="L52" s="874"/>
      <c r="M52" s="875"/>
      <c r="N52" s="5"/>
      <c r="O52" s="5"/>
      <c r="P52" s="5"/>
      <c r="Q52" s="5"/>
      <c r="R52" s="5"/>
      <c r="S52" s="5"/>
      <c r="T52" s="5"/>
      <c r="U52" s="5"/>
      <c r="V52" s="5"/>
      <c r="W52" s="5"/>
      <c r="X52" s="5"/>
      <c r="Y52" s="5"/>
    </row>
    <row r="53" spans="1:25" ht="15.75" customHeight="1" x14ac:dyDescent="0.25">
      <c r="A53" s="871" t="s">
        <v>545</v>
      </c>
      <c r="B53" s="259" t="s">
        <v>622</v>
      </c>
      <c r="C53" s="911" t="s">
        <v>623</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625</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9</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101</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11" t="s">
        <v>103</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953</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797</v>
      </c>
      <c r="D60" s="959"/>
      <c r="E60" s="959"/>
      <c r="F60" s="959"/>
      <c r="G60" s="959"/>
      <c r="H60" s="959"/>
      <c r="I60" s="959"/>
      <c r="J60" s="959"/>
      <c r="K60" s="959"/>
      <c r="L60" s="959"/>
      <c r="M60" s="960"/>
      <c r="N60" s="5"/>
      <c r="O60" s="5"/>
      <c r="P60" s="5"/>
      <c r="Q60" s="5"/>
      <c r="R60" s="5"/>
      <c r="S60" s="5"/>
      <c r="T60" s="5"/>
      <c r="U60" s="5"/>
      <c r="V60" s="5"/>
      <c r="W60" s="5"/>
      <c r="X60" s="5"/>
      <c r="Y60" s="5"/>
    </row>
    <row r="61" spans="1:25" ht="30" customHeight="1" thickBot="1" x14ac:dyDescent="0.3">
      <c r="A61" s="872"/>
      <c r="B61" s="262" t="s">
        <v>44</v>
      </c>
      <c r="C61" s="911" t="s">
        <v>9</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3"/>
      <c r="D62" s="874"/>
      <c r="E62" s="874"/>
      <c r="F62" s="874"/>
      <c r="G62" s="874"/>
      <c r="H62" s="874"/>
      <c r="I62" s="874"/>
      <c r="J62" s="874"/>
      <c r="K62" s="874"/>
      <c r="L62" s="874"/>
      <c r="M62" s="875"/>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9" width="11.42578125" style="5"/>
    <col min="10" max="10" width="27" style="5" customWidth="1"/>
    <col min="11" max="11" width="22" style="5" customWidth="1"/>
    <col min="12" max="12" width="11.42578125" style="5"/>
    <col min="13" max="13" width="5" style="5" customWidth="1"/>
    <col min="14" max="16384" width="11.42578125" style="5"/>
  </cols>
  <sheetData>
    <row r="1" spans="1:25" ht="37.5" customHeight="1" thickBot="1" x14ac:dyDescent="0.3">
      <c r="A1" s="1"/>
      <c r="B1" s="914" t="s">
        <v>954</v>
      </c>
      <c r="C1" s="915"/>
      <c r="D1" s="915"/>
      <c r="E1" s="915"/>
      <c r="F1" s="915"/>
      <c r="G1" s="915"/>
      <c r="H1" s="915"/>
      <c r="I1" s="915"/>
      <c r="J1" s="915"/>
      <c r="K1" s="915"/>
      <c r="L1" s="915"/>
      <c r="M1" s="916"/>
    </row>
    <row r="2" spans="1:25" x14ac:dyDescent="0.25">
      <c r="A2" s="768" t="s">
        <v>552</v>
      </c>
      <c r="B2" s="6" t="s">
        <v>553</v>
      </c>
      <c r="C2" s="826" t="s">
        <v>249</v>
      </c>
      <c r="D2" s="827"/>
      <c r="E2" s="827"/>
      <c r="F2" s="827"/>
      <c r="G2" s="827"/>
      <c r="H2" s="827"/>
      <c r="I2" s="827"/>
      <c r="J2" s="827"/>
      <c r="K2" s="827"/>
      <c r="L2" s="827"/>
      <c r="M2" s="828"/>
    </row>
    <row r="3" spans="1:25" ht="31.5" customHeight="1" x14ac:dyDescent="0.25">
      <c r="A3" s="769"/>
      <c r="B3" s="11" t="s">
        <v>554</v>
      </c>
      <c r="C3" s="873" t="s">
        <v>955</v>
      </c>
      <c r="D3" s="874"/>
      <c r="E3" s="874"/>
      <c r="F3" s="874"/>
      <c r="G3" s="874"/>
      <c r="H3" s="874"/>
      <c r="I3" s="874"/>
      <c r="J3" s="874"/>
      <c r="K3" s="874"/>
      <c r="L3" s="874"/>
      <c r="M3" s="875"/>
    </row>
    <row r="4" spans="1:25" x14ac:dyDescent="0.25">
      <c r="A4" s="769"/>
      <c r="B4" s="294" t="s">
        <v>40</v>
      </c>
      <c r="C4" s="123" t="s">
        <v>89</v>
      </c>
      <c r="D4" s="128"/>
      <c r="E4" s="126"/>
      <c r="F4" s="784" t="s">
        <v>41</v>
      </c>
      <c r="G4" s="785"/>
      <c r="H4" s="129">
        <v>20</v>
      </c>
      <c r="I4" s="983"/>
      <c r="J4" s="984"/>
      <c r="K4" s="984"/>
      <c r="L4" s="984"/>
      <c r="M4" s="985"/>
    </row>
    <row r="5" spans="1:25" ht="39.75" customHeight="1" x14ac:dyDescent="0.25">
      <c r="A5" s="769"/>
      <c r="B5" s="7" t="s">
        <v>556</v>
      </c>
      <c r="C5" s="834" t="s">
        <v>956</v>
      </c>
      <c r="D5" s="835"/>
      <c r="E5" s="835"/>
      <c r="F5" s="835"/>
      <c r="G5" s="835"/>
      <c r="H5" s="835"/>
      <c r="I5" s="835"/>
      <c r="J5" s="835"/>
      <c r="K5" s="835"/>
      <c r="L5" s="835"/>
      <c r="M5" s="836"/>
    </row>
    <row r="6" spans="1:25" x14ac:dyDescent="0.25">
      <c r="A6" s="769"/>
      <c r="B6" s="294" t="s">
        <v>557</v>
      </c>
      <c r="C6" s="777" t="s">
        <v>957</v>
      </c>
      <c r="D6" s="779"/>
      <c r="E6" s="779"/>
      <c r="F6" s="779"/>
      <c r="G6" s="779"/>
      <c r="H6" s="779"/>
      <c r="I6" s="779"/>
      <c r="J6" s="779"/>
      <c r="K6" s="779"/>
      <c r="L6" s="779"/>
      <c r="M6" s="780"/>
    </row>
    <row r="7" spans="1:25" x14ac:dyDescent="0.25">
      <c r="A7" s="769"/>
      <c r="B7" s="26" t="s">
        <v>558</v>
      </c>
      <c r="C7" s="773" t="s">
        <v>758</v>
      </c>
      <c r="D7" s="774"/>
      <c r="E7" s="12"/>
      <c r="F7" s="12"/>
      <c r="G7" s="13"/>
      <c r="H7" s="130" t="s">
        <v>44</v>
      </c>
      <c r="I7" s="775" t="s">
        <v>958</v>
      </c>
      <c r="J7" s="774"/>
      <c r="K7" s="774"/>
      <c r="L7" s="774"/>
      <c r="M7" s="776"/>
    </row>
    <row r="8" spans="1:25" x14ac:dyDescent="0.25">
      <c r="A8" s="769"/>
      <c r="B8" s="750" t="s">
        <v>559</v>
      </c>
      <c r="C8" s="15"/>
      <c r="D8" s="16"/>
      <c r="E8" s="16"/>
      <c r="F8" s="16"/>
      <c r="G8" s="16"/>
      <c r="H8" s="16"/>
      <c r="I8" s="16"/>
      <c r="J8" s="16"/>
      <c r="K8" s="16"/>
      <c r="L8" s="17"/>
      <c r="M8" s="18"/>
    </row>
    <row r="9" spans="1:25" x14ac:dyDescent="0.25">
      <c r="A9" s="769"/>
      <c r="B9" s="751"/>
      <c r="C9" s="99" t="s">
        <v>958</v>
      </c>
      <c r="D9" s="23"/>
      <c r="E9" s="19"/>
      <c r="F9" s="772"/>
      <c r="G9" s="772"/>
      <c r="H9" s="19"/>
      <c r="I9" s="772"/>
      <c r="J9" s="772"/>
      <c r="K9" s="19"/>
      <c r="L9" s="20"/>
      <c r="M9" s="21"/>
    </row>
    <row r="10" spans="1:25" x14ac:dyDescent="0.25">
      <c r="A10" s="769"/>
      <c r="B10" s="752"/>
      <c r="C10" s="771" t="s">
        <v>563</v>
      </c>
      <c r="D10" s="772"/>
      <c r="E10" s="22"/>
      <c r="F10" s="772" t="s">
        <v>563</v>
      </c>
      <c r="G10" s="772"/>
      <c r="H10" s="22"/>
      <c r="I10" s="772" t="s">
        <v>563</v>
      </c>
      <c r="J10" s="772"/>
      <c r="K10" s="22"/>
      <c r="L10" s="23"/>
      <c r="M10" s="24"/>
    </row>
    <row r="11" spans="1:25" ht="45.75" customHeight="1" x14ac:dyDescent="0.25">
      <c r="A11" s="770"/>
      <c r="B11" s="11" t="s">
        <v>564</v>
      </c>
      <c r="C11" s="807" t="s">
        <v>959</v>
      </c>
      <c r="D11" s="808"/>
      <c r="E11" s="808"/>
      <c r="F11" s="808"/>
      <c r="G11" s="808"/>
      <c r="H11" s="808"/>
      <c r="I11" s="808"/>
      <c r="J11" s="808"/>
      <c r="K11" s="808"/>
      <c r="L11" s="808"/>
      <c r="M11" s="809"/>
    </row>
    <row r="12" spans="1:25" customFormat="1" ht="49.5" customHeight="1" x14ac:dyDescent="0.25">
      <c r="A12" s="110"/>
      <c r="B12" s="177" t="s">
        <v>741</v>
      </c>
      <c r="C12" s="807" t="s">
        <v>960</v>
      </c>
      <c r="D12" s="808"/>
      <c r="E12" s="808"/>
      <c r="F12" s="808"/>
      <c r="G12" s="808"/>
      <c r="H12" s="808"/>
      <c r="I12" s="808"/>
      <c r="J12" s="808"/>
      <c r="K12" s="808"/>
      <c r="L12" s="808"/>
      <c r="M12" s="809"/>
      <c r="N12" s="5"/>
      <c r="O12" s="5"/>
      <c r="P12" s="5"/>
      <c r="Q12" s="5"/>
      <c r="R12" s="5"/>
      <c r="S12" s="5"/>
      <c r="T12" s="5"/>
      <c r="U12" s="5"/>
      <c r="V12" s="5"/>
      <c r="W12" s="5"/>
      <c r="X12" s="5"/>
      <c r="Y12" s="5"/>
    </row>
    <row r="13" spans="1:25" customFormat="1" ht="15.75" customHeight="1" x14ac:dyDescent="0.25">
      <c r="A13" s="110"/>
      <c r="B13" s="177" t="s">
        <v>743</v>
      </c>
      <c r="C13" s="873" t="s">
        <v>961</v>
      </c>
      <c r="D13" s="874"/>
      <c r="E13" s="874"/>
      <c r="F13" s="874"/>
      <c r="G13" s="874"/>
      <c r="H13" s="874"/>
      <c r="I13" s="874"/>
      <c r="J13" s="874"/>
      <c r="K13" s="874"/>
      <c r="L13" s="874"/>
      <c r="M13" s="875"/>
      <c r="N13" s="5"/>
      <c r="O13" s="5"/>
      <c r="P13" s="5"/>
      <c r="Q13" s="5"/>
      <c r="R13" s="5"/>
      <c r="S13" s="5"/>
      <c r="T13" s="5"/>
      <c r="U13" s="5"/>
      <c r="V13" s="5"/>
      <c r="W13" s="5"/>
      <c r="X13" s="5"/>
      <c r="Y13" s="5"/>
    </row>
    <row r="14" spans="1:25" customFormat="1" ht="33.75" customHeight="1" x14ac:dyDescent="0.25">
      <c r="A14" s="110"/>
      <c r="B14" s="910" t="s">
        <v>745</v>
      </c>
      <c r="C14" s="911" t="s">
        <v>162</v>
      </c>
      <c r="D14" s="912"/>
      <c r="E14" s="199" t="s">
        <v>746</v>
      </c>
      <c r="F14" s="200" t="s">
        <v>962</v>
      </c>
      <c r="G14" s="874" t="s">
        <v>905</v>
      </c>
      <c r="H14" s="874"/>
      <c r="I14" s="874"/>
      <c r="J14" s="874"/>
      <c r="K14" s="874"/>
      <c r="L14" s="874"/>
      <c r="M14" s="875"/>
      <c r="N14" s="5"/>
      <c r="O14" s="5"/>
      <c r="P14" s="5"/>
      <c r="Q14" s="5"/>
      <c r="R14" s="5"/>
      <c r="S14" s="5"/>
      <c r="T14" s="5"/>
      <c r="U14" s="5"/>
      <c r="V14" s="5"/>
      <c r="W14" s="5"/>
      <c r="X14" s="5"/>
      <c r="Y14" s="5"/>
    </row>
    <row r="15" spans="1:25" customFormat="1" ht="15.75" customHeight="1" x14ac:dyDescent="0.25">
      <c r="A15" s="110"/>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22.5" customHeight="1" x14ac:dyDescent="0.25">
      <c r="A16" s="747" t="s">
        <v>533</v>
      </c>
      <c r="B16" s="26" t="s">
        <v>30</v>
      </c>
      <c r="C16" s="815" t="s">
        <v>251</v>
      </c>
      <c r="D16" s="816"/>
      <c r="E16" s="816"/>
      <c r="F16" s="816"/>
      <c r="G16" s="816"/>
      <c r="H16" s="816"/>
      <c r="I16" s="816"/>
      <c r="J16" s="816"/>
      <c r="K16" s="816"/>
      <c r="L16" s="816"/>
      <c r="M16" s="817"/>
    </row>
    <row r="17" spans="1:25" customFormat="1" ht="39" customHeight="1" x14ac:dyDescent="0.25">
      <c r="A17" s="748"/>
      <c r="B17" s="201" t="s">
        <v>748</v>
      </c>
      <c r="C17" s="873" t="s">
        <v>250</v>
      </c>
      <c r="D17" s="876"/>
      <c r="E17" s="876"/>
      <c r="F17" s="876"/>
      <c r="G17" s="876"/>
      <c r="H17" s="876"/>
      <c r="I17" s="876"/>
      <c r="J17" s="876"/>
      <c r="K17" s="876"/>
      <c r="L17" s="876"/>
      <c r="M17" s="877"/>
      <c r="N17" s="5"/>
      <c r="O17" s="5"/>
      <c r="P17" s="5"/>
      <c r="Q17" s="5"/>
      <c r="R17" s="5"/>
      <c r="S17" s="5"/>
      <c r="T17" s="5"/>
      <c r="U17" s="5"/>
      <c r="V17" s="5"/>
      <c r="W17" s="5"/>
      <c r="X17" s="5"/>
      <c r="Y17" s="5"/>
    </row>
    <row r="18" spans="1:25" ht="31.5" customHeight="1" x14ac:dyDescent="0.25">
      <c r="A18" s="748"/>
      <c r="B18" s="750" t="s">
        <v>566</v>
      </c>
      <c r="C18" s="27"/>
      <c r="D18" s="28"/>
      <c r="E18" s="28"/>
      <c r="F18" s="28"/>
      <c r="G18" s="28"/>
      <c r="H18" s="28"/>
      <c r="I18" s="28"/>
      <c r="J18" s="28"/>
      <c r="K18" s="28"/>
      <c r="L18" s="28"/>
      <c r="M18" s="29"/>
    </row>
    <row r="19" spans="1:25" ht="9" customHeight="1" x14ac:dyDescent="0.25">
      <c r="A19" s="748"/>
      <c r="B19" s="751"/>
      <c r="C19" s="30"/>
      <c r="D19" s="31"/>
      <c r="E19" s="32"/>
      <c r="F19" s="31"/>
      <c r="G19" s="32"/>
      <c r="H19" s="31"/>
      <c r="I19" s="32"/>
      <c r="J19" s="31"/>
      <c r="K19" s="32"/>
      <c r="L19" s="32"/>
      <c r="M19" s="33"/>
    </row>
    <row r="20" spans="1:25" x14ac:dyDescent="0.25">
      <c r="A20" s="748"/>
      <c r="B20" s="751"/>
      <c r="C20" s="34" t="s">
        <v>567</v>
      </c>
      <c r="D20" s="35"/>
      <c r="E20" s="36" t="s">
        <v>568</v>
      </c>
      <c r="F20" s="35"/>
      <c r="G20" s="36" t="s">
        <v>569</v>
      </c>
      <c r="H20" s="35"/>
      <c r="I20" s="36" t="s">
        <v>570</v>
      </c>
      <c r="J20" s="269"/>
      <c r="K20" s="36"/>
      <c r="L20" s="36"/>
      <c r="M20" s="39"/>
    </row>
    <row r="21" spans="1:25" x14ac:dyDescent="0.25">
      <c r="A21" s="748"/>
      <c r="B21" s="751"/>
      <c r="C21" s="34" t="s">
        <v>571</v>
      </c>
      <c r="D21" s="38"/>
      <c r="E21" s="36" t="s">
        <v>572</v>
      </c>
      <c r="F21" s="40"/>
      <c r="G21" s="36" t="s">
        <v>573</v>
      </c>
      <c r="H21" s="40"/>
      <c r="I21" s="36"/>
      <c r="J21" s="41"/>
      <c r="K21" s="36"/>
      <c r="L21" s="36"/>
      <c r="M21" s="39"/>
    </row>
    <row r="22" spans="1:25" x14ac:dyDescent="0.25">
      <c r="A22" s="748"/>
      <c r="B22" s="751"/>
      <c r="C22" s="34" t="s">
        <v>574</v>
      </c>
      <c r="D22" s="38"/>
      <c r="E22" s="36" t="s">
        <v>575</v>
      </c>
      <c r="F22" s="38"/>
      <c r="G22" s="36"/>
      <c r="H22" s="41"/>
      <c r="I22" s="36"/>
      <c r="J22" s="41"/>
      <c r="K22" s="36"/>
      <c r="L22" s="36"/>
      <c r="M22" s="39"/>
    </row>
    <row r="23" spans="1:25" x14ac:dyDescent="0.25">
      <c r="A23" s="748"/>
      <c r="B23" s="751"/>
      <c r="C23" s="34" t="s">
        <v>576</v>
      </c>
      <c r="D23" s="40" t="s">
        <v>577</v>
      </c>
      <c r="E23" s="36" t="s">
        <v>578</v>
      </c>
      <c r="F23" s="819" t="s">
        <v>963</v>
      </c>
      <c r="G23" s="819"/>
      <c r="H23" s="819"/>
      <c r="I23" s="142"/>
      <c r="J23" s="142"/>
      <c r="K23" s="142"/>
      <c r="L23" s="142"/>
      <c r="M23" s="143"/>
    </row>
    <row r="24" spans="1:25" ht="9.75" customHeight="1" x14ac:dyDescent="0.25">
      <c r="A24" s="748"/>
      <c r="B24" s="752"/>
      <c r="C24" s="42"/>
      <c r="D24" s="43"/>
      <c r="E24" s="43"/>
      <c r="F24" s="43"/>
      <c r="G24" s="43"/>
      <c r="H24" s="43"/>
      <c r="I24" s="43"/>
      <c r="J24" s="43"/>
      <c r="K24" s="43"/>
      <c r="L24" s="43"/>
      <c r="M24" s="44"/>
    </row>
    <row r="25" spans="1:25" x14ac:dyDescent="0.25">
      <c r="A25" s="748"/>
      <c r="B25" s="750" t="s">
        <v>580</v>
      </c>
      <c r="C25" s="45"/>
      <c r="D25" s="46"/>
      <c r="E25" s="46"/>
      <c r="F25" s="46"/>
      <c r="G25" s="46"/>
      <c r="H25" s="46"/>
      <c r="I25" s="46"/>
      <c r="J25" s="46"/>
      <c r="K25" s="46"/>
      <c r="L25" s="17"/>
      <c r="M25" s="18"/>
    </row>
    <row r="26" spans="1:25" x14ac:dyDescent="0.25">
      <c r="A26" s="748"/>
      <c r="B26" s="751"/>
      <c r="C26" s="34" t="s">
        <v>581</v>
      </c>
      <c r="D26" s="40"/>
      <c r="E26" s="47"/>
      <c r="F26" s="36" t="s">
        <v>582</v>
      </c>
      <c r="G26" s="38" t="s">
        <v>577</v>
      </c>
      <c r="H26" s="47"/>
      <c r="I26" s="36" t="s">
        <v>583</v>
      </c>
      <c r="J26" s="38"/>
      <c r="K26" s="47"/>
      <c r="L26" s="20"/>
      <c r="M26" s="21"/>
    </row>
    <row r="27" spans="1:25" x14ac:dyDescent="0.25">
      <c r="A27" s="748"/>
      <c r="B27" s="751"/>
      <c r="C27" s="34" t="s">
        <v>585</v>
      </c>
      <c r="D27" s="48"/>
      <c r="E27" s="20"/>
      <c r="F27" s="36" t="s">
        <v>586</v>
      </c>
      <c r="G27" s="40"/>
      <c r="H27" s="20"/>
      <c r="I27" s="49"/>
      <c r="J27" s="20"/>
      <c r="K27" s="19"/>
      <c r="L27" s="20"/>
      <c r="M27" s="21"/>
    </row>
    <row r="28" spans="1:25" x14ac:dyDescent="0.25">
      <c r="A28" s="748"/>
      <c r="B28" s="751"/>
      <c r="C28" s="50"/>
      <c r="D28" s="51"/>
      <c r="E28" s="51"/>
      <c r="F28" s="51"/>
      <c r="G28" s="51"/>
      <c r="H28" s="51"/>
      <c r="I28" s="51"/>
      <c r="J28" s="51"/>
      <c r="K28" s="51"/>
      <c r="L28" s="23"/>
      <c r="M28" s="24"/>
    </row>
    <row r="29" spans="1:25" x14ac:dyDescent="0.25">
      <c r="A29" s="748"/>
      <c r="B29" s="310" t="s">
        <v>587</v>
      </c>
      <c r="C29" s="53"/>
      <c r="D29" s="54"/>
      <c r="E29" s="54"/>
      <c r="F29" s="54"/>
      <c r="G29" s="54"/>
      <c r="H29" s="54"/>
      <c r="I29" s="54"/>
      <c r="J29" s="54"/>
      <c r="K29" s="54"/>
      <c r="L29" s="54"/>
      <c r="M29" s="55"/>
    </row>
    <row r="30" spans="1:25" x14ac:dyDescent="0.25">
      <c r="A30" s="748"/>
      <c r="B30" s="52"/>
      <c r="C30" s="56" t="s">
        <v>588</v>
      </c>
      <c r="D30" s="311">
        <v>0</v>
      </c>
      <c r="E30" s="47"/>
      <c r="F30" s="58" t="s">
        <v>589</v>
      </c>
      <c r="G30" s="38">
        <v>2020</v>
      </c>
      <c r="H30" s="47"/>
      <c r="I30" s="58" t="s">
        <v>590</v>
      </c>
      <c r="J30" s="271" t="s">
        <v>658</v>
      </c>
      <c r="K30" s="121"/>
      <c r="L30" s="272"/>
      <c r="M30" s="60"/>
    </row>
    <row r="31" spans="1:25" x14ac:dyDescent="0.25">
      <c r="A31" s="748"/>
      <c r="B31" s="7"/>
      <c r="C31" s="42"/>
      <c r="D31" s="43"/>
      <c r="E31" s="43"/>
      <c r="F31" s="43"/>
      <c r="G31" s="43"/>
      <c r="H31" s="43"/>
      <c r="I31" s="43"/>
      <c r="J31" s="43"/>
      <c r="K31" s="43"/>
      <c r="L31" s="43"/>
      <c r="M31" s="44"/>
    </row>
    <row r="32" spans="1:25" x14ac:dyDescent="0.25">
      <c r="A32" s="748"/>
      <c r="B32" s="751" t="s">
        <v>592</v>
      </c>
      <c r="C32" s="61"/>
      <c r="D32" s="62"/>
      <c r="E32" s="62"/>
      <c r="F32" s="62"/>
      <c r="G32" s="62"/>
      <c r="H32" s="62"/>
      <c r="I32" s="62"/>
      <c r="J32" s="62"/>
      <c r="K32" s="62"/>
      <c r="L32" s="20"/>
      <c r="M32" s="21"/>
    </row>
    <row r="33" spans="1:13" x14ac:dyDescent="0.25">
      <c r="A33" s="748"/>
      <c r="B33" s="751"/>
      <c r="C33" s="63" t="s">
        <v>593</v>
      </c>
      <c r="D33" s="307">
        <v>2021</v>
      </c>
      <c r="E33" s="64"/>
      <c r="F33" s="47" t="s">
        <v>594</v>
      </c>
      <c r="G33" s="164" t="s">
        <v>709</v>
      </c>
      <c r="H33" s="64"/>
      <c r="I33" s="58"/>
      <c r="J33" s="64"/>
      <c r="K33" s="64"/>
      <c r="L33" s="20"/>
      <c r="M33" s="21"/>
    </row>
    <row r="34" spans="1:13" x14ac:dyDescent="0.25">
      <c r="A34" s="748"/>
      <c r="B34" s="751"/>
      <c r="C34" s="63"/>
      <c r="D34" s="312"/>
      <c r="E34" s="64"/>
      <c r="F34" s="47"/>
      <c r="G34" s="64"/>
      <c r="H34" s="64"/>
      <c r="I34" s="58"/>
      <c r="J34" s="64"/>
      <c r="K34" s="64"/>
      <c r="L34" s="20"/>
      <c r="M34" s="21"/>
    </row>
    <row r="35" spans="1:13" x14ac:dyDescent="0.25">
      <c r="A35" s="748"/>
      <c r="B35" s="310" t="s">
        <v>596</v>
      </c>
      <c r="C35" s="68"/>
      <c r="D35" s="69"/>
      <c r="E35" s="69"/>
      <c r="F35" s="69"/>
      <c r="G35" s="69"/>
      <c r="H35" s="69"/>
      <c r="I35" s="69"/>
      <c r="J35" s="69"/>
      <c r="K35" s="69"/>
      <c r="L35" s="69"/>
      <c r="M35" s="70"/>
    </row>
    <row r="36" spans="1:13" x14ac:dyDescent="0.25">
      <c r="A36" s="748"/>
      <c r="B36" s="52"/>
      <c r="C36" s="71"/>
      <c r="D36" s="72" t="s">
        <v>597</v>
      </c>
      <c r="E36" s="72"/>
      <c r="F36" s="72" t="s">
        <v>598</v>
      </c>
      <c r="G36" s="72"/>
      <c r="H36" s="73" t="s">
        <v>599</v>
      </c>
      <c r="I36" s="73"/>
      <c r="J36" s="73" t="s">
        <v>600</v>
      </c>
      <c r="K36" s="72"/>
      <c r="L36" s="72" t="s">
        <v>601</v>
      </c>
      <c r="M36" s="74"/>
    </row>
    <row r="37" spans="1:13" x14ac:dyDescent="0.25">
      <c r="A37" s="748"/>
      <c r="B37" s="52"/>
      <c r="C37" s="71"/>
      <c r="D37" s="797">
        <v>1151</v>
      </c>
      <c r="E37" s="798"/>
      <c r="F37" s="797">
        <v>1500</v>
      </c>
      <c r="G37" s="798"/>
      <c r="H37" s="797">
        <v>1500</v>
      </c>
      <c r="I37" s="798"/>
      <c r="J37" s="286">
        <v>400</v>
      </c>
      <c r="K37" s="167"/>
      <c r="L37" s="166" t="s">
        <v>90</v>
      </c>
      <c r="M37" s="168"/>
    </row>
    <row r="38" spans="1:13" x14ac:dyDescent="0.25">
      <c r="A38" s="748"/>
      <c r="B38" s="52"/>
      <c r="C38" s="71"/>
      <c r="D38" s="72" t="s">
        <v>602</v>
      </c>
      <c r="E38" s="72"/>
      <c r="F38" s="72" t="s">
        <v>603</v>
      </c>
      <c r="G38" s="72"/>
      <c r="H38" s="73" t="s">
        <v>604</v>
      </c>
      <c r="I38" s="73"/>
      <c r="J38" s="73" t="s">
        <v>605</v>
      </c>
      <c r="K38" s="72"/>
      <c r="L38" s="72" t="s">
        <v>606</v>
      </c>
      <c r="M38" s="33"/>
    </row>
    <row r="39" spans="1:13" x14ac:dyDescent="0.25">
      <c r="A39" s="748"/>
      <c r="B39" s="52"/>
      <c r="C39" s="71"/>
      <c r="D39" s="166" t="s">
        <v>90</v>
      </c>
      <c r="E39" s="167"/>
      <c r="F39" s="166" t="s">
        <v>90</v>
      </c>
      <c r="G39" s="167"/>
      <c r="H39" s="166" t="s">
        <v>90</v>
      </c>
      <c r="I39" s="167"/>
      <c r="J39" s="166" t="s">
        <v>90</v>
      </c>
      <c r="K39" s="167"/>
      <c r="L39" s="166" t="s">
        <v>90</v>
      </c>
      <c r="M39" s="168"/>
    </row>
    <row r="40" spans="1:13" x14ac:dyDescent="0.25">
      <c r="A40" s="748"/>
      <c r="B40" s="52"/>
      <c r="C40" s="71"/>
      <c r="D40" s="72" t="s">
        <v>607</v>
      </c>
      <c r="E40" s="72"/>
      <c r="F40" s="72" t="s">
        <v>608</v>
      </c>
      <c r="G40" s="72"/>
      <c r="H40" s="73" t="s">
        <v>609</v>
      </c>
      <c r="I40" s="73"/>
      <c r="J40" s="73" t="s">
        <v>610</v>
      </c>
      <c r="K40" s="72"/>
      <c r="L40" s="72" t="s">
        <v>611</v>
      </c>
      <c r="M40" s="33"/>
    </row>
    <row r="41" spans="1:13" x14ac:dyDescent="0.25">
      <c r="A41" s="748"/>
      <c r="B41" s="52"/>
      <c r="C41" s="71"/>
      <c r="D41" s="166" t="s">
        <v>90</v>
      </c>
      <c r="E41" s="167"/>
      <c r="F41" s="166" t="s">
        <v>90</v>
      </c>
      <c r="G41" s="167"/>
      <c r="H41" s="166" t="s">
        <v>90</v>
      </c>
      <c r="I41" s="167"/>
      <c r="J41" s="166" t="s">
        <v>90</v>
      </c>
      <c r="K41" s="167"/>
      <c r="L41" s="166" t="s">
        <v>90</v>
      </c>
      <c r="M41" s="168"/>
    </row>
    <row r="42" spans="1:13" x14ac:dyDescent="0.25">
      <c r="A42" s="748"/>
      <c r="B42" s="52"/>
      <c r="C42" s="71"/>
      <c r="D42" s="88" t="s">
        <v>611</v>
      </c>
      <c r="E42" s="89"/>
      <c r="F42" s="88" t="s">
        <v>612</v>
      </c>
      <c r="G42" s="89"/>
      <c r="H42" s="169"/>
      <c r="I42" s="170"/>
      <c r="J42" s="169"/>
      <c r="K42" s="170"/>
      <c r="L42" s="169"/>
      <c r="M42" s="171"/>
    </row>
    <row r="43" spans="1:13" x14ac:dyDescent="0.25">
      <c r="A43" s="748"/>
      <c r="B43" s="52"/>
      <c r="C43" s="71"/>
      <c r="D43" s="166" t="s">
        <v>90</v>
      </c>
      <c r="E43" s="167"/>
      <c r="F43" s="797">
        <v>4551</v>
      </c>
      <c r="G43" s="798"/>
      <c r="H43" s="172"/>
      <c r="I43" s="72"/>
      <c r="J43" s="172"/>
      <c r="K43" s="72"/>
      <c r="L43" s="172"/>
      <c r="M43" s="173"/>
    </row>
    <row r="44" spans="1:13" x14ac:dyDescent="0.25">
      <c r="A44" s="748"/>
      <c r="B44" s="7"/>
      <c r="C44" s="87"/>
      <c r="D44" s="23"/>
      <c r="E44" s="23"/>
      <c r="F44" s="23"/>
      <c r="G44" s="23"/>
      <c r="H44" s="767"/>
      <c r="I44" s="767"/>
      <c r="J44" s="90"/>
      <c r="K44" s="91"/>
      <c r="L44" s="90"/>
      <c r="M44" s="92"/>
    </row>
    <row r="45" spans="1:13" ht="18" customHeight="1" x14ac:dyDescent="0.25">
      <c r="A45" s="748"/>
      <c r="B45" s="751" t="s">
        <v>613</v>
      </c>
      <c r="C45" s="93"/>
      <c r="D45" s="41"/>
      <c r="E45" s="41"/>
      <c r="F45" s="41"/>
      <c r="G45" s="41"/>
      <c r="H45" s="41"/>
      <c r="I45" s="41"/>
      <c r="J45" s="41"/>
      <c r="K45" s="41"/>
      <c r="L45" s="20"/>
      <c r="M45" s="21"/>
    </row>
    <row r="46" spans="1:13" ht="15.75" customHeight="1" x14ac:dyDescent="0.25">
      <c r="A46" s="748"/>
      <c r="B46" s="751"/>
      <c r="C46" s="94"/>
      <c r="D46" s="95" t="s">
        <v>89</v>
      </c>
      <c r="E46" s="96" t="s">
        <v>108</v>
      </c>
      <c r="F46" s="761" t="s">
        <v>614</v>
      </c>
      <c r="G46" s="762" t="s">
        <v>724</v>
      </c>
      <c r="H46" s="762"/>
      <c r="I46" s="762"/>
      <c r="J46" s="762"/>
      <c r="K46" s="97" t="s">
        <v>615</v>
      </c>
      <c r="L46" s="979" t="s">
        <v>964</v>
      </c>
      <c r="M46" s="980"/>
    </row>
    <row r="47" spans="1:13" x14ac:dyDescent="0.25">
      <c r="A47" s="748"/>
      <c r="B47" s="751"/>
      <c r="C47" s="94"/>
      <c r="D47" s="98" t="s">
        <v>577</v>
      </c>
      <c r="E47" s="38"/>
      <c r="F47" s="761"/>
      <c r="G47" s="762"/>
      <c r="H47" s="762"/>
      <c r="I47" s="762"/>
      <c r="J47" s="762"/>
      <c r="K47" s="20"/>
      <c r="L47" s="981"/>
      <c r="M47" s="982"/>
    </row>
    <row r="48" spans="1:13" x14ac:dyDescent="0.25">
      <c r="A48" s="748"/>
      <c r="B48" s="752"/>
      <c r="C48" s="99"/>
      <c r="D48" s="23"/>
      <c r="E48" s="23"/>
      <c r="F48" s="23"/>
      <c r="G48" s="23"/>
      <c r="H48" s="23"/>
      <c r="I48" s="23"/>
      <c r="J48" s="23"/>
      <c r="K48" s="23"/>
      <c r="L48" s="20"/>
      <c r="M48" s="21"/>
    </row>
    <row r="49" spans="1:13" ht="32.25" customHeight="1" x14ac:dyDescent="0.25">
      <c r="A49" s="748"/>
      <c r="B49" s="26" t="s">
        <v>616</v>
      </c>
      <c r="C49" s="815" t="s">
        <v>965</v>
      </c>
      <c r="D49" s="816"/>
      <c r="E49" s="816"/>
      <c r="F49" s="816"/>
      <c r="G49" s="816"/>
      <c r="H49" s="816"/>
      <c r="I49" s="816"/>
      <c r="J49" s="816"/>
      <c r="K49" s="816"/>
      <c r="L49" s="816"/>
      <c r="M49" s="817"/>
    </row>
    <row r="50" spans="1:13" x14ac:dyDescent="0.25">
      <c r="A50" s="748"/>
      <c r="B50" s="26" t="s">
        <v>618</v>
      </c>
      <c r="C50" s="815" t="s">
        <v>966</v>
      </c>
      <c r="D50" s="816"/>
      <c r="E50" s="816"/>
      <c r="F50" s="816"/>
      <c r="G50" s="816"/>
      <c r="H50" s="816"/>
      <c r="I50" s="816"/>
      <c r="J50" s="816"/>
      <c r="K50" s="816"/>
      <c r="L50" s="816"/>
      <c r="M50" s="817"/>
    </row>
    <row r="51" spans="1:13" x14ac:dyDescent="0.25">
      <c r="A51" s="748"/>
      <c r="B51" s="26" t="s">
        <v>620</v>
      </c>
      <c r="C51" s="107">
        <v>0</v>
      </c>
      <c r="D51" s="108"/>
      <c r="E51" s="108"/>
      <c r="F51" s="108"/>
      <c r="G51" s="108"/>
      <c r="H51" s="108"/>
      <c r="I51" s="108"/>
      <c r="J51" s="108"/>
      <c r="K51" s="108"/>
      <c r="L51" s="108"/>
      <c r="M51" s="109"/>
    </row>
    <row r="52" spans="1:13" x14ac:dyDescent="0.25">
      <c r="A52" s="749"/>
      <c r="B52" s="26" t="s">
        <v>621</v>
      </c>
      <c r="C52" s="107" t="s">
        <v>90</v>
      </c>
      <c r="D52" s="108"/>
      <c r="E52" s="108"/>
      <c r="F52" s="108"/>
      <c r="G52" s="108"/>
      <c r="H52" s="108"/>
      <c r="I52" s="108"/>
      <c r="J52" s="108"/>
      <c r="K52" s="108"/>
      <c r="L52" s="108"/>
      <c r="M52" s="109"/>
    </row>
    <row r="53" spans="1:13" ht="15.75" customHeight="1" x14ac:dyDescent="0.25">
      <c r="A53" s="734" t="s">
        <v>545</v>
      </c>
      <c r="B53" s="100" t="s">
        <v>622</v>
      </c>
      <c r="C53" s="739" t="s">
        <v>967</v>
      </c>
      <c r="D53" s="740"/>
      <c r="E53" s="740"/>
      <c r="F53" s="740"/>
      <c r="G53" s="740"/>
      <c r="H53" s="740"/>
      <c r="I53" s="740"/>
      <c r="J53" s="740"/>
      <c r="K53" s="740"/>
      <c r="L53" s="740"/>
      <c r="M53" s="741"/>
    </row>
    <row r="54" spans="1:13" x14ac:dyDescent="0.25">
      <c r="A54" s="735"/>
      <c r="B54" s="100" t="s">
        <v>624</v>
      </c>
      <c r="C54" s="739" t="s">
        <v>968</v>
      </c>
      <c r="D54" s="740"/>
      <c r="E54" s="740"/>
      <c r="F54" s="740"/>
      <c r="G54" s="740"/>
      <c r="H54" s="740"/>
      <c r="I54" s="740"/>
      <c r="J54" s="740"/>
      <c r="K54" s="740"/>
      <c r="L54" s="740"/>
      <c r="M54" s="741"/>
    </row>
    <row r="55" spans="1:13" x14ac:dyDescent="0.25">
      <c r="A55" s="735"/>
      <c r="B55" s="100" t="s">
        <v>626</v>
      </c>
      <c r="C55" s="739" t="s">
        <v>658</v>
      </c>
      <c r="D55" s="740"/>
      <c r="E55" s="740"/>
      <c r="F55" s="740"/>
      <c r="G55" s="740"/>
      <c r="H55" s="740"/>
      <c r="I55" s="740"/>
      <c r="J55" s="740"/>
      <c r="K55" s="740"/>
      <c r="L55" s="740"/>
      <c r="M55" s="741"/>
    </row>
    <row r="56" spans="1:13" ht="15.75" customHeight="1" x14ac:dyDescent="0.25">
      <c r="A56" s="735"/>
      <c r="B56" s="101" t="s">
        <v>627</v>
      </c>
      <c r="C56" s="739" t="s">
        <v>969</v>
      </c>
      <c r="D56" s="740"/>
      <c r="E56" s="740"/>
      <c r="F56" s="740"/>
      <c r="G56" s="740"/>
      <c r="H56" s="740"/>
      <c r="I56" s="740"/>
      <c r="J56" s="740"/>
      <c r="K56" s="740"/>
      <c r="L56" s="740"/>
      <c r="M56" s="741"/>
    </row>
    <row r="57" spans="1:13" ht="15.75" customHeight="1" x14ac:dyDescent="0.25">
      <c r="A57" s="735"/>
      <c r="B57" s="100" t="s">
        <v>628</v>
      </c>
      <c r="C57" s="746" t="s">
        <v>257</v>
      </c>
      <c r="D57" s="740"/>
      <c r="E57" s="740"/>
      <c r="F57" s="740"/>
      <c r="G57" s="740"/>
      <c r="H57" s="740"/>
      <c r="I57" s="740"/>
      <c r="J57" s="740"/>
      <c r="K57" s="740"/>
      <c r="L57" s="740"/>
      <c r="M57" s="741"/>
    </row>
    <row r="58" spans="1:13" ht="16.5" thickBot="1" x14ac:dyDescent="0.3">
      <c r="A58" s="745"/>
      <c r="B58" s="100" t="s">
        <v>629</v>
      </c>
      <c r="C58" s="739">
        <v>6605400</v>
      </c>
      <c r="D58" s="740"/>
      <c r="E58" s="740"/>
      <c r="F58" s="740"/>
      <c r="G58" s="740"/>
      <c r="H58" s="740"/>
      <c r="I58" s="740"/>
      <c r="J58" s="740"/>
      <c r="K58" s="740"/>
      <c r="L58" s="740"/>
      <c r="M58" s="741"/>
    </row>
    <row r="59" spans="1:13" ht="15.75" customHeight="1" x14ac:dyDescent="0.25">
      <c r="A59" s="734" t="s">
        <v>630</v>
      </c>
      <c r="B59" s="102" t="s">
        <v>631</v>
      </c>
      <c r="C59" s="739" t="s">
        <v>970</v>
      </c>
      <c r="D59" s="740"/>
      <c r="E59" s="740"/>
      <c r="F59" s="740"/>
      <c r="G59" s="740"/>
      <c r="H59" s="740"/>
      <c r="I59" s="740"/>
      <c r="J59" s="740"/>
      <c r="K59" s="740"/>
      <c r="L59" s="740"/>
      <c r="M59" s="741"/>
    </row>
    <row r="60" spans="1:13" ht="30" customHeight="1" x14ac:dyDescent="0.25">
      <c r="A60" s="735"/>
      <c r="B60" s="102" t="s">
        <v>633</v>
      </c>
      <c r="C60" s="739" t="s">
        <v>733</v>
      </c>
      <c r="D60" s="740"/>
      <c r="E60" s="740"/>
      <c r="F60" s="740"/>
      <c r="G60" s="740"/>
      <c r="H60" s="740"/>
      <c r="I60" s="740"/>
      <c r="J60" s="740"/>
      <c r="K60" s="740"/>
      <c r="L60" s="740"/>
      <c r="M60" s="741"/>
    </row>
    <row r="61" spans="1:13" ht="30" customHeight="1" thickBot="1" x14ac:dyDescent="0.3">
      <c r="A61" s="735"/>
      <c r="B61" s="103" t="s">
        <v>44</v>
      </c>
      <c r="C61" s="739" t="s">
        <v>658</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3">
    <mergeCell ref="B1:M1"/>
    <mergeCell ref="A2:A11"/>
    <mergeCell ref="C2:M2"/>
    <mergeCell ref="C3:M3"/>
    <mergeCell ref="F4:G4"/>
    <mergeCell ref="I4:M4"/>
    <mergeCell ref="C5:M5"/>
    <mergeCell ref="C6:M6"/>
    <mergeCell ref="C7:D7"/>
    <mergeCell ref="I7:M7"/>
    <mergeCell ref="B8:B10"/>
    <mergeCell ref="F9:G9"/>
    <mergeCell ref="I9:J9"/>
    <mergeCell ref="C10:D10"/>
    <mergeCell ref="F10:G10"/>
    <mergeCell ref="I10:J10"/>
    <mergeCell ref="G46:J47"/>
    <mergeCell ref="C11:M11"/>
    <mergeCell ref="C12:M12"/>
    <mergeCell ref="C13:M13"/>
    <mergeCell ref="B14:B15"/>
    <mergeCell ref="C14:D14"/>
    <mergeCell ref="G14:M14"/>
    <mergeCell ref="C15:M15"/>
    <mergeCell ref="C49:M49"/>
    <mergeCell ref="L46:M47"/>
    <mergeCell ref="A16:A52"/>
    <mergeCell ref="C16:M16"/>
    <mergeCell ref="C17:M17"/>
    <mergeCell ref="B18:B24"/>
    <mergeCell ref="F23:H23"/>
    <mergeCell ref="B25:B28"/>
    <mergeCell ref="B32:B34"/>
    <mergeCell ref="D37:E37"/>
    <mergeCell ref="F37:G37"/>
    <mergeCell ref="H37:I37"/>
    <mergeCell ref="F43:G43"/>
    <mergeCell ref="H44:I44"/>
    <mergeCell ref="B45:B48"/>
    <mergeCell ref="F46:F47"/>
    <mergeCell ref="C50:M50"/>
    <mergeCell ref="A53:A58"/>
    <mergeCell ref="C53:M53"/>
    <mergeCell ref="C54:M54"/>
    <mergeCell ref="C55:M55"/>
    <mergeCell ref="C56:M56"/>
    <mergeCell ref="C57:M57"/>
    <mergeCell ref="C58:M58"/>
    <mergeCell ref="A59:A61"/>
    <mergeCell ref="C59:M59"/>
    <mergeCell ref="C60:M60"/>
    <mergeCell ref="C61:M61"/>
    <mergeCell ref="C62:M62"/>
  </mergeCells>
  <dataValidations count="4">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6"/>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44.85546875" style="106" customWidth="1"/>
    <col min="3" max="16384" width="11.42578125" style="5"/>
  </cols>
  <sheetData>
    <row r="1" spans="1:13" ht="39" customHeight="1" thickBot="1" x14ac:dyDescent="0.3">
      <c r="A1" s="1"/>
      <c r="B1" s="823" t="s">
        <v>971</v>
      </c>
      <c r="C1" s="824"/>
      <c r="D1" s="824"/>
      <c r="E1" s="824"/>
      <c r="F1" s="824"/>
      <c r="G1" s="824"/>
      <c r="H1" s="824"/>
      <c r="I1" s="824"/>
      <c r="J1" s="824"/>
      <c r="K1" s="824"/>
      <c r="L1" s="824"/>
      <c r="M1" s="825"/>
    </row>
    <row r="2" spans="1:13" ht="34.5" customHeight="1" x14ac:dyDescent="0.25">
      <c r="A2" s="768" t="s">
        <v>552</v>
      </c>
      <c r="B2" s="6" t="s">
        <v>553</v>
      </c>
      <c r="C2" s="826" t="s">
        <v>259</v>
      </c>
      <c r="D2" s="827"/>
      <c r="E2" s="827"/>
      <c r="F2" s="827"/>
      <c r="G2" s="827"/>
      <c r="H2" s="827"/>
      <c r="I2" s="827"/>
      <c r="J2" s="827"/>
      <c r="K2" s="827"/>
      <c r="L2" s="827"/>
      <c r="M2" s="828"/>
    </row>
    <row r="3" spans="1:13" ht="31.5" x14ac:dyDescent="0.25">
      <c r="A3" s="769"/>
      <c r="B3" s="11" t="s">
        <v>735</v>
      </c>
      <c r="C3" s="873" t="s">
        <v>955</v>
      </c>
      <c r="D3" s="874"/>
      <c r="E3" s="874"/>
      <c r="F3" s="874"/>
      <c r="G3" s="874"/>
      <c r="H3" s="874"/>
      <c r="I3" s="874"/>
      <c r="J3" s="874"/>
      <c r="K3" s="874"/>
      <c r="L3" s="874"/>
      <c r="M3" s="875"/>
    </row>
    <row r="4" spans="1:13" x14ac:dyDescent="0.25">
      <c r="A4" s="769"/>
      <c r="B4" s="7" t="s">
        <v>40</v>
      </c>
      <c r="C4" s="123" t="s">
        <v>76</v>
      </c>
      <c r="D4" s="128"/>
      <c r="E4" s="267"/>
      <c r="F4" s="986" t="s">
        <v>41</v>
      </c>
      <c r="G4" s="987"/>
      <c r="H4" s="129">
        <v>303</v>
      </c>
      <c r="I4" s="8"/>
      <c r="J4" s="8"/>
      <c r="K4" s="8"/>
      <c r="L4" s="8"/>
      <c r="M4" s="9"/>
    </row>
    <row r="5" spans="1:13" ht="15.75" customHeight="1" x14ac:dyDescent="0.25">
      <c r="A5" s="769"/>
      <c r="B5" s="7" t="s">
        <v>556</v>
      </c>
      <c r="C5" s="834" t="s">
        <v>972</v>
      </c>
      <c r="D5" s="835"/>
      <c r="E5" s="835"/>
      <c r="F5" s="835"/>
      <c r="G5" s="835"/>
      <c r="H5" s="835"/>
      <c r="I5" s="835"/>
      <c r="J5" s="835"/>
      <c r="K5" s="835"/>
      <c r="L5" s="835"/>
      <c r="M5" s="836"/>
    </row>
    <row r="6" spans="1:13" x14ac:dyDescent="0.25">
      <c r="A6" s="769"/>
      <c r="B6" s="7" t="s">
        <v>557</v>
      </c>
      <c r="C6" s="10" t="s">
        <v>973</v>
      </c>
      <c r="D6" s="8"/>
      <c r="E6" s="8"/>
      <c r="F6" s="8"/>
      <c r="G6" s="8"/>
      <c r="H6" s="8"/>
      <c r="I6" s="8"/>
      <c r="J6" s="8"/>
      <c r="K6" s="8"/>
      <c r="L6" s="8"/>
      <c r="M6" s="9"/>
    </row>
    <row r="7" spans="1:13" x14ac:dyDescent="0.25">
      <c r="A7" s="769"/>
      <c r="B7" s="11" t="s">
        <v>558</v>
      </c>
      <c r="C7" s="773" t="s">
        <v>221</v>
      </c>
      <c r="D7" s="774"/>
      <c r="E7" s="12"/>
      <c r="F7" s="12"/>
      <c r="G7" s="13"/>
      <c r="H7" s="14" t="s">
        <v>44</v>
      </c>
      <c r="I7" s="775" t="s">
        <v>739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840" t="s">
        <v>739</v>
      </c>
      <c r="D9" s="841"/>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42.75" customHeight="1" x14ac:dyDescent="0.25">
      <c r="A11" s="769"/>
      <c r="B11" s="11" t="s">
        <v>564</v>
      </c>
      <c r="C11" s="815" t="s">
        <v>974</v>
      </c>
      <c r="D11" s="816"/>
      <c r="E11" s="816"/>
      <c r="F11" s="816"/>
      <c r="G11" s="816"/>
      <c r="H11" s="816"/>
      <c r="I11" s="816"/>
      <c r="J11" s="816"/>
      <c r="K11" s="816"/>
      <c r="L11" s="816"/>
      <c r="M11" s="817"/>
    </row>
    <row r="12" spans="1:13" ht="48.75" customHeight="1" x14ac:dyDescent="0.25">
      <c r="A12" s="769"/>
      <c r="B12" s="11" t="s">
        <v>741</v>
      </c>
      <c r="C12" s="815" t="s">
        <v>975</v>
      </c>
      <c r="D12" s="816"/>
      <c r="E12" s="816"/>
      <c r="F12" s="816"/>
      <c r="G12" s="816"/>
      <c r="H12" s="816"/>
      <c r="I12" s="816"/>
      <c r="J12" s="816"/>
      <c r="K12" s="816"/>
      <c r="L12" s="816"/>
      <c r="M12" s="817"/>
    </row>
    <row r="13" spans="1:13" ht="31.5" x14ac:dyDescent="0.25">
      <c r="A13" s="769"/>
      <c r="B13" s="11" t="s">
        <v>743</v>
      </c>
      <c r="C13" s="873" t="s">
        <v>961</v>
      </c>
      <c r="D13" s="874"/>
      <c r="E13" s="874"/>
      <c r="F13" s="874"/>
      <c r="G13" s="874"/>
      <c r="H13" s="874"/>
      <c r="I13" s="874"/>
      <c r="J13" s="874"/>
      <c r="K13" s="874"/>
      <c r="L13" s="874"/>
      <c r="M13" s="875"/>
    </row>
    <row r="14" spans="1:13" ht="84.75" customHeight="1" x14ac:dyDescent="0.25">
      <c r="A14" s="769"/>
      <c r="B14" s="837" t="s">
        <v>745</v>
      </c>
      <c r="C14" s="815" t="s">
        <v>261</v>
      </c>
      <c r="D14" s="816"/>
      <c r="E14" s="25" t="s">
        <v>746</v>
      </c>
      <c r="F14" s="843" t="s">
        <v>976</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29.25" customHeight="1" x14ac:dyDescent="0.25">
      <c r="A17" s="748"/>
      <c r="B17" s="26" t="s">
        <v>748</v>
      </c>
      <c r="C17" s="815" t="s">
        <v>260</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584</v>
      </c>
      <c r="E23" s="36" t="s">
        <v>578</v>
      </c>
      <c r="F23" s="819" t="s">
        <v>977</v>
      </c>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584</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59">
        <v>0</v>
      </c>
      <c r="E30" s="47"/>
      <c r="F30" s="58" t="s">
        <v>589</v>
      </c>
      <c r="G30" s="59">
        <v>2020</v>
      </c>
      <c r="H30" s="47"/>
      <c r="I30" s="58" t="s">
        <v>590</v>
      </c>
      <c r="J30" s="843" t="s">
        <v>978</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75">
        <v>2</v>
      </c>
      <c r="E37" s="76"/>
      <c r="F37" s="75">
        <v>10</v>
      </c>
      <c r="G37" s="76"/>
      <c r="H37" s="75">
        <v>6</v>
      </c>
      <c r="I37" s="76"/>
      <c r="J37" s="75">
        <v>1</v>
      </c>
      <c r="K37" s="76"/>
      <c r="L37" s="75">
        <v>1</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84">
        <v>20</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654</v>
      </c>
      <c r="H46" s="762"/>
      <c r="I46" s="762"/>
      <c r="J46" s="762"/>
      <c r="K46" s="97" t="s">
        <v>615</v>
      </c>
      <c r="L46" s="763"/>
      <c r="M46" s="764"/>
    </row>
    <row r="47" spans="1:13" x14ac:dyDescent="0.25">
      <c r="A47" s="748"/>
      <c r="B47" s="751"/>
      <c r="C47" s="94"/>
      <c r="D47" s="98" t="s">
        <v>584</v>
      </c>
      <c r="E47" s="38"/>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28.5" customHeight="1" x14ac:dyDescent="0.25">
      <c r="A49" s="748"/>
      <c r="B49" s="11" t="s">
        <v>616</v>
      </c>
      <c r="C49" s="846" t="s">
        <v>979</v>
      </c>
      <c r="D49" s="847"/>
      <c r="E49" s="847"/>
      <c r="F49" s="847"/>
      <c r="G49" s="847"/>
      <c r="H49" s="847"/>
      <c r="I49" s="847"/>
      <c r="J49" s="847"/>
      <c r="K49" s="847"/>
      <c r="L49" s="847"/>
      <c r="M49" s="848"/>
    </row>
    <row r="50" spans="1:13" x14ac:dyDescent="0.25">
      <c r="A50" s="748"/>
      <c r="B50" s="26" t="s">
        <v>618</v>
      </c>
      <c r="C50" s="846" t="str">
        <f>+J30</f>
        <v>Informe Proyecto de inversión 7643</v>
      </c>
      <c r="D50" s="847"/>
      <c r="E50" s="847"/>
      <c r="F50" s="847"/>
      <c r="G50" s="847"/>
      <c r="H50" s="847"/>
      <c r="I50" s="847"/>
      <c r="J50" s="847"/>
      <c r="K50" s="847"/>
      <c r="L50" s="847"/>
      <c r="M50" s="848"/>
    </row>
    <row r="51" spans="1:13" x14ac:dyDescent="0.25">
      <c r="A51" s="748"/>
      <c r="B51" s="26" t="s">
        <v>620</v>
      </c>
      <c r="C51" s="777">
        <v>20</v>
      </c>
      <c r="D51" s="779"/>
      <c r="E51" s="779"/>
      <c r="F51" s="779"/>
      <c r="G51" s="779"/>
      <c r="H51" s="779"/>
      <c r="I51" s="779"/>
      <c r="J51" s="779"/>
      <c r="K51" s="779"/>
      <c r="L51" s="779"/>
      <c r="M51" s="780"/>
    </row>
    <row r="52" spans="1:13" x14ac:dyDescent="0.25">
      <c r="A52" s="748"/>
      <c r="B52" s="26" t="s">
        <v>621</v>
      </c>
      <c r="C52" s="777" t="s">
        <v>980</v>
      </c>
      <c r="D52" s="779"/>
      <c r="E52" s="779"/>
      <c r="F52" s="779"/>
      <c r="G52" s="779"/>
      <c r="H52" s="779"/>
      <c r="I52" s="779"/>
      <c r="J52" s="779"/>
      <c r="K52" s="779"/>
      <c r="L52" s="779"/>
      <c r="M52" s="780"/>
    </row>
    <row r="53" spans="1:13" ht="15.75" customHeight="1" x14ac:dyDescent="0.25">
      <c r="A53" s="734" t="s">
        <v>545</v>
      </c>
      <c r="B53" s="100" t="s">
        <v>622</v>
      </c>
      <c r="C53" s="739" t="s">
        <v>981</v>
      </c>
      <c r="D53" s="740"/>
      <c r="E53" s="740"/>
      <c r="F53" s="740"/>
      <c r="G53" s="740"/>
      <c r="H53" s="740"/>
      <c r="I53" s="740"/>
      <c r="J53" s="740"/>
      <c r="K53" s="740"/>
      <c r="L53" s="740"/>
      <c r="M53" s="741"/>
    </row>
    <row r="54" spans="1:13" ht="15.75" customHeight="1" x14ac:dyDescent="0.25">
      <c r="A54" s="735"/>
      <c r="B54" s="100" t="s">
        <v>624</v>
      </c>
      <c r="C54" s="739" t="s">
        <v>982</v>
      </c>
      <c r="D54" s="740"/>
      <c r="E54" s="740"/>
      <c r="F54" s="740"/>
      <c r="G54" s="740"/>
      <c r="H54" s="740"/>
      <c r="I54" s="740"/>
      <c r="J54" s="740"/>
      <c r="K54" s="740"/>
      <c r="L54" s="740"/>
      <c r="M54" s="741"/>
    </row>
    <row r="55" spans="1:13" ht="15.75" customHeight="1" x14ac:dyDescent="0.25">
      <c r="A55" s="735"/>
      <c r="B55" s="100" t="s">
        <v>626</v>
      </c>
      <c r="C55" s="739" t="s">
        <v>79</v>
      </c>
      <c r="D55" s="740"/>
      <c r="E55" s="740"/>
      <c r="F55" s="740"/>
      <c r="G55" s="740"/>
      <c r="H55" s="740"/>
      <c r="I55" s="740"/>
      <c r="J55" s="740"/>
      <c r="K55" s="740"/>
      <c r="L55" s="740"/>
      <c r="M55" s="741"/>
    </row>
    <row r="56" spans="1:13" ht="15.75" customHeight="1" x14ac:dyDescent="0.25">
      <c r="A56" s="735"/>
      <c r="B56" s="101" t="s">
        <v>627</v>
      </c>
      <c r="C56" s="739" t="s">
        <v>263</v>
      </c>
      <c r="D56" s="740"/>
      <c r="E56" s="740"/>
      <c r="F56" s="740"/>
      <c r="G56" s="740"/>
      <c r="H56" s="740"/>
      <c r="I56" s="740"/>
      <c r="J56" s="740"/>
      <c r="K56" s="740"/>
      <c r="L56" s="740"/>
      <c r="M56" s="741"/>
    </row>
    <row r="57" spans="1:13" ht="15.75" customHeight="1" x14ac:dyDescent="0.25">
      <c r="A57" s="735"/>
      <c r="B57" s="100" t="s">
        <v>628</v>
      </c>
      <c r="C57" s="739" t="s">
        <v>265</v>
      </c>
      <c r="D57" s="740"/>
      <c r="E57" s="740"/>
      <c r="F57" s="740"/>
      <c r="G57" s="740"/>
      <c r="H57" s="740"/>
      <c r="I57" s="740"/>
      <c r="J57" s="740"/>
      <c r="K57" s="740"/>
      <c r="L57" s="740"/>
      <c r="M57" s="741"/>
    </row>
    <row r="58" spans="1:13" ht="16.5" thickBot="1" x14ac:dyDescent="0.3">
      <c r="A58" s="745"/>
      <c r="B58" s="100" t="s">
        <v>629</v>
      </c>
      <c r="C58" s="739">
        <v>3241000</v>
      </c>
      <c r="D58" s="740"/>
      <c r="E58" s="740"/>
      <c r="F58" s="740"/>
      <c r="G58" s="740"/>
      <c r="H58" s="740"/>
      <c r="I58" s="740"/>
      <c r="J58" s="740"/>
      <c r="K58" s="740"/>
      <c r="L58" s="740"/>
      <c r="M58" s="741"/>
    </row>
    <row r="59" spans="1:13" ht="15.75" customHeight="1" x14ac:dyDescent="0.25">
      <c r="A59" s="734" t="s">
        <v>630</v>
      </c>
      <c r="B59" s="102" t="s">
        <v>631</v>
      </c>
      <c r="C59" s="739" t="s">
        <v>754</v>
      </c>
      <c r="D59" s="740"/>
      <c r="E59" s="740"/>
      <c r="F59" s="740"/>
      <c r="G59" s="740"/>
      <c r="H59" s="740"/>
      <c r="I59" s="740"/>
      <c r="J59" s="740"/>
      <c r="K59" s="740"/>
      <c r="L59" s="740"/>
      <c r="M59" s="741"/>
    </row>
    <row r="60" spans="1:13" ht="15.75" customHeight="1" x14ac:dyDescent="0.25">
      <c r="A60" s="735"/>
      <c r="B60" s="102" t="s">
        <v>633</v>
      </c>
      <c r="C60" s="739" t="s">
        <v>733</v>
      </c>
      <c r="D60" s="740"/>
      <c r="E60" s="740"/>
      <c r="F60" s="740"/>
      <c r="G60" s="740"/>
      <c r="H60" s="740"/>
      <c r="I60" s="740"/>
      <c r="J60" s="740"/>
      <c r="K60" s="740"/>
      <c r="L60" s="740"/>
      <c r="M60" s="741"/>
    </row>
    <row r="61" spans="1:13" ht="15.75" customHeight="1" thickBot="1" x14ac:dyDescent="0.3">
      <c r="A61" s="735"/>
      <c r="B61" s="103" t="s">
        <v>44</v>
      </c>
      <c r="C61" s="739" t="s">
        <v>79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2">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2"/>
  <sheetViews>
    <sheetView topLeftCell="A45" zoomScale="70" zoomScaleNormal="70" workbookViewId="0">
      <selection activeCell="C12" sqref="C12:M12"/>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24" ht="37.5" customHeight="1" thickBot="1" x14ac:dyDescent="0.3">
      <c r="A1" s="1"/>
      <c r="B1" s="998" t="s">
        <v>983</v>
      </c>
      <c r="C1" s="999"/>
      <c r="D1" s="999"/>
      <c r="E1" s="999"/>
      <c r="F1" s="999"/>
      <c r="G1" s="999"/>
      <c r="H1" s="999"/>
      <c r="I1" s="999"/>
      <c r="J1" s="999"/>
      <c r="K1" s="999"/>
      <c r="L1" s="999"/>
      <c r="M1" s="1000"/>
    </row>
    <row r="2" spans="1:24" ht="25.5" customHeight="1" x14ac:dyDescent="0.25">
      <c r="A2" s="768" t="s">
        <v>552</v>
      </c>
      <c r="B2" s="6" t="s">
        <v>553</v>
      </c>
      <c r="C2" s="1001" t="s">
        <v>267</v>
      </c>
      <c r="D2" s="1002"/>
      <c r="E2" s="1002"/>
      <c r="F2" s="1002"/>
      <c r="G2" s="1002"/>
      <c r="H2" s="1002"/>
      <c r="I2" s="1002"/>
      <c r="J2" s="1002"/>
      <c r="K2" s="1002"/>
      <c r="L2" s="1002"/>
      <c r="M2" s="1003"/>
    </row>
    <row r="3" spans="1:24" ht="30.75" customHeight="1" x14ac:dyDescent="0.25">
      <c r="A3" s="769"/>
      <c r="B3" s="11" t="s">
        <v>735</v>
      </c>
      <c r="C3" s="873" t="s">
        <v>955</v>
      </c>
      <c r="D3" s="874"/>
      <c r="E3" s="874"/>
      <c r="F3" s="874"/>
      <c r="G3" s="874"/>
      <c r="H3" s="874"/>
      <c r="I3" s="874"/>
      <c r="J3" s="874"/>
      <c r="K3" s="874"/>
      <c r="L3" s="874"/>
      <c r="M3" s="875"/>
    </row>
    <row r="4" spans="1:24" x14ac:dyDescent="0.25">
      <c r="A4" s="769"/>
      <c r="B4" s="7" t="s">
        <v>40</v>
      </c>
      <c r="C4" s="123" t="s">
        <v>89</v>
      </c>
      <c r="D4" s="128"/>
      <c r="E4" s="126"/>
      <c r="F4" s="1004" t="s">
        <v>41</v>
      </c>
      <c r="G4" s="1005"/>
      <c r="H4" s="129">
        <v>314</v>
      </c>
      <c r="I4" s="8"/>
      <c r="J4" s="8"/>
      <c r="K4" s="8"/>
      <c r="L4" s="8"/>
      <c r="M4" s="9"/>
    </row>
    <row r="5" spans="1:24" ht="26.25" customHeight="1" x14ac:dyDescent="0.25">
      <c r="A5" s="769"/>
      <c r="B5" s="7" t="s">
        <v>556</v>
      </c>
      <c r="C5" s="994" t="s">
        <v>984</v>
      </c>
      <c r="D5" s="995"/>
      <c r="E5" s="995"/>
      <c r="F5" s="995"/>
      <c r="G5" s="995"/>
      <c r="H5" s="995"/>
      <c r="I5" s="995"/>
      <c r="J5" s="995"/>
      <c r="K5" s="995"/>
      <c r="L5" s="995"/>
      <c r="M5" s="996"/>
      <c r="N5" s="313"/>
      <c r="O5" s="313"/>
      <c r="P5" s="313"/>
      <c r="Q5" s="313"/>
      <c r="R5" s="313"/>
      <c r="S5" s="313"/>
      <c r="T5" s="313"/>
      <c r="U5" s="313"/>
      <c r="V5" s="313"/>
      <c r="W5" s="313"/>
    </row>
    <row r="6" spans="1:24" ht="31.5" customHeight="1" x14ac:dyDescent="0.25">
      <c r="A6" s="769"/>
      <c r="B6" s="314" t="s">
        <v>557</v>
      </c>
      <c r="C6" s="994" t="s">
        <v>985</v>
      </c>
      <c r="D6" s="995"/>
      <c r="E6" s="995"/>
      <c r="F6" s="995"/>
      <c r="G6" s="995"/>
      <c r="H6" s="995"/>
      <c r="I6" s="995"/>
      <c r="J6" s="995"/>
      <c r="K6" s="995"/>
      <c r="L6" s="995"/>
      <c r="M6" s="996"/>
      <c r="N6" s="315"/>
      <c r="O6" s="315"/>
      <c r="P6" s="315"/>
      <c r="Q6" s="315"/>
      <c r="R6" s="315"/>
      <c r="S6" s="315"/>
      <c r="T6" s="315"/>
      <c r="U6" s="315"/>
      <c r="V6" s="315"/>
      <c r="W6" s="315"/>
      <c r="X6" s="315"/>
    </row>
    <row r="7" spans="1:24" x14ac:dyDescent="0.25">
      <c r="A7" s="769"/>
      <c r="B7" s="11" t="s">
        <v>558</v>
      </c>
      <c r="C7" s="773" t="s">
        <v>986</v>
      </c>
      <c r="D7" s="774"/>
      <c r="E7" s="12"/>
      <c r="F7" s="12"/>
      <c r="G7" s="13"/>
      <c r="H7" s="316" t="s">
        <v>44</v>
      </c>
      <c r="I7" s="775" t="s">
        <v>270</v>
      </c>
      <c r="J7" s="774"/>
      <c r="K7" s="774"/>
      <c r="L7" s="774"/>
      <c r="M7" s="776"/>
    </row>
    <row r="8" spans="1:24" x14ac:dyDescent="0.25">
      <c r="A8" s="769"/>
      <c r="B8" s="837" t="s">
        <v>559</v>
      </c>
      <c r="C8" s="15"/>
      <c r="D8" s="16"/>
      <c r="E8" s="16"/>
      <c r="F8" s="16"/>
      <c r="G8" s="16"/>
      <c r="H8" s="16"/>
      <c r="I8" s="16"/>
      <c r="J8" s="16"/>
      <c r="K8" s="16"/>
      <c r="L8" s="17"/>
      <c r="M8" s="18"/>
    </row>
    <row r="9" spans="1:24" x14ac:dyDescent="0.25">
      <c r="A9" s="769"/>
      <c r="B9" s="838"/>
      <c r="C9" s="99" t="s">
        <v>270</v>
      </c>
      <c r="D9" s="23"/>
      <c r="E9" s="19"/>
      <c r="F9" s="772"/>
      <c r="G9" s="772"/>
      <c r="H9" s="19"/>
      <c r="I9" s="772"/>
      <c r="J9" s="772"/>
      <c r="K9" s="19"/>
      <c r="L9" s="20"/>
      <c r="M9" s="21"/>
    </row>
    <row r="10" spans="1:24" ht="21.75" customHeight="1" x14ac:dyDescent="0.25">
      <c r="A10" s="769"/>
      <c r="B10" s="839"/>
      <c r="C10" s="771" t="s">
        <v>563</v>
      </c>
      <c r="D10" s="772"/>
      <c r="E10" s="22"/>
      <c r="F10" s="772" t="s">
        <v>563</v>
      </c>
      <c r="G10" s="772"/>
      <c r="H10" s="22"/>
      <c r="I10" s="772" t="s">
        <v>563</v>
      </c>
      <c r="J10" s="772"/>
      <c r="K10" s="22"/>
      <c r="L10" s="23"/>
      <c r="M10" s="24"/>
    </row>
    <row r="11" spans="1:24" ht="30.75" customHeight="1" x14ac:dyDescent="0.25">
      <c r="A11" s="769"/>
      <c r="B11" s="11" t="s">
        <v>564</v>
      </c>
      <c r="C11" s="854" t="s">
        <v>987</v>
      </c>
      <c r="D11" s="855"/>
      <c r="E11" s="855"/>
      <c r="F11" s="855"/>
      <c r="G11" s="855"/>
      <c r="H11" s="855"/>
      <c r="I11" s="855"/>
      <c r="J11" s="855"/>
      <c r="K11" s="855"/>
      <c r="L11" s="855"/>
      <c r="M11" s="856"/>
    </row>
    <row r="12" spans="1:24" ht="39.75" customHeight="1" x14ac:dyDescent="0.25">
      <c r="A12" s="769"/>
      <c r="B12" s="11" t="s">
        <v>741</v>
      </c>
      <c r="C12" s="854" t="s">
        <v>988</v>
      </c>
      <c r="D12" s="855"/>
      <c r="E12" s="855"/>
      <c r="F12" s="855"/>
      <c r="G12" s="855"/>
      <c r="H12" s="855"/>
      <c r="I12" s="855"/>
      <c r="J12" s="855"/>
      <c r="K12" s="855"/>
      <c r="L12" s="855"/>
      <c r="M12" s="856"/>
    </row>
    <row r="13" spans="1:24" ht="21" customHeight="1" x14ac:dyDescent="0.25">
      <c r="A13" s="769"/>
      <c r="B13" s="11" t="s">
        <v>743</v>
      </c>
      <c r="C13" s="873" t="s">
        <v>961</v>
      </c>
      <c r="D13" s="874"/>
      <c r="E13" s="874"/>
      <c r="F13" s="874"/>
      <c r="G13" s="874"/>
      <c r="H13" s="874"/>
      <c r="I13" s="874"/>
      <c r="J13" s="874"/>
      <c r="K13" s="874"/>
      <c r="L13" s="874"/>
      <c r="M13" s="875"/>
    </row>
    <row r="14" spans="1:24" ht="47.25" customHeight="1" x14ac:dyDescent="0.25">
      <c r="A14" s="769"/>
      <c r="B14" s="837" t="s">
        <v>745</v>
      </c>
      <c r="C14" s="862" t="s">
        <v>86</v>
      </c>
      <c r="D14" s="863"/>
      <c r="E14" s="317" t="s">
        <v>746</v>
      </c>
      <c r="F14" s="153" t="s">
        <v>777</v>
      </c>
      <c r="G14" s="863" t="s">
        <v>778</v>
      </c>
      <c r="H14" s="863"/>
      <c r="I14" s="863"/>
      <c r="J14" s="863"/>
      <c r="K14" s="863"/>
      <c r="L14" s="863"/>
      <c r="M14" s="867"/>
    </row>
    <row r="15" spans="1:24" x14ac:dyDescent="0.25">
      <c r="A15" s="769"/>
      <c r="B15" s="838"/>
      <c r="C15" s="862"/>
      <c r="D15" s="863"/>
      <c r="E15" s="863"/>
      <c r="F15" s="863"/>
      <c r="G15" s="863"/>
      <c r="H15" s="863"/>
      <c r="I15" s="863"/>
      <c r="J15" s="863"/>
      <c r="K15" s="863"/>
      <c r="L15" s="863"/>
      <c r="M15" s="867"/>
    </row>
    <row r="16" spans="1:24" x14ac:dyDescent="0.25">
      <c r="A16" s="747" t="s">
        <v>533</v>
      </c>
      <c r="B16" s="26" t="s">
        <v>30</v>
      </c>
      <c r="C16" s="854" t="s">
        <v>74</v>
      </c>
      <c r="D16" s="855"/>
      <c r="E16" s="855"/>
      <c r="F16" s="855"/>
      <c r="G16" s="855"/>
      <c r="H16" s="855"/>
      <c r="I16" s="855"/>
      <c r="J16" s="855"/>
      <c r="K16" s="855"/>
      <c r="L16" s="855"/>
      <c r="M16" s="856"/>
    </row>
    <row r="17" spans="1:13" ht="19.5" customHeight="1" x14ac:dyDescent="0.25">
      <c r="A17" s="748"/>
      <c r="B17" s="26" t="s">
        <v>748</v>
      </c>
      <c r="C17" s="994" t="s">
        <v>268</v>
      </c>
      <c r="D17" s="995"/>
      <c r="E17" s="995"/>
      <c r="F17" s="995"/>
      <c r="G17" s="995"/>
      <c r="H17" s="995"/>
      <c r="I17" s="995"/>
      <c r="J17" s="995"/>
      <c r="K17" s="995"/>
      <c r="L17" s="995"/>
      <c r="M17" s="996"/>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133" t="s">
        <v>567</v>
      </c>
      <c r="D20" s="134"/>
      <c r="E20" s="135" t="s">
        <v>568</v>
      </c>
      <c r="F20" s="134"/>
      <c r="G20" s="135" t="s">
        <v>569</v>
      </c>
      <c r="H20" s="134"/>
      <c r="I20" s="135" t="s">
        <v>570</v>
      </c>
      <c r="J20" s="136"/>
      <c r="K20" s="135"/>
      <c r="L20" s="135"/>
      <c r="M20" s="137"/>
    </row>
    <row r="21" spans="1:13" x14ac:dyDescent="0.25">
      <c r="A21" s="748"/>
      <c r="B21" s="751"/>
      <c r="C21" s="133" t="s">
        <v>571</v>
      </c>
      <c r="D21" s="138"/>
      <c r="E21" s="135" t="s">
        <v>572</v>
      </c>
      <c r="F21" s="139"/>
      <c r="G21" s="135" t="s">
        <v>573</v>
      </c>
      <c r="H21" s="139"/>
      <c r="I21" s="135"/>
      <c r="J21" s="140"/>
      <c r="K21" s="135"/>
      <c r="L21" s="135"/>
      <c r="M21" s="137"/>
    </row>
    <row r="22" spans="1:13" x14ac:dyDescent="0.25">
      <c r="A22" s="748"/>
      <c r="B22" s="751"/>
      <c r="C22" s="133" t="s">
        <v>574</v>
      </c>
      <c r="D22" s="138"/>
      <c r="E22" s="135" t="s">
        <v>575</v>
      </c>
      <c r="F22" s="138"/>
      <c r="G22" s="135"/>
      <c r="H22" s="140"/>
      <c r="I22" s="135"/>
      <c r="J22" s="140"/>
      <c r="K22" s="135"/>
      <c r="L22" s="135"/>
      <c r="M22" s="137"/>
    </row>
    <row r="23" spans="1:13" ht="31.5" customHeight="1" x14ac:dyDescent="0.25">
      <c r="A23" s="748"/>
      <c r="B23" s="751"/>
      <c r="C23" s="133" t="s">
        <v>576</v>
      </c>
      <c r="D23" s="139" t="s">
        <v>577</v>
      </c>
      <c r="E23" s="135" t="s">
        <v>578</v>
      </c>
      <c r="F23" s="819" t="s">
        <v>989</v>
      </c>
      <c r="G23" s="819"/>
      <c r="H23" s="819"/>
      <c r="I23" s="819"/>
      <c r="J23" s="819"/>
      <c r="K23" s="819"/>
      <c r="L23" s="819"/>
      <c r="M23" s="143"/>
    </row>
    <row r="24" spans="1:13" ht="9.75" customHeight="1" x14ac:dyDescent="0.25">
      <c r="A24" s="748"/>
      <c r="B24" s="752"/>
      <c r="C24" s="144"/>
      <c r="D24" s="145"/>
      <c r="E24" s="145"/>
      <c r="F24" s="145"/>
      <c r="G24" s="145"/>
      <c r="H24" s="145"/>
      <c r="I24" s="145"/>
      <c r="J24" s="145"/>
      <c r="K24" s="145"/>
      <c r="L24" s="145"/>
      <c r="M24" s="146"/>
    </row>
    <row r="25" spans="1:13" x14ac:dyDescent="0.25">
      <c r="A25" s="748"/>
      <c r="B25" s="750" t="s">
        <v>580</v>
      </c>
      <c r="C25" s="147"/>
      <c r="D25" s="148"/>
      <c r="E25" s="148"/>
      <c r="F25" s="148"/>
      <c r="G25" s="148"/>
      <c r="H25" s="148"/>
      <c r="I25" s="148"/>
      <c r="J25" s="148"/>
      <c r="K25" s="148"/>
      <c r="L25" s="17"/>
      <c r="M25" s="18"/>
    </row>
    <row r="26" spans="1:13" x14ac:dyDescent="0.25">
      <c r="A26" s="748"/>
      <c r="B26" s="751"/>
      <c r="C26" s="133" t="s">
        <v>581</v>
      </c>
      <c r="D26" s="139"/>
      <c r="E26" s="149"/>
      <c r="F26" s="135" t="s">
        <v>582</v>
      </c>
      <c r="G26" s="138" t="s">
        <v>584</v>
      </c>
      <c r="H26" s="149"/>
      <c r="I26" s="135" t="s">
        <v>583</v>
      </c>
      <c r="J26" s="138"/>
      <c r="K26" s="149"/>
      <c r="L26" s="20"/>
      <c r="M26" s="21"/>
    </row>
    <row r="27" spans="1:13" x14ac:dyDescent="0.25">
      <c r="A27" s="748"/>
      <c r="B27" s="751"/>
      <c r="C27" s="133" t="s">
        <v>585</v>
      </c>
      <c r="D27" s="48"/>
      <c r="E27" s="20"/>
      <c r="F27" s="135" t="s">
        <v>586</v>
      </c>
      <c r="G27" s="139"/>
      <c r="H27" s="20"/>
      <c r="I27" s="49"/>
      <c r="J27" s="20"/>
      <c r="K27" s="19"/>
      <c r="L27" s="20"/>
      <c r="M27" s="21"/>
    </row>
    <row r="28" spans="1:13" x14ac:dyDescent="0.25">
      <c r="A28" s="748"/>
      <c r="B28" s="752"/>
      <c r="C28" s="150"/>
      <c r="D28" s="151"/>
      <c r="E28" s="151"/>
      <c r="F28" s="151"/>
      <c r="G28" s="151"/>
      <c r="H28" s="151"/>
      <c r="I28" s="151"/>
      <c r="J28" s="151"/>
      <c r="K28" s="151"/>
      <c r="L28" s="23"/>
      <c r="M28" s="24"/>
    </row>
    <row r="29" spans="1:13" x14ac:dyDescent="0.25">
      <c r="A29" s="748"/>
      <c r="B29" s="52" t="s">
        <v>587</v>
      </c>
      <c r="C29" s="152"/>
      <c r="D29" s="153"/>
      <c r="E29" s="153"/>
      <c r="F29" s="153"/>
      <c r="G29" s="153"/>
      <c r="H29" s="153"/>
      <c r="I29" s="153"/>
      <c r="J29" s="153"/>
      <c r="K29" s="153"/>
      <c r="L29" s="153"/>
      <c r="M29" s="154"/>
    </row>
    <row r="30" spans="1:13" x14ac:dyDescent="0.25">
      <c r="A30" s="748"/>
      <c r="B30" s="52"/>
      <c r="C30" s="155" t="s">
        <v>588</v>
      </c>
      <c r="D30" s="156">
        <v>0</v>
      </c>
      <c r="E30" s="149"/>
      <c r="F30" s="157" t="s">
        <v>589</v>
      </c>
      <c r="G30" s="139">
        <v>2020</v>
      </c>
      <c r="H30" s="149"/>
      <c r="I30" s="157" t="s">
        <v>590</v>
      </c>
      <c r="J30" s="948" t="s">
        <v>990</v>
      </c>
      <c r="K30" s="855"/>
      <c r="L30" s="997"/>
      <c r="M30" s="161"/>
    </row>
    <row r="31" spans="1:13" x14ac:dyDescent="0.25">
      <c r="A31" s="748"/>
      <c r="B31" s="7"/>
      <c r="C31" s="144"/>
      <c r="D31" s="145"/>
      <c r="E31" s="145"/>
      <c r="F31" s="145"/>
      <c r="G31" s="145"/>
      <c r="H31" s="145"/>
      <c r="I31" s="145"/>
      <c r="J31" s="145"/>
      <c r="K31" s="145"/>
      <c r="L31" s="145"/>
      <c r="M31" s="146"/>
    </row>
    <row r="32" spans="1:13" x14ac:dyDescent="0.25">
      <c r="A32" s="748"/>
      <c r="B32" s="750" t="s">
        <v>592</v>
      </c>
      <c r="C32" s="318"/>
      <c r="D32" s="319"/>
      <c r="E32" s="319"/>
      <c r="F32" s="319"/>
      <c r="G32" s="319"/>
      <c r="H32" s="319"/>
      <c r="I32" s="319"/>
      <c r="J32" s="319"/>
      <c r="K32" s="319"/>
      <c r="L32" s="17"/>
      <c r="M32" s="18"/>
    </row>
    <row r="33" spans="1:13" x14ac:dyDescent="0.25">
      <c r="A33" s="748"/>
      <c r="B33" s="751"/>
      <c r="C33" s="162" t="s">
        <v>593</v>
      </c>
      <c r="D33" s="307">
        <v>2021</v>
      </c>
      <c r="E33" s="320"/>
      <c r="F33" s="149" t="s">
        <v>594</v>
      </c>
      <c r="G33" s="164" t="s">
        <v>595</v>
      </c>
      <c r="H33" s="320"/>
      <c r="I33" s="157"/>
      <c r="J33" s="320"/>
      <c r="K33" s="320"/>
      <c r="L33" s="20"/>
      <c r="M33" s="21"/>
    </row>
    <row r="34" spans="1:13" x14ac:dyDescent="0.25">
      <c r="A34" s="748"/>
      <c r="B34" s="752"/>
      <c r="C34" s="144"/>
      <c r="D34" s="65"/>
      <c r="E34" s="321"/>
      <c r="F34" s="145"/>
      <c r="G34" s="321"/>
      <c r="H34" s="321"/>
      <c r="I34" s="165"/>
      <c r="J34" s="321"/>
      <c r="K34" s="321"/>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286">
        <v>80</v>
      </c>
      <c r="E37" s="167"/>
      <c r="F37" s="286">
        <v>80</v>
      </c>
      <c r="G37" s="167"/>
      <c r="H37" s="286">
        <v>80</v>
      </c>
      <c r="I37" s="167"/>
      <c r="J37" s="286">
        <v>80</v>
      </c>
      <c r="K37" s="167"/>
      <c r="L37" s="286">
        <v>80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c r="E39" s="167"/>
      <c r="F39" s="166"/>
      <c r="G39" s="167"/>
      <c r="H39" s="166"/>
      <c r="I39" s="167"/>
      <c r="J39" s="166"/>
      <c r="K39" s="167"/>
      <c r="L39" s="166"/>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c r="E41" s="167"/>
      <c r="F41" s="166"/>
      <c r="G41" s="167"/>
      <c r="H41" s="166"/>
      <c r="I41" s="167"/>
      <c r="J41" s="166"/>
      <c r="K41" s="167"/>
      <c r="L41" s="166"/>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c r="E43" s="167"/>
      <c r="F43" s="797">
        <v>400</v>
      </c>
      <c r="G43" s="798"/>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147"/>
      <c r="D45" s="148"/>
      <c r="E45" s="148"/>
      <c r="F45" s="148"/>
      <c r="G45" s="148"/>
      <c r="H45" s="148"/>
      <c r="I45" s="148"/>
      <c r="J45" s="148"/>
      <c r="K45" s="148"/>
      <c r="L45" s="20"/>
      <c r="M45" s="21"/>
    </row>
    <row r="46" spans="1:13" x14ac:dyDescent="0.25">
      <c r="A46" s="748"/>
      <c r="B46" s="751"/>
      <c r="C46" s="94"/>
      <c r="D46" s="95" t="s">
        <v>89</v>
      </c>
      <c r="E46" s="96" t="s">
        <v>108</v>
      </c>
      <c r="F46" s="858" t="s">
        <v>614</v>
      </c>
      <c r="G46" s="762" t="s">
        <v>654</v>
      </c>
      <c r="H46" s="762"/>
      <c r="I46" s="762"/>
      <c r="J46" s="762"/>
      <c r="K46" s="174" t="s">
        <v>615</v>
      </c>
      <c r="L46" s="801"/>
      <c r="M46" s="802"/>
    </row>
    <row r="47" spans="1:13" x14ac:dyDescent="0.25">
      <c r="A47" s="748"/>
      <c r="B47" s="751"/>
      <c r="C47" s="94"/>
      <c r="D47" s="98" t="s">
        <v>584</v>
      </c>
      <c r="E47" s="138"/>
      <c r="F47" s="858"/>
      <c r="G47" s="762"/>
      <c r="H47" s="762"/>
      <c r="I47" s="762"/>
      <c r="J47" s="762"/>
      <c r="K47" s="20"/>
      <c r="L47" s="803"/>
      <c r="M47" s="804"/>
    </row>
    <row r="48" spans="1:13" x14ac:dyDescent="0.25">
      <c r="A48" s="748"/>
      <c r="B48" s="752"/>
      <c r="C48" s="99"/>
      <c r="D48" s="23"/>
      <c r="E48" s="23"/>
      <c r="F48" s="23"/>
      <c r="G48" s="23"/>
      <c r="H48" s="23"/>
      <c r="I48" s="23"/>
      <c r="J48" s="23"/>
      <c r="K48" s="23"/>
      <c r="L48" s="20"/>
      <c r="M48" s="21"/>
    </row>
    <row r="49" spans="1:13" ht="24" customHeight="1" x14ac:dyDescent="0.25">
      <c r="A49" s="748"/>
      <c r="B49" s="11" t="s">
        <v>616</v>
      </c>
      <c r="C49" s="854" t="s">
        <v>991</v>
      </c>
      <c r="D49" s="855"/>
      <c r="E49" s="855"/>
      <c r="F49" s="855"/>
      <c r="G49" s="855"/>
      <c r="H49" s="855"/>
      <c r="I49" s="855"/>
      <c r="J49" s="855"/>
      <c r="K49" s="855"/>
      <c r="L49" s="855"/>
      <c r="M49" s="856"/>
    </row>
    <row r="50" spans="1:13" x14ac:dyDescent="0.25">
      <c r="A50" s="748"/>
      <c r="B50" s="26" t="s">
        <v>618</v>
      </c>
      <c r="C50" s="988" t="s">
        <v>992</v>
      </c>
      <c r="D50" s="989"/>
      <c r="E50" s="989"/>
      <c r="F50" s="989"/>
      <c r="G50" s="989"/>
      <c r="H50" s="989"/>
      <c r="I50" s="989"/>
      <c r="J50" s="989"/>
      <c r="K50" s="989"/>
      <c r="L50" s="989"/>
      <c r="M50" s="990"/>
    </row>
    <row r="51" spans="1:13" x14ac:dyDescent="0.25">
      <c r="A51" s="748"/>
      <c r="B51" s="26" t="s">
        <v>620</v>
      </c>
      <c r="C51" s="854">
        <v>90</v>
      </c>
      <c r="D51" s="855"/>
      <c r="E51" s="855"/>
      <c r="F51" s="855"/>
      <c r="G51" s="855"/>
      <c r="H51" s="855"/>
      <c r="I51" s="855"/>
      <c r="J51" s="855"/>
      <c r="K51" s="855"/>
      <c r="L51" s="855"/>
      <c r="M51" s="856"/>
    </row>
    <row r="52" spans="1:13" x14ac:dyDescent="0.25">
      <c r="A52" s="748"/>
      <c r="B52" s="26" t="s">
        <v>621</v>
      </c>
      <c r="C52" s="991">
        <v>2021</v>
      </c>
      <c r="D52" s="992"/>
      <c r="E52" s="992"/>
      <c r="F52" s="992"/>
      <c r="G52" s="992"/>
      <c r="H52" s="992"/>
      <c r="I52" s="992"/>
      <c r="J52" s="992"/>
      <c r="K52" s="992"/>
      <c r="L52" s="992"/>
      <c r="M52" s="993"/>
    </row>
    <row r="53" spans="1:13" ht="15.75" customHeight="1" x14ac:dyDescent="0.25">
      <c r="A53" s="734" t="s">
        <v>545</v>
      </c>
      <c r="B53" s="322" t="s">
        <v>622</v>
      </c>
      <c r="C53" s="739" t="s">
        <v>993</v>
      </c>
      <c r="D53" s="740"/>
      <c r="E53" s="740"/>
      <c r="F53" s="740"/>
      <c r="G53" s="740"/>
      <c r="H53" s="740"/>
      <c r="I53" s="740"/>
      <c r="J53" s="740"/>
      <c r="K53" s="740"/>
      <c r="L53" s="740"/>
      <c r="M53" s="741"/>
    </row>
    <row r="54" spans="1:13" x14ac:dyDescent="0.25">
      <c r="A54" s="735"/>
      <c r="B54" s="322" t="s">
        <v>624</v>
      </c>
      <c r="C54" s="739" t="s">
        <v>994</v>
      </c>
      <c r="D54" s="740"/>
      <c r="E54" s="740"/>
      <c r="F54" s="740"/>
      <c r="G54" s="740"/>
      <c r="H54" s="740"/>
      <c r="I54" s="740"/>
      <c r="J54" s="740"/>
      <c r="K54" s="740"/>
      <c r="L54" s="740"/>
      <c r="M54" s="741"/>
    </row>
    <row r="55" spans="1:13" x14ac:dyDescent="0.25">
      <c r="A55" s="735"/>
      <c r="B55" s="322" t="s">
        <v>626</v>
      </c>
      <c r="C55" s="739" t="s">
        <v>995</v>
      </c>
      <c r="D55" s="740"/>
      <c r="E55" s="740"/>
      <c r="F55" s="740"/>
      <c r="G55" s="740"/>
      <c r="H55" s="740"/>
      <c r="I55" s="740"/>
      <c r="J55" s="740"/>
      <c r="K55" s="740"/>
      <c r="L55" s="740"/>
      <c r="M55" s="741"/>
    </row>
    <row r="56" spans="1:13" ht="15.75" customHeight="1" x14ac:dyDescent="0.25">
      <c r="A56" s="735"/>
      <c r="B56" s="323" t="s">
        <v>627</v>
      </c>
      <c r="C56" s="739" t="s">
        <v>996</v>
      </c>
      <c r="D56" s="740"/>
      <c r="E56" s="740"/>
      <c r="F56" s="740"/>
      <c r="G56" s="740"/>
      <c r="H56" s="740"/>
      <c r="I56" s="740"/>
      <c r="J56" s="740"/>
      <c r="K56" s="740"/>
      <c r="L56" s="740"/>
      <c r="M56" s="741"/>
    </row>
    <row r="57" spans="1:13" ht="15.75" customHeight="1" x14ac:dyDescent="0.25">
      <c r="A57" s="735"/>
      <c r="B57" s="322" t="s">
        <v>628</v>
      </c>
      <c r="C57" s="939" t="s">
        <v>273</v>
      </c>
      <c r="D57" s="740"/>
      <c r="E57" s="740"/>
      <c r="F57" s="740"/>
      <c r="G57" s="740"/>
      <c r="H57" s="740"/>
      <c r="I57" s="740"/>
      <c r="J57" s="740"/>
      <c r="K57" s="740"/>
      <c r="L57" s="740"/>
      <c r="M57" s="741"/>
    </row>
    <row r="58" spans="1:13" ht="16.5" thickBot="1" x14ac:dyDescent="0.3">
      <c r="A58" s="745"/>
      <c r="B58" s="322" t="s">
        <v>629</v>
      </c>
      <c r="C58" s="739">
        <v>3775959</v>
      </c>
      <c r="D58" s="740"/>
      <c r="E58" s="740"/>
      <c r="F58" s="740"/>
      <c r="G58" s="740"/>
      <c r="H58" s="740"/>
      <c r="I58" s="740"/>
      <c r="J58" s="740"/>
      <c r="K58" s="740"/>
      <c r="L58" s="740"/>
      <c r="M58" s="741"/>
    </row>
    <row r="59" spans="1:13" ht="15.75" customHeight="1" x14ac:dyDescent="0.25">
      <c r="A59" s="734" t="s">
        <v>630</v>
      </c>
      <c r="B59" s="324" t="s">
        <v>631</v>
      </c>
      <c r="C59" s="739" t="s">
        <v>997</v>
      </c>
      <c r="D59" s="740"/>
      <c r="E59" s="740"/>
      <c r="F59" s="740"/>
      <c r="G59" s="740"/>
      <c r="H59" s="740"/>
      <c r="I59" s="740"/>
      <c r="J59" s="740"/>
      <c r="K59" s="740"/>
      <c r="L59" s="740"/>
      <c r="M59" s="741"/>
    </row>
    <row r="60" spans="1:13" ht="30" customHeight="1" x14ac:dyDescent="0.25">
      <c r="A60" s="735"/>
      <c r="B60" s="324" t="s">
        <v>633</v>
      </c>
      <c r="C60" s="739" t="s">
        <v>998</v>
      </c>
      <c r="D60" s="740"/>
      <c r="E60" s="740"/>
      <c r="F60" s="740"/>
      <c r="G60" s="740"/>
      <c r="H60" s="740"/>
      <c r="I60" s="740"/>
      <c r="J60" s="740"/>
      <c r="K60" s="740"/>
      <c r="L60" s="740"/>
      <c r="M60" s="741"/>
    </row>
    <row r="61" spans="1:13" ht="30" customHeight="1" thickBot="1" x14ac:dyDescent="0.3">
      <c r="A61" s="735"/>
      <c r="B61" s="325" t="s">
        <v>44</v>
      </c>
      <c r="C61" s="739" t="s">
        <v>999</v>
      </c>
      <c r="D61" s="740"/>
      <c r="E61" s="740"/>
      <c r="F61" s="740"/>
      <c r="G61" s="740"/>
      <c r="H61" s="740"/>
      <c r="I61" s="740"/>
      <c r="J61" s="740"/>
      <c r="K61" s="740"/>
      <c r="L61" s="740"/>
      <c r="M61" s="741"/>
    </row>
    <row r="62" spans="1:13" ht="16.5" thickBot="1" x14ac:dyDescent="0.3">
      <c r="A62" s="104" t="s">
        <v>549</v>
      </c>
      <c r="B62" s="105"/>
      <c r="C62" s="849"/>
      <c r="D62" s="743"/>
      <c r="E62" s="743"/>
      <c r="F62" s="743"/>
      <c r="G62" s="743"/>
      <c r="H62" s="743"/>
      <c r="I62" s="743"/>
      <c r="J62" s="743"/>
      <c r="K62" s="743"/>
      <c r="L62" s="743"/>
      <c r="M62" s="744"/>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B14:B15"/>
    <mergeCell ref="C14:D14"/>
    <mergeCell ref="G14:M14"/>
    <mergeCell ref="C15:M15"/>
    <mergeCell ref="C13:M13"/>
    <mergeCell ref="C49:M49"/>
    <mergeCell ref="A16:A52"/>
    <mergeCell ref="C16:M16"/>
    <mergeCell ref="C17:M17"/>
    <mergeCell ref="B18:B24"/>
    <mergeCell ref="F23:L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25" width="11.42578125" customWidth="1"/>
  </cols>
  <sheetData>
    <row r="1" spans="1:25" ht="42.75" customHeight="1" thickBot="1" x14ac:dyDescent="0.3">
      <c r="A1" s="175"/>
      <c r="B1" s="914" t="s">
        <v>1000</v>
      </c>
      <c r="C1" s="915"/>
      <c r="D1" s="915"/>
      <c r="E1" s="915"/>
      <c r="F1" s="915"/>
      <c r="G1" s="915"/>
      <c r="H1" s="915"/>
      <c r="I1" s="915"/>
      <c r="J1" s="915"/>
      <c r="K1" s="915"/>
      <c r="L1" s="915"/>
      <c r="M1" s="916"/>
      <c r="N1" s="5"/>
      <c r="O1" s="5"/>
      <c r="P1" s="5"/>
      <c r="Q1" s="5"/>
      <c r="R1" s="5"/>
      <c r="S1" s="5"/>
      <c r="T1" s="5"/>
      <c r="U1" s="5"/>
      <c r="V1" s="5"/>
      <c r="W1" s="5"/>
      <c r="X1" s="5"/>
      <c r="Y1" s="5"/>
    </row>
    <row r="2" spans="1:25" ht="39.75" customHeight="1" x14ac:dyDescent="0.25">
      <c r="A2" s="871" t="s">
        <v>552</v>
      </c>
      <c r="B2" s="176" t="s">
        <v>553</v>
      </c>
      <c r="C2" s="917" t="s">
        <v>275</v>
      </c>
      <c r="D2" s="1020"/>
      <c r="E2" s="1020"/>
      <c r="F2" s="1020"/>
      <c r="G2" s="1020"/>
      <c r="H2" s="1020"/>
      <c r="I2" s="1020"/>
      <c r="J2" s="1020"/>
      <c r="K2" s="1020"/>
      <c r="L2" s="1020"/>
      <c r="M2" s="1021"/>
      <c r="N2" s="5"/>
      <c r="O2" s="5"/>
      <c r="P2" s="5"/>
      <c r="Q2" s="5"/>
      <c r="R2" s="5"/>
      <c r="S2" s="5"/>
      <c r="T2" s="5"/>
      <c r="U2" s="5"/>
      <c r="V2" s="5"/>
      <c r="W2" s="5"/>
      <c r="X2" s="5"/>
      <c r="Y2" s="5"/>
    </row>
    <row r="3" spans="1:25" ht="15.75" customHeight="1" x14ac:dyDescent="0.25">
      <c r="A3" s="872"/>
      <c r="B3" s="177" t="s">
        <v>735</v>
      </c>
      <c r="C3" s="873" t="s">
        <v>955</v>
      </c>
      <c r="D3" s="874"/>
      <c r="E3" s="874"/>
      <c r="F3" s="874"/>
      <c r="G3" s="874"/>
      <c r="H3" s="874"/>
      <c r="I3" s="874"/>
      <c r="J3" s="874"/>
      <c r="K3" s="874"/>
      <c r="L3" s="874"/>
      <c r="M3" s="875"/>
      <c r="N3" s="5"/>
      <c r="O3" s="5"/>
      <c r="P3" s="5"/>
      <c r="Q3" s="5"/>
      <c r="R3" s="5"/>
      <c r="S3" s="5"/>
      <c r="T3" s="5"/>
      <c r="U3" s="5"/>
      <c r="V3" s="5"/>
      <c r="W3" s="5"/>
      <c r="X3" s="5"/>
      <c r="Y3" s="5"/>
    </row>
    <row r="4" spans="1:25" ht="15.75" customHeight="1" x14ac:dyDescent="0.25">
      <c r="A4" s="872"/>
      <c r="B4" s="178" t="s">
        <v>40</v>
      </c>
      <c r="C4" s="179" t="s">
        <v>76</v>
      </c>
      <c r="D4" s="180"/>
      <c r="E4" s="326"/>
      <c r="F4" s="920" t="s">
        <v>41</v>
      </c>
      <c r="G4" s="1010"/>
      <c r="H4" s="182">
        <v>72</v>
      </c>
      <c r="I4" s="183"/>
      <c r="J4" s="183"/>
      <c r="K4" s="183"/>
      <c r="L4" s="183"/>
      <c r="M4" s="184"/>
      <c r="N4" s="5"/>
      <c r="O4" s="5"/>
      <c r="P4" s="5"/>
      <c r="Q4" s="5"/>
      <c r="R4" s="5"/>
      <c r="S4" s="5"/>
      <c r="T4" s="5"/>
      <c r="U4" s="5"/>
      <c r="V4" s="5"/>
      <c r="W4" s="5"/>
      <c r="X4" s="5"/>
      <c r="Y4" s="5"/>
    </row>
    <row r="5" spans="1:25" ht="15.75" customHeight="1" x14ac:dyDescent="0.25">
      <c r="A5" s="872"/>
      <c r="B5" s="178" t="s">
        <v>556</v>
      </c>
      <c r="C5" s="967" t="s">
        <v>787</v>
      </c>
      <c r="D5" s="968"/>
      <c r="E5" s="968"/>
      <c r="F5" s="968"/>
      <c r="G5" s="968"/>
      <c r="H5" s="968"/>
      <c r="I5" s="968"/>
      <c r="J5" s="968"/>
      <c r="K5" s="968"/>
      <c r="L5" s="968"/>
      <c r="M5" s="969"/>
      <c r="N5" s="5"/>
      <c r="O5" s="5"/>
      <c r="P5" s="5"/>
      <c r="Q5" s="5"/>
      <c r="R5" s="5"/>
      <c r="S5" s="5"/>
      <c r="T5" s="5"/>
      <c r="U5" s="5"/>
      <c r="V5" s="5"/>
      <c r="W5" s="5"/>
      <c r="X5" s="5"/>
      <c r="Y5" s="5"/>
    </row>
    <row r="6" spans="1:25" ht="15.75" customHeight="1" x14ac:dyDescent="0.25">
      <c r="A6" s="872"/>
      <c r="B6" s="178" t="s">
        <v>557</v>
      </c>
      <c r="C6" s="873" t="s">
        <v>1001</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7</v>
      </c>
      <c r="D7" s="1018"/>
      <c r="E7" s="185"/>
      <c r="F7" s="185"/>
      <c r="G7" s="186"/>
      <c r="H7" s="187" t="s">
        <v>44</v>
      </c>
      <c r="I7" s="922" t="s">
        <v>9</v>
      </c>
      <c r="J7" s="1018"/>
      <c r="K7" s="1018"/>
      <c r="L7" s="1018"/>
      <c r="M7" s="1019"/>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9</v>
      </c>
      <c r="D9" s="327"/>
      <c r="E9" s="195"/>
      <c r="F9" s="923"/>
      <c r="G9" s="1016"/>
      <c r="H9" s="195"/>
      <c r="I9" s="923"/>
      <c r="J9" s="1016"/>
      <c r="K9" s="195"/>
      <c r="L9" s="194"/>
      <c r="M9" s="196"/>
      <c r="N9" s="5"/>
      <c r="O9" s="5"/>
      <c r="P9" s="5"/>
      <c r="Q9" s="5"/>
      <c r="R9" s="5"/>
      <c r="S9" s="5"/>
      <c r="T9" s="5"/>
      <c r="U9" s="5"/>
      <c r="V9" s="5"/>
      <c r="W9" s="5"/>
      <c r="X9" s="5"/>
      <c r="Y9" s="5"/>
    </row>
    <row r="10" spans="1:25" ht="15.75" customHeight="1" x14ac:dyDescent="0.25">
      <c r="A10" s="872"/>
      <c r="B10" s="888"/>
      <c r="C10" s="924" t="s">
        <v>563</v>
      </c>
      <c r="D10" s="1016"/>
      <c r="E10" s="197"/>
      <c r="F10" s="923" t="s">
        <v>563</v>
      </c>
      <c r="G10" s="1016"/>
      <c r="H10" s="197"/>
      <c r="I10" s="923" t="s">
        <v>563</v>
      </c>
      <c r="J10" s="1016"/>
      <c r="K10" s="197"/>
      <c r="L10" s="192"/>
      <c r="M10" s="198"/>
      <c r="N10" s="5"/>
      <c r="O10" s="5"/>
      <c r="P10" s="5"/>
      <c r="Q10" s="5"/>
      <c r="R10" s="5"/>
      <c r="S10" s="5"/>
      <c r="T10" s="5"/>
      <c r="U10" s="5"/>
      <c r="V10" s="5"/>
      <c r="W10" s="5"/>
      <c r="X10" s="5"/>
      <c r="Y10" s="5"/>
    </row>
    <row r="11" spans="1:25" ht="33" customHeight="1" x14ac:dyDescent="0.25">
      <c r="A11" s="872"/>
      <c r="B11" s="177" t="s">
        <v>564</v>
      </c>
      <c r="C11" s="873" t="s">
        <v>1002</v>
      </c>
      <c r="D11" s="874"/>
      <c r="E11" s="874"/>
      <c r="F11" s="874"/>
      <c r="G11" s="874"/>
      <c r="H11" s="874"/>
      <c r="I11" s="874"/>
      <c r="J11" s="874"/>
      <c r="K11" s="874"/>
      <c r="L11" s="874"/>
      <c r="M11" s="875"/>
      <c r="N11" s="5"/>
      <c r="O11" s="5"/>
      <c r="P11" s="5"/>
      <c r="Q11" s="5"/>
      <c r="R11" s="5"/>
      <c r="S11" s="5"/>
      <c r="T11" s="5"/>
      <c r="U11" s="5"/>
      <c r="V11" s="5"/>
      <c r="W11" s="5"/>
      <c r="X11" s="5"/>
      <c r="Y11" s="5"/>
    </row>
    <row r="12" spans="1:25" ht="78" customHeight="1" x14ac:dyDescent="0.25">
      <c r="A12" s="872"/>
      <c r="B12" s="177" t="s">
        <v>741</v>
      </c>
      <c r="C12" s="873" t="s">
        <v>1003</v>
      </c>
      <c r="D12" s="874"/>
      <c r="E12" s="874"/>
      <c r="F12" s="874"/>
      <c r="G12" s="874"/>
      <c r="H12" s="874"/>
      <c r="I12" s="874"/>
      <c r="J12" s="874"/>
      <c r="K12" s="874"/>
      <c r="L12" s="874"/>
      <c r="M12" s="875"/>
      <c r="N12" s="5"/>
      <c r="O12" s="5"/>
      <c r="P12" s="5"/>
      <c r="Q12" s="5"/>
      <c r="R12" s="5"/>
      <c r="S12" s="5"/>
      <c r="T12" s="5"/>
      <c r="U12" s="5"/>
      <c r="V12" s="5"/>
      <c r="W12" s="5"/>
      <c r="X12" s="5"/>
      <c r="Y12" s="5"/>
    </row>
    <row r="13" spans="1:25" ht="15.75" customHeight="1" x14ac:dyDescent="0.25">
      <c r="A13" s="872"/>
      <c r="B13" s="177" t="s">
        <v>743</v>
      </c>
      <c r="C13" s="873" t="s">
        <v>1004</v>
      </c>
      <c r="D13" s="874"/>
      <c r="E13" s="874"/>
      <c r="F13" s="874"/>
      <c r="G13" s="874"/>
      <c r="H13" s="874"/>
      <c r="I13" s="874"/>
      <c r="J13" s="874"/>
      <c r="K13" s="874"/>
      <c r="L13" s="874"/>
      <c r="M13" s="875"/>
      <c r="N13" s="5"/>
      <c r="O13" s="5"/>
      <c r="P13" s="5"/>
      <c r="Q13" s="5"/>
      <c r="R13" s="5"/>
      <c r="S13" s="5"/>
      <c r="T13" s="5"/>
      <c r="U13" s="5"/>
      <c r="V13" s="5"/>
      <c r="W13" s="5"/>
      <c r="X13" s="5"/>
      <c r="Y13" s="5"/>
    </row>
    <row r="14" spans="1:25" ht="15.75" customHeight="1" x14ac:dyDescent="0.25">
      <c r="A14" s="872"/>
      <c r="B14" s="910" t="s">
        <v>745</v>
      </c>
      <c r="C14" s="911" t="s">
        <v>1005</v>
      </c>
      <c r="D14" s="1018"/>
      <c r="E14" s="199" t="s">
        <v>746</v>
      </c>
      <c r="F14" s="200" t="s">
        <v>350</v>
      </c>
      <c r="G14" s="874" t="s">
        <v>1006</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1018"/>
      <c r="E15" s="1018"/>
      <c r="F15" s="1018"/>
      <c r="G15" s="1018"/>
      <c r="H15" s="1018"/>
      <c r="I15" s="1018"/>
      <c r="J15" s="1018"/>
      <c r="K15" s="1018"/>
      <c r="L15" s="1018"/>
      <c r="M15" s="1019"/>
      <c r="N15" s="5"/>
      <c r="O15" s="5"/>
      <c r="P15" s="5"/>
      <c r="Q15" s="5"/>
      <c r="R15" s="5"/>
      <c r="S15" s="5"/>
      <c r="T15" s="5"/>
      <c r="U15" s="5"/>
      <c r="V15" s="5"/>
      <c r="W15" s="5"/>
      <c r="X15" s="5"/>
      <c r="Y15" s="5"/>
    </row>
    <row r="16" spans="1:25" ht="15.75" customHeight="1" x14ac:dyDescent="0.25">
      <c r="A16" s="885" t="s">
        <v>533</v>
      </c>
      <c r="B16" s="201" t="s">
        <v>30</v>
      </c>
      <c r="C16" s="873" t="s">
        <v>74</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276</v>
      </c>
      <c r="D17" s="1008"/>
      <c r="E17" s="1008"/>
      <c r="F17" s="1008"/>
      <c r="G17" s="1008"/>
      <c r="H17" s="1008"/>
      <c r="I17" s="1008"/>
      <c r="J17" s="1008"/>
      <c r="K17" s="1008"/>
      <c r="L17" s="1008"/>
      <c r="M17" s="1009"/>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1007</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86"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87"/>
      <c r="C26" s="209" t="s">
        <v>581</v>
      </c>
      <c r="D26" s="213"/>
      <c r="E26" s="219"/>
      <c r="F26" s="211" t="s">
        <v>582</v>
      </c>
      <c r="G26" s="212"/>
      <c r="H26" s="219"/>
      <c r="I26" s="211" t="s">
        <v>583</v>
      </c>
      <c r="J26" s="212" t="s">
        <v>577</v>
      </c>
      <c r="K26" s="219"/>
      <c r="L26" s="194"/>
      <c r="M26" s="196"/>
      <c r="N26" s="5"/>
      <c r="O26" s="5"/>
      <c r="P26" s="5"/>
      <c r="Q26" s="5"/>
      <c r="R26" s="5"/>
      <c r="S26" s="5"/>
      <c r="T26" s="5"/>
      <c r="U26" s="5"/>
      <c r="V26" s="5"/>
      <c r="W26" s="5"/>
      <c r="X26" s="5"/>
      <c r="Y26" s="5"/>
    </row>
    <row r="27" spans="1:25" ht="15.75" customHeight="1" x14ac:dyDescent="0.25">
      <c r="A27" s="872"/>
      <c r="B27" s="887"/>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8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v>15</v>
      </c>
      <c r="E30" s="219"/>
      <c r="F30" s="228" t="s">
        <v>589</v>
      </c>
      <c r="G30" s="229">
        <v>44166</v>
      </c>
      <c r="H30" s="219"/>
      <c r="I30" s="228" t="s">
        <v>590</v>
      </c>
      <c r="J30" s="893" t="s">
        <v>1008</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16</v>
      </c>
      <c r="E37" s="244"/>
      <c r="F37" s="243">
        <v>16</v>
      </c>
      <c r="G37" s="244"/>
      <c r="H37" s="243">
        <v>16</v>
      </c>
      <c r="I37" s="244"/>
      <c r="J37" s="243">
        <v>16</v>
      </c>
      <c r="K37" s="244"/>
      <c r="L37" s="243">
        <v>16</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6" t="s">
        <v>90</v>
      </c>
      <c r="E43" s="244"/>
      <c r="F43" s="895">
        <v>80</v>
      </c>
      <c r="G43" s="1010"/>
      <c r="H43" s="897"/>
      <c r="I43" s="1011"/>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653</v>
      </c>
      <c r="H46" s="1013"/>
      <c r="I46" s="1013"/>
      <c r="J46" s="1014"/>
      <c r="K46" s="256" t="s">
        <v>615</v>
      </c>
      <c r="L46" s="907"/>
      <c r="M46" s="908"/>
      <c r="N46" s="5"/>
      <c r="O46" s="5"/>
      <c r="P46" s="5"/>
      <c r="Q46" s="5"/>
      <c r="R46" s="5"/>
      <c r="S46" s="5"/>
      <c r="T46" s="5"/>
      <c r="U46" s="5"/>
      <c r="V46" s="5"/>
      <c r="W46" s="5"/>
      <c r="X46" s="5"/>
      <c r="Y46" s="5"/>
    </row>
    <row r="47" spans="1:25" ht="15.75" customHeight="1" x14ac:dyDescent="0.25">
      <c r="A47" s="872"/>
      <c r="B47" s="887"/>
      <c r="C47" s="253"/>
      <c r="D47" s="257" t="s">
        <v>577</v>
      </c>
      <c r="E47" s="212"/>
      <c r="F47" s="1012"/>
      <c r="G47" s="1015"/>
      <c r="H47" s="1016"/>
      <c r="I47" s="1016"/>
      <c r="J47" s="1017"/>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2"/>
      <c r="B49" s="177" t="s">
        <v>616</v>
      </c>
      <c r="C49" s="873" t="s">
        <v>1009</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1010</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v>15</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961">
        <v>2020</v>
      </c>
      <c r="D52" s="962"/>
      <c r="E52" s="962"/>
      <c r="F52" s="962"/>
      <c r="G52" s="962"/>
      <c r="H52" s="962"/>
      <c r="I52" s="962"/>
      <c r="J52" s="962"/>
      <c r="K52" s="962"/>
      <c r="L52" s="962"/>
      <c r="M52" s="963"/>
      <c r="N52" s="5"/>
      <c r="O52" s="5"/>
      <c r="P52" s="5"/>
      <c r="Q52" s="5"/>
      <c r="R52" s="5"/>
      <c r="S52" s="5"/>
      <c r="T52" s="5"/>
      <c r="U52" s="5"/>
      <c r="V52" s="5"/>
      <c r="W52" s="5"/>
      <c r="X52" s="5"/>
      <c r="Y52" s="5"/>
    </row>
    <row r="53" spans="1:25" ht="15.75" customHeight="1" x14ac:dyDescent="0.25">
      <c r="A53" s="871" t="s">
        <v>545</v>
      </c>
      <c r="B53" s="259" t="s">
        <v>622</v>
      </c>
      <c r="C53" s="911" t="s">
        <v>1011</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1012</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812</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1012</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11" t="s">
        <v>279</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v>3204910267</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953</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797</v>
      </c>
      <c r="D60" s="959"/>
      <c r="E60" s="959"/>
      <c r="F60" s="959"/>
      <c r="G60" s="959"/>
      <c r="H60" s="959"/>
      <c r="I60" s="959"/>
      <c r="J60" s="959"/>
      <c r="K60" s="959"/>
      <c r="L60" s="959"/>
      <c r="M60" s="960"/>
      <c r="N60" s="5"/>
      <c r="O60" s="5"/>
      <c r="P60" s="5"/>
      <c r="Q60" s="5"/>
      <c r="R60" s="5"/>
      <c r="S60" s="5"/>
      <c r="T60" s="5"/>
      <c r="U60" s="5"/>
      <c r="V60" s="5"/>
      <c r="W60" s="5"/>
      <c r="X60" s="5"/>
      <c r="Y60" s="5"/>
    </row>
    <row r="61" spans="1:25" ht="30" customHeight="1" thickBot="1" x14ac:dyDescent="0.3">
      <c r="A61" s="872"/>
      <c r="B61" s="262" t="s">
        <v>44</v>
      </c>
      <c r="C61" s="911" t="s">
        <v>9</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1006"/>
      <c r="E62" s="1006"/>
      <c r="F62" s="1006"/>
      <c r="G62" s="1006"/>
      <c r="H62" s="1006"/>
      <c r="I62" s="1006"/>
      <c r="J62" s="1006"/>
      <c r="K62" s="1006"/>
      <c r="L62" s="1006"/>
      <c r="M62" s="1007"/>
      <c r="N62" s="5"/>
      <c r="O62" s="5"/>
      <c r="P62" s="5"/>
      <c r="Q62" s="5"/>
      <c r="R62" s="5"/>
      <c r="S62" s="5"/>
      <c r="T62" s="5"/>
      <c r="U62" s="5"/>
      <c r="V62" s="5"/>
      <c r="W62" s="5"/>
      <c r="X62" s="5"/>
      <c r="Y62" s="5"/>
    </row>
    <row r="63" spans="1:25" ht="15.75" customHeight="1" x14ac:dyDescent="0.25">
      <c r="A63" s="5"/>
      <c r="B63" s="106"/>
      <c r="C63" s="5"/>
      <c r="D63" s="5"/>
      <c r="E63" s="5"/>
      <c r="F63" s="5"/>
      <c r="G63" s="5"/>
      <c r="H63" s="5"/>
      <c r="I63" s="5"/>
      <c r="J63" s="5"/>
      <c r="K63" s="5"/>
      <c r="L63" s="5"/>
      <c r="M63" s="5"/>
      <c r="N63" s="5"/>
      <c r="O63" s="5"/>
      <c r="P63" s="5"/>
      <c r="Q63" s="5"/>
      <c r="R63" s="5"/>
      <c r="S63" s="5"/>
      <c r="T63" s="5"/>
      <c r="U63" s="5"/>
      <c r="V63" s="5"/>
      <c r="W63" s="5"/>
      <c r="X63" s="5"/>
      <c r="Y63" s="5"/>
    </row>
    <row r="64" spans="1:25" ht="15.75" customHeight="1" x14ac:dyDescent="0.25">
      <c r="A64" s="5"/>
      <c r="B64" s="106"/>
      <c r="C64" s="5"/>
      <c r="D64" s="5"/>
      <c r="E64" s="5"/>
      <c r="F64" s="5"/>
      <c r="G64" s="5"/>
      <c r="H64" s="5"/>
      <c r="I64" s="5"/>
      <c r="J64" s="5"/>
      <c r="K64" s="5"/>
      <c r="L64" s="5"/>
      <c r="M64" s="5"/>
      <c r="N64" s="5"/>
      <c r="O64" s="5"/>
      <c r="P64" s="5"/>
      <c r="Q64" s="5"/>
      <c r="R64" s="5"/>
      <c r="S64" s="5"/>
      <c r="T64" s="5"/>
      <c r="U64" s="5"/>
      <c r="V64" s="5"/>
      <c r="W64" s="5"/>
      <c r="X64" s="5"/>
      <c r="Y64" s="5"/>
    </row>
    <row r="65" spans="1:25" ht="15.75" customHeight="1" x14ac:dyDescent="0.25">
      <c r="A65" s="5"/>
      <c r="B65" s="106"/>
      <c r="C65" s="5"/>
      <c r="D65" s="5"/>
      <c r="E65" s="5"/>
      <c r="F65" s="5"/>
      <c r="G65" s="5"/>
      <c r="H65" s="5"/>
      <c r="I65" s="5"/>
      <c r="J65" s="5"/>
      <c r="K65" s="5"/>
      <c r="L65" s="5"/>
      <c r="M65" s="5"/>
      <c r="N65" s="5"/>
      <c r="O65" s="5"/>
      <c r="P65" s="5"/>
      <c r="Q65" s="5"/>
      <c r="R65" s="5"/>
      <c r="S65" s="5"/>
      <c r="T65" s="5"/>
      <c r="U65" s="5"/>
      <c r="V65" s="5"/>
      <c r="W65" s="5"/>
      <c r="X65" s="5"/>
      <c r="Y65" s="5"/>
    </row>
    <row r="66" spans="1:25" ht="15.75" customHeight="1" x14ac:dyDescent="0.25">
      <c r="A66" s="5"/>
      <c r="B66" s="106"/>
      <c r="C66" s="5"/>
      <c r="D66" s="5"/>
      <c r="E66" s="5"/>
      <c r="F66" s="5"/>
      <c r="G66" s="5"/>
      <c r="H66" s="5"/>
      <c r="I66" s="5"/>
      <c r="J66" s="5"/>
      <c r="K66" s="5"/>
      <c r="L66" s="5"/>
      <c r="M66" s="5"/>
      <c r="N66" s="5"/>
      <c r="O66" s="5"/>
      <c r="P66" s="5"/>
      <c r="Q66" s="5"/>
      <c r="R66" s="5"/>
      <c r="S66" s="5"/>
      <c r="T66" s="5"/>
      <c r="U66" s="5"/>
      <c r="V66" s="5"/>
      <c r="W66" s="5"/>
      <c r="X66" s="5"/>
      <c r="Y66" s="5"/>
    </row>
    <row r="67" spans="1:25" ht="15.75" customHeight="1" x14ac:dyDescent="0.25">
      <c r="A67" s="5"/>
      <c r="B67" s="106"/>
      <c r="C67" s="5"/>
      <c r="D67" s="5"/>
      <c r="E67" s="5"/>
      <c r="F67" s="5"/>
      <c r="G67" s="5"/>
      <c r="H67" s="5"/>
      <c r="I67" s="5"/>
      <c r="J67" s="5"/>
      <c r="K67" s="5"/>
      <c r="L67" s="5"/>
      <c r="M67" s="5"/>
      <c r="N67" s="5"/>
      <c r="O67" s="5"/>
      <c r="P67" s="5"/>
      <c r="Q67" s="5"/>
      <c r="R67" s="5"/>
      <c r="S67" s="5"/>
      <c r="T67" s="5"/>
      <c r="U67" s="5"/>
      <c r="V67" s="5"/>
      <c r="W67" s="5"/>
      <c r="X67" s="5"/>
      <c r="Y67" s="5"/>
    </row>
    <row r="68" spans="1:25" ht="15.75" customHeight="1" x14ac:dyDescent="0.25">
      <c r="A68" s="5"/>
      <c r="B68" s="106"/>
      <c r="C68" s="5"/>
      <c r="D68" s="5"/>
      <c r="E68" s="5"/>
      <c r="F68" s="5"/>
      <c r="G68" s="5"/>
      <c r="H68" s="5"/>
      <c r="I68" s="5"/>
      <c r="J68" s="5"/>
      <c r="K68" s="5"/>
      <c r="L68" s="5"/>
      <c r="M68" s="5"/>
      <c r="N68" s="5"/>
      <c r="O68" s="5"/>
      <c r="P68" s="5"/>
      <c r="Q68" s="5"/>
      <c r="R68" s="5"/>
      <c r="S68" s="5"/>
      <c r="T68" s="5"/>
      <c r="U68" s="5"/>
      <c r="V68" s="5"/>
      <c r="W68" s="5"/>
      <c r="X68" s="5"/>
      <c r="Y68" s="5"/>
    </row>
    <row r="69" spans="1:25" ht="15.75" customHeight="1" x14ac:dyDescent="0.25">
      <c r="A69" s="5"/>
      <c r="B69" s="106"/>
      <c r="C69" s="5"/>
      <c r="D69" s="5"/>
      <c r="E69" s="5"/>
      <c r="F69" s="5"/>
      <c r="G69" s="5"/>
      <c r="H69" s="5"/>
      <c r="I69" s="5"/>
      <c r="J69" s="5"/>
      <c r="K69" s="5"/>
      <c r="L69" s="5"/>
      <c r="M69" s="5"/>
      <c r="N69" s="5"/>
      <c r="O69" s="5"/>
      <c r="P69" s="5"/>
      <c r="Q69" s="5"/>
      <c r="R69" s="5"/>
      <c r="S69" s="5"/>
      <c r="T69" s="5"/>
      <c r="U69" s="5"/>
      <c r="V69" s="5"/>
      <c r="W69" s="5"/>
      <c r="X69" s="5"/>
      <c r="Y69" s="5"/>
    </row>
    <row r="70" spans="1:25" ht="15.75" customHeight="1" x14ac:dyDescent="0.25">
      <c r="A70" s="5"/>
      <c r="B70" s="106"/>
      <c r="C70" s="5"/>
      <c r="D70" s="5"/>
      <c r="E70" s="5"/>
      <c r="F70" s="5"/>
      <c r="G70" s="5"/>
      <c r="H70" s="5"/>
      <c r="I70" s="5"/>
      <c r="J70" s="5"/>
      <c r="K70" s="5"/>
      <c r="L70" s="5"/>
      <c r="M70" s="5"/>
      <c r="N70" s="5"/>
      <c r="O70" s="5"/>
      <c r="P70" s="5"/>
      <c r="Q70" s="5"/>
      <c r="R70" s="5"/>
      <c r="S70" s="5"/>
      <c r="T70" s="5"/>
      <c r="U70" s="5"/>
      <c r="V70" s="5"/>
      <c r="W70" s="5"/>
      <c r="X70" s="5"/>
      <c r="Y70" s="5"/>
    </row>
    <row r="71" spans="1:25" ht="15.75" customHeight="1" x14ac:dyDescent="0.25">
      <c r="A71" s="5"/>
      <c r="B71" s="106"/>
      <c r="C71" s="5"/>
      <c r="D71" s="5"/>
      <c r="E71" s="5"/>
      <c r="F71" s="5"/>
      <c r="G71" s="5"/>
      <c r="H71" s="5"/>
      <c r="I71" s="5"/>
      <c r="J71" s="5"/>
      <c r="K71" s="5"/>
      <c r="L71" s="5"/>
      <c r="M71" s="5"/>
      <c r="N71" s="5"/>
      <c r="O71" s="5"/>
      <c r="P71" s="5"/>
      <c r="Q71" s="5"/>
      <c r="R71" s="5"/>
      <c r="S71" s="5"/>
      <c r="T71" s="5"/>
      <c r="U71" s="5"/>
      <c r="V71" s="5"/>
      <c r="W71" s="5"/>
      <c r="X71" s="5"/>
      <c r="Y71" s="5"/>
    </row>
    <row r="72" spans="1:25" ht="15.75" customHeight="1" x14ac:dyDescent="0.25">
      <c r="A72" s="5"/>
      <c r="B72" s="106"/>
      <c r="C72" s="5"/>
      <c r="D72" s="5"/>
      <c r="E72" s="5"/>
      <c r="F72" s="5"/>
      <c r="G72" s="5"/>
      <c r="H72" s="5"/>
      <c r="I72" s="5"/>
      <c r="J72" s="5"/>
      <c r="K72" s="5"/>
      <c r="L72" s="5"/>
      <c r="M72" s="5"/>
      <c r="N72" s="5"/>
      <c r="O72" s="5"/>
      <c r="P72" s="5"/>
      <c r="Q72" s="5"/>
      <c r="R72" s="5"/>
      <c r="S72" s="5"/>
      <c r="T72" s="5"/>
      <c r="U72" s="5"/>
      <c r="V72" s="5"/>
      <c r="W72" s="5"/>
      <c r="X72" s="5"/>
      <c r="Y72" s="5"/>
    </row>
    <row r="73" spans="1:25" ht="15.75" customHeight="1" x14ac:dyDescent="0.25">
      <c r="A73" s="5"/>
      <c r="B73" s="106"/>
      <c r="C73" s="5"/>
      <c r="D73" s="5"/>
      <c r="E73" s="5"/>
      <c r="F73" s="5"/>
      <c r="G73" s="5"/>
      <c r="H73" s="5"/>
      <c r="I73" s="5"/>
      <c r="J73" s="5"/>
      <c r="K73" s="5"/>
      <c r="L73" s="5"/>
      <c r="M73" s="5"/>
      <c r="N73" s="5"/>
      <c r="O73" s="5"/>
      <c r="P73" s="5"/>
      <c r="Q73" s="5"/>
      <c r="R73" s="5"/>
      <c r="S73" s="5"/>
      <c r="T73" s="5"/>
      <c r="U73" s="5"/>
      <c r="V73" s="5"/>
      <c r="W73" s="5"/>
      <c r="X73" s="5"/>
      <c r="Y73" s="5"/>
    </row>
    <row r="74" spans="1:25" ht="15.75" customHeight="1" x14ac:dyDescent="0.25">
      <c r="A74" s="5"/>
      <c r="B74" s="106"/>
      <c r="C74" s="5"/>
      <c r="D74" s="5"/>
      <c r="E74" s="5"/>
      <c r="F74" s="5"/>
      <c r="G74" s="5"/>
      <c r="H74" s="5"/>
      <c r="I74" s="5"/>
      <c r="J74" s="5"/>
      <c r="K74" s="5"/>
      <c r="L74" s="5"/>
      <c r="M74" s="5"/>
      <c r="N74" s="5"/>
      <c r="O74" s="5"/>
      <c r="P74" s="5"/>
      <c r="Q74" s="5"/>
      <c r="R74" s="5"/>
      <c r="S74" s="5"/>
      <c r="T74" s="5"/>
      <c r="U74" s="5"/>
      <c r="V74" s="5"/>
      <c r="W74" s="5"/>
      <c r="X74" s="5"/>
      <c r="Y74" s="5"/>
    </row>
    <row r="75" spans="1:25" ht="15.75" customHeight="1" x14ac:dyDescent="0.25">
      <c r="A75" s="5"/>
      <c r="B75" s="106"/>
      <c r="C75" s="5"/>
      <c r="D75" s="5"/>
      <c r="E75" s="5"/>
      <c r="F75" s="5"/>
      <c r="G75" s="5"/>
      <c r="H75" s="5"/>
      <c r="I75" s="5"/>
      <c r="J75" s="5"/>
      <c r="K75" s="5"/>
      <c r="L75" s="5"/>
      <c r="M75" s="5"/>
      <c r="N75" s="5"/>
      <c r="O75" s="5"/>
      <c r="P75" s="5"/>
      <c r="Q75" s="5"/>
      <c r="R75" s="5"/>
      <c r="S75" s="5"/>
      <c r="T75" s="5"/>
      <c r="U75" s="5"/>
      <c r="V75" s="5"/>
      <c r="W75" s="5"/>
      <c r="X75" s="5"/>
      <c r="Y75" s="5"/>
    </row>
    <row r="76" spans="1:25" ht="15.75" customHeight="1" x14ac:dyDescent="0.25">
      <c r="A76" s="5"/>
      <c r="B76" s="106"/>
      <c r="C76" s="5"/>
      <c r="D76" s="5"/>
      <c r="E76" s="5"/>
      <c r="F76" s="5"/>
      <c r="G76" s="5"/>
      <c r="H76" s="5"/>
      <c r="I76" s="5"/>
      <c r="J76" s="5"/>
      <c r="K76" s="5"/>
      <c r="L76" s="5"/>
      <c r="M76" s="5"/>
      <c r="N76" s="5"/>
      <c r="O76" s="5"/>
      <c r="P76" s="5"/>
      <c r="Q76" s="5"/>
      <c r="R76" s="5"/>
      <c r="S76" s="5"/>
      <c r="T76" s="5"/>
      <c r="U76" s="5"/>
      <c r="V76" s="5"/>
      <c r="W76" s="5"/>
      <c r="X76" s="5"/>
      <c r="Y76" s="5"/>
    </row>
    <row r="77" spans="1:25" ht="15.75" customHeight="1" x14ac:dyDescent="0.25">
      <c r="A77" s="5"/>
      <c r="B77" s="106"/>
      <c r="C77" s="5"/>
      <c r="D77" s="5"/>
      <c r="E77" s="5"/>
      <c r="F77" s="5"/>
      <c r="G77" s="5"/>
      <c r="H77" s="5"/>
      <c r="I77" s="5"/>
      <c r="J77" s="5"/>
      <c r="K77" s="5"/>
      <c r="L77" s="5"/>
      <c r="M77" s="5"/>
      <c r="N77" s="5"/>
      <c r="O77" s="5"/>
      <c r="P77" s="5"/>
      <c r="Q77" s="5"/>
      <c r="R77" s="5"/>
      <c r="S77" s="5"/>
      <c r="T77" s="5"/>
      <c r="U77" s="5"/>
      <c r="V77" s="5"/>
      <c r="W77" s="5"/>
      <c r="X77" s="5"/>
      <c r="Y77" s="5"/>
    </row>
    <row r="78" spans="1:25" ht="15.75" customHeight="1" x14ac:dyDescent="0.25">
      <c r="A78" s="5"/>
      <c r="B78" s="106"/>
      <c r="C78" s="5"/>
      <c r="D78" s="5"/>
      <c r="E78" s="5"/>
      <c r="F78" s="5"/>
      <c r="G78" s="5"/>
      <c r="H78" s="5"/>
      <c r="I78" s="5"/>
      <c r="J78" s="5"/>
      <c r="K78" s="5"/>
      <c r="L78" s="5"/>
      <c r="M78" s="5"/>
      <c r="N78" s="5"/>
      <c r="O78" s="5"/>
      <c r="P78" s="5"/>
      <c r="Q78" s="5"/>
      <c r="R78" s="5"/>
      <c r="S78" s="5"/>
      <c r="T78" s="5"/>
      <c r="U78" s="5"/>
      <c r="V78" s="5"/>
      <c r="W78" s="5"/>
      <c r="X78" s="5"/>
      <c r="Y78" s="5"/>
    </row>
    <row r="79" spans="1:25" ht="15.75" customHeight="1" x14ac:dyDescent="0.25">
      <c r="A79" s="5"/>
      <c r="B79" s="106"/>
      <c r="C79" s="5"/>
      <c r="D79" s="5"/>
      <c r="E79" s="5"/>
      <c r="F79" s="5"/>
      <c r="G79" s="5"/>
      <c r="H79" s="5"/>
      <c r="I79" s="5"/>
      <c r="J79" s="5"/>
      <c r="K79" s="5"/>
      <c r="L79" s="5"/>
      <c r="M79" s="5"/>
      <c r="N79" s="5"/>
      <c r="O79" s="5"/>
      <c r="P79" s="5"/>
      <c r="Q79" s="5"/>
      <c r="R79" s="5"/>
      <c r="S79" s="5"/>
      <c r="T79" s="5"/>
      <c r="U79" s="5"/>
      <c r="V79" s="5"/>
      <c r="W79" s="5"/>
      <c r="X79" s="5"/>
      <c r="Y79" s="5"/>
    </row>
    <row r="80" spans="1:25" ht="15.75" customHeight="1" x14ac:dyDescent="0.25">
      <c r="A80" s="5"/>
      <c r="B80" s="106"/>
      <c r="C80" s="5"/>
      <c r="D80" s="5"/>
      <c r="E80" s="5"/>
      <c r="F80" s="5"/>
      <c r="G80" s="5"/>
      <c r="H80" s="5"/>
      <c r="I80" s="5"/>
      <c r="J80" s="5"/>
      <c r="K80" s="5"/>
      <c r="L80" s="5"/>
      <c r="M80" s="5"/>
      <c r="N80" s="5"/>
      <c r="O80" s="5"/>
      <c r="P80" s="5"/>
      <c r="Q80" s="5"/>
      <c r="R80" s="5"/>
      <c r="S80" s="5"/>
      <c r="T80" s="5"/>
      <c r="U80" s="5"/>
      <c r="V80" s="5"/>
      <c r="W80" s="5"/>
      <c r="X80" s="5"/>
      <c r="Y80" s="5"/>
    </row>
    <row r="81" spans="1:25" ht="15.75" customHeight="1" x14ac:dyDescent="0.25">
      <c r="A81" s="5"/>
      <c r="B81" s="106"/>
      <c r="C81" s="5"/>
      <c r="D81" s="5"/>
      <c r="E81" s="5"/>
      <c r="F81" s="5"/>
      <c r="G81" s="5"/>
      <c r="H81" s="5"/>
      <c r="I81" s="5"/>
      <c r="J81" s="5"/>
      <c r="K81" s="5"/>
      <c r="L81" s="5"/>
      <c r="M81" s="5"/>
      <c r="N81" s="5"/>
      <c r="O81" s="5"/>
      <c r="P81" s="5"/>
      <c r="Q81" s="5"/>
      <c r="R81" s="5"/>
      <c r="S81" s="5"/>
      <c r="T81" s="5"/>
      <c r="U81" s="5"/>
      <c r="V81" s="5"/>
      <c r="W81" s="5"/>
      <c r="X81" s="5"/>
      <c r="Y81" s="5"/>
    </row>
    <row r="82" spans="1:25" ht="15.75" customHeight="1" x14ac:dyDescent="0.25">
      <c r="A82" s="5"/>
      <c r="B82" s="106"/>
      <c r="C82" s="5"/>
      <c r="D82" s="5"/>
      <c r="E82" s="5"/>
      <c r="F82" s="5"/>
      <c r="G82" s="5"/>
      <c r="H82" s="5"/>
      <c r="I82" s="5"/>
      <c r="J82" s="5"/>
      <c r="K82" s="5"/>
      <c r="L82" s="5"/>
      <c r="M82" s="5"/>
      <c r="N82" s="5"/>
      <c r="O82" s="5"/>
      <c r="P82" s="5"/>
      <c r="Q82" s="5"/>
      <c r="R82" s="5"/>
      <c r="S82" s="5"/>
      <c r="T82" s="5"/>
      <c r="U82" s="5"/>
      <c r="V82" s="5"/>
      <c r="W82" s="5"/>
      <c r="X82" s="5"/>
      <c r="Y82" s="5"/>
    </row>
    <row r="83" spans="1:25" ht="15.75" customHeight="1" x14ac:dyDescent="0.25">
      <c r="A83" s="5"/>
      <c r="B83" s="106"/>
      <c r="C83" s="5"/>
      <c r="D83" s="5"/>
      <c r="E83" s="5"/>
      <c r="F83" s="5"/>
      <c r="G83" s="5"/>
      <c r="H83" s="5"/>
      <c r="I83" s="5"/>
      <c r="J83" s="5"/>
      <c r="K83" s="5"/>
      <c r="L83" s="5"/>
      <c r="M83" s="5"/>
      <c r="N83" s="5"/>
      <c r="O83" s="5"/>
      <c r="P83" s="5"/>
      <c r="Q83" s="5"/>
      <c r="R83" s="5"/>
      <c r="S83" s="5"/>
      <c r="T83" s="5"/>
      <c r="U83" s="5"/>
      <c r="V83" s="5"/>
      <c r="W83" s="5"/>
      <c r="X83" s="5"/>
      <c r="Y83" s="5"/>
    </row>
    <row r="84" spans="1:25" ht="15.75" customHeight="1" x14ac:dyDescent="0.25">
      <c r="A84" s="5"/>
      <c r="B84" s="106"/>
      <c r="C84" s="5"/>
      <c r="D84" s="5"/>
      <c r="E84" s="5"/>
      <c r="F84" s="5"/>
      <c r="G84" s="5"/>
      <c r="H84" s="5"/>
      <c r="I84" s="5"/>
      <c r="J84" s="5"/>
      <c r="K84" s="5"/>
      <c r="L84" s="5"/>
      <c r="M84" s="5"/>
      <c r="N84" s="5"/>
      <c r="O84" s="5"/>
      <c r="P84" s="5"/>
      <c r="Q84" s="5"/>
      <c r="R84" s="5"/>
      <c r="S84" s="5"/>
      <c r="T84" s="5"/>
      <c r="U84" s="5"/>
      <c r="V84" s="5"/>
      <c r="W84" s="5"/>
      <c r="X84" s="5"/>
      <c r="Y84" s="5"/>
    </row>
    <row r="85" spans="1:25" ht="15.75" customHeight="1" x14ac:dyDescent="0.25">
      <c r="A85" s="5"/>
      <c r="B85" s="106"/>
      <c r="C85" s="5"/>
      <c r="D85" s="5"/>
      <c r="E85" s="5"/>
      <c r="F85" s="5"/>
      <c r="G85" s="5"/>
      <c r="H85" s="5"/>
      <c r="I85" s="5"/>
      <c r="J85" s="5"/>
      <c r="K85" s="5"/>
      <c r="L85" s="5"/>
      <c r="M85" s="5"/>
      <c r="N85" s="5"/>
      <c r="O85" s="5"/>
      <c r="P85" s="5"/>
      <c r="Q85" s="5"/>
      <c r="R85" s="5"/>
      <c r="S85" s="5"/>
      <c r="T85" s="5"/>
      <c r="U85" s="5"/>
      <c r="V85" s="5"/>
      <c r="W85" s="5"/>
      <c r="X85" s="5"/>
      <c r="Y85" s="5"/>
    </row>
    <row r="86" spans="1:25" ht="15.75" customHeight="1" x14ac:dyDescent="0.25">
      <c r="A86" s="5"/>
      <c r="B86" s="106"/>
      <c r="C86" s="5"/>
      <c r="D86" s="5"/>
      <c r="E86" s="5"/>
      <c r="F86" s="5"/>
      <c r="G86" s="5"/>
      <c r="H86" s="5"/>
      <c r="I86" s="5"/>
      <c r="J86" s="5"/>
      <c r="K86" s="5"/>
      <c r="L86" s="5"/>
      <c r="M86" s="5"/>
      <c r="N86" s="5"/>
      <c r="O86" s="5"/>
      <c r="P86" s="5"/>
      <c r="Q86" s="5"/>
      <c r="R86" s="5"/>
      <c r="S86" s="5"/>
      <c r="T86" s="5"/>
      <c r="U86" s="5"/>
      <c r="V86" s="5"/>
      <c r="W86" s="5"/>
      <c r="X86" s="5"/>
      <c r="Y86" s="5"/>
    </row>
    <row r="87" spans="1:25" ht="15.75" customHeight="1" x14ac:dyDescent="0.25">
      <c r="A87" s="5"/>
      <c r="B87" s="106"/>
      <c r="C87" s="5"/>
      <c r="D87" s="5"/>
      <c r="E87" s="5"/>
      <c r="F87" s="5"/>
      <c r="G87" s="5"/>
      <c r="H87" s="5"/>
      <c r="I87" s="5"/>
      <c r="J87" s="5"/>
      <c r="K87" s="5"/>
      <c r="L87" s="5"/>
      <c r="M87" s="5"/>
      <c r="N87" s="5"/>
      <c r="O87" s="5"/>
      <c r="P87" s="5"/>
      <c r="Q87" s="5"/>
      <c r="R87" s="5"/>
      <c r="S87" s="5"/>
      <c r="T87" s="5"/>
      <c r="U87" s="5"/>
      <c r="V87" s="5"/>
      <c r="W87" s="5"/>
      <c r="X87" s="5"/>
      <c r="Y87" s="5"/>
    </row>
    <row r="88" spans="1:25" ht="15.75" customHeight="1" x14ac:dyDescent="0.25">
      <c r="A88" s="5"/>
      <c r="B88" s="106"/>
      <c r="C88" s="5"/>
      <c r="D88" s="5"/>
      <c r="E88" s="5"/>
      <c r="F88" s="5"/>
      <c r="G88" s="5"/>
      <c r="H88" s="5"/>
      <c r="I88" s="5"/>
      <c r="J88" s="5"/>
      <c r="K88" s="5"/>
      <c r="L88" s="5"/>
      <c r="M88" s="5"/>
      <c r="N88" s="5"/>
      <c r="O88" s="5"/>
      <c r="P88" s="5"/>
      <c r="Q88" s="5"/>
      <c r="R88" s="5"/>
      <c r="S88" s="5"/>
      <c r="T88" s="5"/>
      <c r="U88" s="5"/>
      <c r="V88" s="5"/>
      <c r="W88" s="5"/>
      <c r="X88" s="5"/>
      <c r="Y88" s="5"/>
    </row>
    <row r="89" spans="1:25" ht="15.75" customHeight="1" x14ac:dyDescent="0.25">
      <c r="A89" s="5"/>
      <c r="B89" s="106"/>
      <c r="C89" s="5"/>
      <c r="D89" s="5"/>
      <c r="E89" s="5"/>
      <c r="F89" s="5"/>
      <c r="G89" s="5"/>
      <c r="H89" s="5"/>
      <c r="I89" s="5"/>
      <c r="J89" s="5"/>
      <c r="K89" s="5"/>
      <c r="L89" s="5"/>
      <c r="M89" s="5"/>
      <c r="N89" s="5"/>
      <c r="O89" s="5"/>
      <c r="P89" s="5"/>
      <c r="Q89" s="5"/>
      <c r="R89" s="5"/>
      <c r="S89" s="5"/>
      <c r="T89" s="5"/>
      <c r="U89" s="5"/>
      <c r="V89" s="5"/>
      <c r="W89" s="5"/>
      <c r="X89" s="5"/>
      <c r="Y89" s="5"/>
    </row>
    <row r="90" spans="1:25" ht="15.75" customHeight="1" x14ac:dyDescent="0.25">
      <c r="A90" s="5"/>
      <c r="B90" s="106"/>
      <c r="C90" s="5"/>
      <c r="D90" s="5"/>
      <c r="E90" s="5"/>
      <c r="F90" s="5"/>
      <c r="G90" s="5"/>
      <c r="H90" s="5"/>
      <c r="I90" s="5"/>
      <c r="J90" s="5"/>
      <c r="K90" s="5"/>
      <c r="L90" s="5"/>
      <c r="M90" s="5"/>
      <c r="N90" s="5"/>
      <c r="O90" s="5"/>
      <c r="P90" s="5"/>
      <c r="Q90" s="5"/>
      <c r="R90" s="5"/>
      <c r="S90" s="5"/>
      <c r="T90" s="5"/>
      <c r="U90" s="5"/>
      <c r="V90" s="5"/>
      <c r="W90" s="5"/>
      <c r="X90" s="5"/>
      <c r="Y90" s="5"/>
    </row>
    <row r="91" spans="1:25" ht="15.75" customHeight="1" x14ac:dyDescent="0.25">
      <c r="A91" s="5"/>
      <c r="B91" s="106"/>
      <c r="C91" s="5"/>
      <c r="D91" s="5"/>
      <c r="E91" s="5"/>
      <c r="F91" s="5"/>
      <c r="G91" s="5"/>
      <c r="H91" s="5"/>
      <c r="I91" s="5"/>
      <c r="J91" s="5"/>
      <c r="K91" s="5"/>
      <c r="L91" s="5"/>
      <c r="M91" s="5"/>
      <c r="N91" s="5"/>
      <c r="O91" s="5"/>
      <c r="P91" s="5"/>
      <c r="Q91" s="5"/>
      <c r="R91" s="5"/>
      <c r="S91" s="5"/>
      <c r="T91" s="5"/>
      <c r="U91" s="5"/>
      <c r="V91" s="5"/>
      <c r="W91" s="5"/>
      <c r="X91" s="5"/>
      <c r="Y91" s="5"/>
    </row>
    <row r="92" spans="1:25" ht="15.75" customHeight="1" x14ac:dyDescent="0.25">
      <c r="A92" s="5"/>
      <c r="B92" s="106"/>
      <c r="C92" s="5"/>
      <c r="D92" s="5"/>
      <c r="E92" s="5"/>
      <c r="F92" s="5"/>
      <c r="G92" s="5"/>
      <c r="H92" s="5"/>
      <c r="I92" s="5"/>
      <c r="J92" s="5"/>
      <c r="K92" s="5"/>
      <c r="L92" s="5"/>
      <c r="M92" s="5"/>
      <c r="N92" s="5"/>
      <c r="O92" s="5"/>
      <c r="P92" s="5"/>
      <c r="Q92" s="5"/>
      <c r="R92" s="5"/>
      <c r="S92" s="5"/>
      <c r="T92" s="5"/>
      <c r="U92" s="5"/>
      <c r="V92" s="5"/>
      <c r="W92" s="5"/>
      <c r="X92" s="5"/>
      <c r="Y92" s="5"/>
    </row>
    <row r="93" spans="1:25" ht="15.75" customHeight="1" x14ac:dyDescent="0.25">
      <c r="A93" s="5"/>
      <c r="B93" s="106"/>
      <c r="C93" s="5"/>
      <c r="D93" s="5"/>
      <c r="E93" s="5"/>
      <c r="F93" s="5"/>
      <c r="G93" s="5"/>
      <c r="H93" s="5"/>
      <c r="I93" s="5"/>
      <c r="J93" s="5"/>
      <c r="K93" s="5"/>
      <c r="L93" s="5"/>
      <c r="M93" s="5"/>
      <c r="N93" s="5"/>
      <c r="O93" s="5"/>
      <c r="P93" s="5"/>
      <c r="Q93" s="5"/>
      <c r="R93" s="5"/>
      <c r="S93" s="5"/>
      <c r="T93" s="5"/>
      <c r="U93" s="5"/>
      <c r="V93" s="5"/>
      <c r="W93" s="5"/>
      <c r="X93" s="5"/>
      <c r="Y93" s="5"/>
    </row>
    <row r="94" spans="1:25" ht="15.75" customHeight="1" x14ac:dyDescent="0.25">
      <c r="A94" s="5"/>
      <c r="B94" s="106"/>
      <c r="C94" s="5"/>
      <c r="D94" s="5"/>
      <c r="E94" s="5"/>
      <c r="F94" s="5"/>
      <c r="G94" s="5"/>
      <c r="H94" s="5"/>
      <c r="I94" s="5"/>
      <c r="J94" s="5"/>
      <c r="K94" s="5"/>
      <c r="L94" s="5"/>
      <c r="M94" s="5"/>
      <c r="N94" s="5"/>
      <c r="O94" s="5"/>
      <c r="P94" s="5"/>
      <c r="Q94" s="5"/>
      <c r="R94" s="5"/>
      <c r="S94" s="5"/>
      <c r="T94" s="5"/>
      <c r="U94" s="5"/>
      <c r="V94" s="5"/>
      <c r="W94" s="5"/>
      <c r="X94" s="5"/>
      <c r="Y94" s="5"/>
    </row>
    <row r="95" spans="1:25" ht="15.75" customHeight="1" x14ac:dyDescent="0.25">
      <c r="A95" s="5"/>
      <c r="B95" s="106"/>
      <c r="C95" s="5"/>
      <c r="D95" s="5"/>
      <c r="E95" s="5"/>
      <c r="F95" s="5"/>
      <c r="G95" s="5"/>
      <c r="H95" s="5"/>
      <c r="I95" s="5"/>
      <c r="J95" s="5"/>
      <c r="K95" s="5"/>
      <c r="L95" s="5"/>
      <c r="M95" s="5"/>
      <c r="N95" s="5"/>
      <c r="O95" s="5"/>
      <c r="P95" s="5"/>
      <c r="Q95" s="5"/>
      <c r="R95" s="5"/>
      <c r="S95" s="5"/>
      <c r="T95" s="5"/>
      <c r="U95" s="5"/>
      <c r="V95" s="5"/>
      <c r="W95" s="5"/>
      <c r="X95" s="5"/>
      <c r="Y95" s="5"/>
    </row>
    <row r="96" spans="1:25" ht="15.75" customHeight="1" x14ac:dyDescent="0.25">
      <c r="A96" s="5"/>
      <c r="B96" s="106"/>
      <c r="C96" s="5"/>
      <c r="D96" s="5"/>
      <c r="E96" s="5"/>
      <c r="F96" s="5"/>
      <c r="G96" s="5"/>
      <c r="H96" s="5"/>
      <c r="I96" s="5"/>
      <c r="J96" s="5"/>
      <c r="K96" s="5"/>
      <c r="L96" s="5"/>
      <c r="M96" s="5"/>
      <c r="N96" s="5"/>
      <c r="O96" s="5"/>
      <c r="P96" s="5"/>
      <c r="Q96" s="5"/>
      <c r="R96" s="5"/>
      <c r="S96" s="5"/>
      <c r="T96" s="5"/>
      <c r="U96" s="5"/>
      <c r="V96" s="5"/>
      <c r="W96" s="5"/>
      <c r="X96" s="5"/>
      <c r="Y96" s="5"/>
    </row>
    <row r="97" spans="1:25" ht="15.75" customHeight="1" x14ac:dyDescent="0.25">
      <c r="A97" s="5"/>
      <c r="B97" s="106"/>
      <c r="C97" s="5"/>
      <c r="D97" s="5"/>
      <c r="E97" s="5"/>
      <c r="F97" s="5"/>
      <c r="G97" s="5"/>
      <c r="H97" s="5"/>
      <c r="I97" s="5"/>
      <c r="J97" s="5"/>
      <c r="K97" s="5"/>
      <c r="L97" s="5"/>
      <c r="M97" s="5"/>
      <c r="N97" s="5"/>
      <c r="O97" s="5"/>
      <c r="P97" s="5"/>
      <c r="Q97" s="5"/>
      <c r="R97" s="5"/>
      <c r="S97" s="5"/>
      <c r="T97" s="5"/>
      <c r="U97" s="5"/>
      <c r="V97" s="5"/>
      <c r="W97" s="5"/>
      <c r="X97" s="5"/>
      <c r="Y97" s="5"/>
    </row>
    <row r="98" spans="1:25" ht="15.75" customHeight="1" x14ac:dyDescent="0.25">
      <c r="A98" s="5"/>
      <c r="B98" s="106"/>
      <c r="C98" s="5"/>
      <c r="D98" s="5"/>
      <c r="E98" s="5"/>
      <c r="F98" s="5"/>
      <c r="G98" s="5"/>
      <c r="H98" s="5"/>
      <c r="I98" s="5"/>
      <c r="J98" s="5"/>
      <c r="K98" s="5"/>
      <c r="L98" s="5"/>
      <c r="M98" s="5"/>
      <c r="N98" s="5"/>
      <c r="O98" s="5"/>
      <c r="P98" s="5"/>
      <c r="Q98" s="5"/>
      <c r="R98" s="5"/>
      <c r="S98" s="5"/>
      <c r="T98" s="5"/>
      <c r="U98" s="5"/>
      <c r="V98" s="5"/>
      <c r="W98" s="5"/>
      <c r="X98" s="5"/>
      <c r="Y98" s="5"/>
    </row>
    <row r="99" spans="1:25" ht="15.75" customHeight="1" x14ac:dyDescent="0.25">
      <c r="A99" s="5"/>
      <c r="B99" s="106"/>
      <c r="C99" s="5"/>
      <c r="D99" s="5"/>
      <c r="E99" s="5"/>
      <c r="F99" s="5"/>
      <c r="G99" s="5"/>
      <c r="H99" s="5"/>
      <c r="I99" s="5"/>
      <c r="J99" s="5"/>
      <c r="K99" s="5"/>
      <c r="L99" s="5"/>
      <c r="M99" s="5"/>
      <c r="N99" s="5"/>
      <c r="O99" s="5"/>
      <c r="P99" s="5"/>
      <c r="Q99" s="5"/>
      <c r="R99" s="5"/>
      <c r="S99" s="5"/>
      <c r="T99" s="5"/>
      <c r="U99" s="5"/>
      <c r="V99" s="5"/>
      <c r="W99" s="5"/>
      <c r="X99" s="5"/>
      <c r="Y99" s="5"/>
    </row>
    <row r="100" spans="1:25" ht="15.75" customHeight="1" x14ac:dyDescent="0.25">
      <c r="A100" s="5"/>
      <c r="B100" s="106"/>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x14ac:dyDescent="0.25">
      <c r="A101" s="5"/>
      <c r="B101" s="106"/>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x14ac:dyDescent="0.25">
      <c r="A102" s="5"/>
      <c r="B102" s="106"/>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x14ac:dyDescent="0.25">
      <c r="A103" s="5"/>
      <c r="B103" s="106"/>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x14ac:dyDescent="0.25">
      <c r="A104" s="5"/>
      <c r="B104" s="106"/>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x14ac:dyDescent="0.25">
      <c r="A105" s="5"/>
      <c r="B105" s="106"/>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x14ac:dyDescent="0.25">
      <c r="A106" s="5"/>
      <c r="B106" s="106"/>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x14ac:dyDescent="0.25">
      <c r="A107" s="5"/>
      <c r="B107" s="106"/>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x14ac:dyDescent="0.25">
      <c r="A108" s="5"/>
      <c r="B108" s="106"/>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x14ac:dyDescent="0.25">
      <c r="A109" s="5"/>
      <c r="B109" s="106"/>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x14ac:dyDescent="0.25">
      <c r="A110" s="5"/>
      <c r="B110" s="106"/>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x14ac:dyDescent="0.25">
      <c r="A111" s="5"/>
      <c r="B111" s="106"/>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x14ac:dyDescent="0.25">
      <c r="A112" s="5"/>
      <c r="B112" s="106"/>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x14ac:dyDescent="0.25">
      <c r="A113" s="5"/>
      <c r="B113" s="106"/>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x14ac:dyDescent="0.25">
      <c r="A114" s="5"/>
      <c r="B114" s="106"/>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x14ac:dyDescent="0.25">
      <c r="A115" s="5"/>
      <c r="B115" s="106"/>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x14ac:dyDescent="0.25">
      <c r="A116" s="5"/>
      <c r="B116" s="106"/>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x14ac:dyDescent="0.25">
      <c r="A117" s="5"/>
      <c r="B117" s="106"/>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x14ac:dyDescent="0.25">
      <c r="A118" s="5"/>
      <c r="B118" s="106"/>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x14ac:dyDescent="0.25">
      <c r="A119" s="5"/>
      <c r="B119" s="106"/>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x14ac:dyDescent="0.25">
      <c r="A120" s="5"/>
      <c r="B120" s="106"/>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x14ac:dyDescent="0.25">
      <c r="A121" s="5"/>
      <c r="B121" s="106"/>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x14ac:dyDescent="0.25">
      <c r="A122" s="5"/>
      <c r="B122" s="106"/>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x14ac:dyDescent="0.25">
      <c r="A123" s="5"/>
      <c r="B123" s="106"/>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x14ac:dyDescent="0.25">
      <c r="A124" s="5"/>
      <c r="B124" s="106"/>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x14ac:dyDescent="0.25">
      <c r="A125" s="5"/>
      <c r="B125" s="106"/>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x14ac:dyDescent="0.25">
      <c r="A126" s="5"/>
      <c r="B126" s="106"/>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x14ac:dyDescent="0.25">
      <c r="A127" s="5"/>
      <c r="B127" s="106"/>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x14ac:dyDescent="0.25">
      <c r="A128" s="5"/>
      <c r="B128" s="106"/>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x14ac:dyDescent="0.25">
      <c r="A129" s="5"/>
      <c r="B129" s="106"/>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x14ac:dyDescent="0.25">
      <c r="A130" s="5"/>
      <c r="B130" s="106"/>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x14ac:dyDescent="0.25">
      <c r="A131" s="5"/>
      <c r="B131" s="106"/>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x14ac:dyDescent="0.25">
      <c r="A132" s="5"/>
      <c r="B132" s="106"/>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x14ac:dyDescent="0.25">
      <c r="A133" s="5"/>
      <c r="B133" s="106"/>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x14ac:dyDescent="0.25">
      <c r="A134" s="5"/>
      <c r="B134" s="106"/>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x14ac:dyDescent="0.25">
      <c r="A135" s="5"/>
      <c r="B135" s="106"/>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x14ac:dyDescent="0.25">
      <c r="A136" s="5"/>
      <c r="B136" s="106"/>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x14ac:dyDescent="0.25">
      <c r="A137" s="5"/>
      <c r="B137" s="106"/>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x14ac:dyDescent="0.25">
      <c r="A138" s="5"/>
      <c r="B138" s="106"/>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x14ac:dyDescent="0.25">
      <c r="A139" s="5"/>
      <c r="B139" s="106"/>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x14ac:dyDescent="0.25">
      <c r="A140" s="5"/>
      <c r="B140" s="106"/>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x14ac:dyDescent="0.25">
      <c r="A141" s="5"/>
      <c r="B141" s="106"/>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x14ac:dyDescent="0.25">
      <c r="A142" s="5"/>
      <c r="B142" s="106"/>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x14ac:dyDescent="0.25">
      <c r="A143" s="5"/>
      <c r="B143" s="106"/>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x14ac:dyDescent="0.25">
      <c r="A144" s="5"/>
      <c r="B144" s="106"/>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x14ac:dyDescent="0.25">
      <c r="A145" s="5"/>
      <c r="B145" s="106"/>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x14ac:dyDescent="0.25">
      <c r="A146" s="5"/>
      <c r="B146" s="106"/>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x14ac:dyDescent="0.25">
      <c r="A147" s="5"/>
      <c r="B147" s="106"/>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x14ac:dyDescent="0.25">
      <c r="A148" s="5"/>
      <c r="B148" s="106"/>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x14ac:dyDescent="0.25">
      <c r="A149" s="5"/>
      <c r="B149" s="106"/>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x14ac:dyDescent="0.25">
      <c r="A150" s="5"/>
      <c r="B150" s="106"/>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x14ac:dyDescent="0.25">
      <c r="A151" s="5"/>
      <c r="B151" s="106"/>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x14ac:dyDescent="0.25">
      <c r="A152" s="5"/>
      <c r="B152" s="106"/>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x14ac:dyDescent="0.25">
      <c r="A153" s="5"/>
      <c r="B153" s="106"/>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x14ac:dyDescent="0.25">
      <c r="A154" s="5"/>
      <c r="B154" s="106"/>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x14ac:dyDescent="0.25">
      <c r="A155" s="5"/>
      <c r="B155" s="106"/>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x14ac:dyDescent="0.25">
      <c r="A156" s="5"/>
      <c r="B156" s="106"/>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x14ac:dyDescent="0.25">
      <c r="A157" s="5"/>
      <c r="B157" s="106"/>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x14ac:dyDescent="0.25">
      <c r="A158" s="5"/>
      <c r="B158" s="106"/>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x14ac:dyDescent="0.25">
      <c r="A159" s="5"/>
      <c r="B159" s="106"/>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x14ac:dyDescent="0.25">
      <c r="A160" s="5"/>
      <c r="B160" s="106"/>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x14ac:dyDescent="0.25">
      <c r="A161" s="5"/>
      <c r="B161" s="106"/>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x14ac:dyDescent="0.25">
      <c r="A162" s="5"/>
      <c r="B162" s="106"/>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x14ac:dyDescent="0.25">
      <c r="A163" s="5"/>
      <c r="B163" s="106"/>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x14ac:dyDescent="0.25">
      <c r="A164" s="5"/>
      <c r="B164" s="106"/>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x14ac:dyDescent="0.25">
      <c r="A165" s="5"/>
      <c r="B165" s="106"/>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x14ac:dyDescent="0.25">
      <c r="A166" s="5"/>
      <c r="B166" s="106"/>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x14ac:dyDescent="0.25">
      <c r="A167" s="5"/>
      <c r="B167" s="106"/>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x14ac:dyDescent="0.25">
      <c r="A168" s="5"/>
      <c r="B168" s="106"/>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x14ac:dyDescent="0.25">
      <c r="A169" s="5"/>
      <c r="B169" s="106"/>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x14ac:dyDescent="0.25">
      <c r="A170" s="5"/>
      <c r="B170" s="106"/>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x14ac:dyDescent="0.25">
      <c r="A171" s="5"/>
      <c r="B171" s="106"/>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x14ac:dyDescent="0.25">
      <c r="A172" s="5"/>
      <c r="B172" s="106"/>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x14ac:dyDescent="0.25">
      <c r="A173" s="5"/>
      <c r="B173" s="106"/>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x14ac:dyDescent="0.25">
      <c r="A174" s="5"/>
      <c r="B174" s="106"/>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x14ac:dyDescent="0.25">
      <c r="A175" s="5"/>
      <c r="B175" s="106"/>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x14ac:dyDescent="0.25">
      <c r="A176" s="5"/>
      <c r="B176" s="106"/>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x14ac:dyDescent="0.25">
      <c r="A177" s="5"/>
      <c r="B177" s="106"/>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x14ac:dyDescent="0.25">
      <c r="A178" s="5"/>
      <c r="B178" s="106"/>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x14ac:dyDescent="0.25">
      <c r="A179" s="5"/>
      <c r="B179" s="106"/>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x14ac:dyDescent="0.25">
      <c r="A180" s="5"/>
      <c r="B180" s="106"/>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x14ac:dyDescent="0.25">
      <c r="A181" s="5"/>
      <c r="B181" s="106"/>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x14ac:dyDescent="0.25">
      <c r="A182" s="5"/>
      <c r="B182" s="106"/>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x14ac:dyDescent="0.25">
      <c r="A183" s="5"/>
      <c r="B183" s="106"/>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x14ac:dyDescent="0.25">
      <c r="A184" s="5"/>
      <c r="B184" s="106"/>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x14ac:dyDescent="0.25">
      <c r="A185" s="5"/>
      <c r="B185" s="106"/>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x14ac:dyDescent="0.25">
      <c r="A186" s="5"/>
      <c r="B186" s="106"/>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x14ac:dyDescent="0.25">
      <c r="A187" s="5"/>
      <c r="B187" s="106"/>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x14ac:dyDescent="0.25">
      <c r="A188" s="5"/>
      <c r="B188" s="106"/>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x14ac:dyDescent="0.25">
      <c r="A189" s="5"/>
      <c r="B189" s="106"/>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x14ac:dyDescent="0.25">
      <c r="A190" s="5"/>
      <c r="B190" s="106"/>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x14ac:dyDescent="0.25">
      <c r="A191" s="5"/>
      <c r="B191" s="106"/>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x14ac:dyDescent="0.25">
      <c r="A192" s="5"/>
      <c r="B192" s="106"/>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x14ac:dyDescent="0.25">
      <c r="A193" s="5"/>
      <c r="B193" s="106"/>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x14ac:dyDescent="0.25">
      <c r="A194" s="5"/>
      <c r="B194" s="106"/>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x14ac:dyDescent="0.25">
      <c r="A195" s="5"/>
      <c r="B195" s="106"/>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x14ac:dyDescent="0.25">
      <c r="A196" s="5"/>
      <c r="B196" s="106"/>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x14ac:dyDescent="0.25">
      <c r="A197" s="5"/>
      <c r="B197" s="106"/>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x14ac:dyDescent="0.25">
      <c r="A198" s="5"/>
      <c r="B198" s="106"/>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x14ac:dyDescent="0.25">
      <c r="A199" s="5"/>
      <c r="B199" s="106"/>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x14ac:dyDescent="0.25">
      <c r="A200" s="5"/>
      <c r="B200" s="106"/>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x14ac:dyDescent="0.25">
      <c r="A201" s="5"/>
      <c r="B201" s="106"/>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x14ac:dyDescent="0.25">
      <c r="A202" s="5"/>
      <c r="B202" s="106"/>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x14ac:dyDescent="0.25">
      <c r="A203" s="5"/>
      <c r="B203" s="106"/>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x14ac:dyDescent="0.25">
      <c r="A204" s="5"/>
      <c r="B204" s="106"/>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x14ac:dyDescent="0.25">
      <c r="A205" s="5"/>
      <c r="B205" s="106"/>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x14ac:dyDescent="0.25">
      <c r="A206" s="5"/>
      <c r="B206" s="106"/>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x14ac:dyDescent="0.25">
      <c r="A207" s="5"/>
      <c r="B207" s="106"/>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x14ac:dyDescent="0.25">
      <c r="A208" s="5"/>
      <c r="B208" s="106"/>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x14ac:dyDescent="0.25">
      <c r="A209" s="5"/>
      <c r="B209" s="106"/>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x14ac:dyDescent="0.25">
      <c r="A210" s="5"/>
      <c r="B210" s="106"/>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x14ac:dyDescent="0.25">
      <c r="A211" s="5"/>
      <c r="B211" s="106"/>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x14ac:dyDescent="0.25">
      <c r="A212" s="5"/>
      <c r="B212" s="106"/>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x14ac:dyDescent="0.25">
      <c r="A213" s="5"/>
      <c r="B213" s="106"/>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x14ac:dyDescent="0.25">
      <c r="A214" s="5"/>
      <c r="B214" s="106"/>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x14ac:dyDescent="0.25">
      <c r="A215" s="5"/>
      <c r="B215" s="106"/>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x14ac:dyDescent="0.25">
      <c r="A216" s="5"/>
      <c r="B216" s="106"/>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x14ac:dyDescent="0.25">
      <c r="A217" s="5"/>
      <c r="B217" s="106"/>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x14ac:dyDescent="0.25">
      <c r="A218" s="5"/>
      <c r="B218" s="106"/>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x14ac:dyDescent="0.25">
      <c r="A219" s="5"/>
      <c r="B219" s="106"/>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x14ac:dyDescent="0.25">
      <c r="A220" s="5"/>
      <c r="B220" s="106"/>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x14ac:dyDescent="0.25">
      <c r="A221" s="5"/>
      <c r="B221" s="106"/>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x14ac:dyDescent="0.25">
      <c r="A222" s="5"/>
      <c r="B222" s="106"/>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x14ac:dyDescent="0.25">
      <c r="A223" s="5"/>
      <c r="B223" s="106"/>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x14ac:dyDescent="0.25">
      <c r="A224" s="5"/>
      <c r="B224" s="106"/>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x14ac:dyDescent="0.25">
      <c r="A225" s="5"/>
      <c r="B225" s="106"/>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x14ac:dyDescent="0.25">
      <c r="A226" s="5"/>
      <c r="B226" s="106"/>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x14ac:dyDescent="0.25">
      <c r="A227" s="5"/>
      <c r="B227" s="106"/>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x14ac:dyDescent="0.25">
      <c r="A228" s="5"/>
      <c r="B228" s="106"/>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x14ac:dyDescent="0.25">
      <c r="A229" s="5"/>
      <c r="B229" s="106"/>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x14ac:dyDescent="0.25">
      <c r="A230" s="5"/>
      <c r="B230" s="106"/>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x14ac:dyDescent="0.25">
      <c r="A231" s="5"/>
      <c r="B231" s="106"/>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x14ac:dyDescent="0.25">
      <c r="A232" s="5"/>
      <c r="B232" s="106"/>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x14ac:dyDescent="0.25">
      <c r="A233" s="5"/>
      <c r="B233" s="106"/>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x14ac:dyDescent="0.25">
      <c r="A234" s="5"/>
      <c r="B234" s="106"/>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x14ac:dyDescent="0.25">
      <c r="A235" s="5"/>
      <c r="B235" s="106"/>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x14ac:dyDescent="0.25">
      <c r="A236" s="5"/>
      <c r="B236" s="106"/>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x14ac:dyDescent="0.25">
      <c r="A237" s="5"/>
      <c r="B237" s="106"/>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x14ac:dyDescent="0.25">
      <c r="A238" s="5"/>
      <c r="B238" s="106"/>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x14ac:dyDescent="0.25">
      <c r="A239" s="5"/>
      <c r="B239" s="106"/>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x14ac:dyDescent="0.25">
      <c r="A240" s="5"/>
      <c r="B240" s="106"/>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x14ac:dyDescent="0.25">
      <c r="A241" s="5"/>
      <c r="B241" s="106"/>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x14ac:dyDescent="0.25">
      <c r="A242" s="5"/>
      <c r="B242" s="106"/>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x14ac:dyDescent="0.25">
      <c r="A243" s="5"/>
      <c r="B243" s="106"/>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x14ac:dyDescent="0.25">
      <c r="A244" s="5"/>
      <c r="B244" s="106"/>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x14ac:dyDescent="0.25">
      <c r="A245" s="5"/>
      <c r="B245" s="106"/>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x14ac:dyDescent="0.25">
      <c r="A246" s="5"/>
      <c r="B246" s="106"/>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x14ac:dyDescent="0.25">
      <c r="A247" s="5"/>
      <c r="B247" s="106"/>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x14ac:dyDescent="0.25">
      <c r="A248" s="5"/>
      <c r="B248" s="106"/>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x14ac:dyDescent="0.25">
      <c r="A249" s="5"/>
      <c r="B249" s="106"/>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x14ac:dyDescent="0.25">
      <c r="A250" s="5"/>
      <c r="B250" s="106"/>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x14ac:dyDescent="0.25">
      <c r="A251" s="5"/>
      <c r="B251" s="106"/>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x14ac:dyDescent="0.25">
      <c r="A252" s="5"/>
      <c r="B252" s="106"/>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x14ac:dyDescent="0.25">
      <c r="A253" s="5"/>
      <c r="B253" s="106"/>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x14ac:dyDescent="0.25">
      <c r="A254" s="5"/>
      <c r="B254" s="106"/>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x14ac:dyDescent="0.25">
      <c r="A255" s="5"/>
      <c r="B255" s="106"/>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x14ac:dyDescent="0.25">
      <c r="A256" s="5"/>
      <c r="B256" s="106"/>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x14ac:dyDescent="0.25">
      <c r="A257" s="5"/>
      <c r="B257" s="106"/>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x14ac:dyDescent="0.25">
      <c r="A258" s="5"/>
      <c r="B258" s="106"/>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x14ac:dyDescent="0.25">
      <c r="A259" s="5"/>
      <c r="B259" s="106"/>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x14ac:dyDescent="0.25">
      <c r="A260" s="5"/>
      <c r="B260" s="106"/>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x14ac:dyDescent="0.25">
      <c r="A261" s="5"/>
      <c r="B261" s="106"/>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x14ac:dyDescent="0.25">
      <c r="A262" s="5"/>
      <c r="B262" s="106"/>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x14ac:dyDescent="0.25">
      <c r="A263" s="5"/>
      <c r="B263" s="106"/>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x14ac:dyDescent="0.25">
      <c r="A264" s="5"/>
      <c r="B264" s="106"/>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x14ac:dyDescent="0.25">
      <c r="A265" s="5"/>
      <c r="B265" s="106"/>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x14ac:dyDescent="0.25">
      <c r="A266" s="5"/>
      <c r="B266" s="106"/>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x14ac:dyDescent="0.25">
      <c r="A267" s="5"/>
      <c r="B267" s="106"/>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x14ac:dyDescent="0.25">
      <c r="A268" s="5"/>
      <c r="B268" s="106"/>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x14ac:dyDescent="0.25">
      <c r="A269" s="5"/>
      <c r="B269" s="106"/>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x14ac:dyDescent="0.25">
      <c r="A270" s="5"/>
      <c r="B270" s="106"/>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x14ac:dyDescent="0.25">
      <c r="A271" s="5"/>
      <c r="B271" s="106"/>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x14ac:dyDescent="0.25">
      <c r="A272" s="5"/>
      <c r="B272" s="106"/>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x14ac:dyDescent="0.25">
      <c r="A273" s="5"/>
      <c r="B273" s="106"/>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x14ac:dyDescent="0.25">
      <c r="A274" s="5"/>
      <c r="B274" s="106"/>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x14ac:dyDescent="0.25">
      <c r="A275" s="5"/>
      <c r="B275" s="106"/>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x14ac:dyDescent="0.25">
      <c r="A276" s="5"/>
      <c r="B276" s="106"/>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x14ac:dyDescent="0.25">
      <c r="A277" s="5"/>
      <c r="B277" s="106"/>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x14ac:dyDescent="0.25">
      <c r="A278" s="5"/>
      <c r="B278" s="106"/>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x14ac:dyDescent="0.25">
      <c r="A279" s="5"/>
      <c r="B279" s="106"/>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x14ac:dyDescent="0.25">
      <c r="A280" s="5"/>
      <c r="B280" s="106"/>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x14ac:dyDescent="0.25">
      <c r="A281" s="5"/>
      <c r="B281" s="106"/>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x14ac:dyDescent="0.25">
      <c r="A282" s="5"/>
      <c r="B282" s="106"/>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x14ac:dyDescent="0.25">
      <c r="A283" s="5"/>
      <c r="B283" s="106"/>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x14ac:dyDescent="0.25">
      <c r="A284" s="5"/>
      <c r="B284" s="106"/>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x14ac:dyDescent="0.25">
      <c r="A285" s="5"/>
      <c r="B285" s="106"/>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x14ac:dyDescent="0.25">
      <c r="A286" s="5"/>
      <c r="B286" s="106"/>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x14ac:dyDescent="0.25">
      <c r="A287" s="5"/>
      <c r="B287" s="106"/>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x14ac:dyDescent="0.25">
      <c r="A288" s="5"/>
      <c r="B288" s="106"/>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x14ac:dyDescent="0.25">
      <c r="A289" s="5"/>
      <c r="B289" s="106"/>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x14ac:dyDescent="0.25">
      <c r="A290" s="5"/>
      <c r="B290" s="106"/>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x14ac:dyDescent="0.25">
      <c r="A291" s="5"/>
      <c r="B291" s="106"/>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x14ac:dyDescent="0.25">
      <c r="A292" s="5"/>
      <c r="B292" s="106"/>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x14ac:dyDescent="0.25">
      <c r="A293" s="5"/>
      <c r="B293" s="106"/>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x14ac:dyDescent="0.25">
      <c r="A294" s="5"/>
      <c r="B294" s="106"/>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x14ac:dyDescent="0.25">
      <c r="A295" s="5"/>
      <c r="B295" s="106"/>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x14ac:dyDescent="0.25">
      <c r="A296" s="5"/>
      <c r="B296" s="106"/>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x14ac:dyDescent="0.25">
      <c r="A297" s="5"/>
      <c r="B297" s="106"/>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x14ac:dyDescent="0.25">
      <c r="A298" s="5"/>
      <c r="B298" s="106"/>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x14ac:dyDescent="0.25">
      <c r="A299" s="5"/>
      <c r="B299" s="106"/>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x14ac:dyDescent="0.25">
      <c r="A300" s="5"/>
      <c r="B300" s="106"/>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x14ac:dyDescent="0.25">
      <c r="A301" s="5"/>
      <c r="B301" s="106"/>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x14ac:dyDescent="0.25">
      <c r="A302" s="5"/>
      <c r="B302" s="106"/>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x14ac:dyDescent="0.25">
      <c r="A303" s="5"/>
      <c r="B303" s="106"/>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x14ac:dyDescent="0.25">
      <c r="A304" s="5"/>
      <c r="B304" s="106"/>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x14ac:dyDescent="0.25">
      <c r="A305" s="5"/>
      <c r="B305" s="106"/>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x14ac:dyDescent="0.25">
      <c r="A306" s="5"/>
      <c r="B306" s="106"/>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x14ac:dyDescent="0.25">
      <c r="A307" s="5"/>
      <c r="B307" s="106"/>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x14ac:dyDescent="0.25">
      <c r="A308" s="5"/>
      <c r="B308" s="106"/>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x14ac:dyDescent="0.25">
      <c r="A309" s="5"/>
      <c r="B309" s="106"/>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x14ac:dyDescent="0.25">
      <c r="A310" s="5"/>
      <c r="B310" s="106"/>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x14ac:dyDescent="0.25">
      <c r="A311" s="5"/>
      <c r="B311" s="106"/>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x14ac:dyDescent="0.25">
      <c r="A312" s="5"/>
      <c r="B312" s="106"/>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x14ac:dyDescent="0.25">
      <c r="A313" s="5"/>
      <c r="B313" s="106"/>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x14ac:dyDescent="0.25">
      <c r="A314" s="5"/>
      <c r="B314" s="106"/>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x14ac:dyDescent="0.25">
      <c r="A315" s="5"/>
      <c r="B315" s="106"/>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x14ac:dyDescent="0.25">
      <c r="A316" s="5"/>
      <c r="B316" s="106"/>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x14ac:dyDescent="0.25">
      <c r="A317" s="5"/>
      <c r="B317" s="106"/>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x14ac:dyDescent="0.25">
      <c r="A318" s="5"/>
      <c r="B318" s="106"/>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x14ac:dyDescent="0.25">
      <c r="A319" s="5"/>
      <c r="B319" s="106"/>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x14ac:dyDescent="0.25">
      <c r="A320" s="5"/>
      <c r="B320" s="106"/>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x14ac:dyDescent="0.25">
      <c r="A321" s="5"/>
      <c r="B321" s="106"/>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x14ac:dyDescent="0.25">
      <c r="A322" s="5"/>
      <c r="B322" s="106"/>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x14ac:dyDescent="0.25">
      <c r="A323" s="5"/>
      <c r="B323" s="106"/>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x14ac:dyDescent="0.25">
      <c r="A324" s="5"/>
      <c r="B324" s="106"/>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x14ac:dyDescent="0.25">
      <c r="A325" s="5"/>
      <c r="B325" s="106"/>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x14ac:dyDescent="0.25">
      <c r="A326" s="5"/>
      <c r="B326" s="106"/>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x14ac:dyDescent="0.25">
      <c r="A327" s="5"/>
      <c r="B327" s="106"/>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x14ac:dyDescent="0.25">
      <c r="A328" s="5"/>
      <c r="B328" s="106"/>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x14ac:dyDescent="0.25">
      <c r="A329" s="5"/>
      <c r="B329" s="106"/>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x14ac:dyDescent="0.25">
      <c r="A330" s="5"/>
      <c r="B330" s="106"/>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x14ac:dyDescent="0.25">
      <c r="A331" s="5"/>
      <c r="B331" s="106"/>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x14ac:dyDescent="0.25">
      <c r="A332" s="5"/>
      <c r="B332" s="106"/>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x14ac:dyDescent="0.25">
      <c r="A333" s="5"/>
      <c r="B333" s="106"/>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x14ac:dyDescent="0.25">
      <c r="A334" s="5"/>
      <c r="B334" s="106"/>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x14ac:dyDescent="0.25">
      <c r="A335" s="5"/>
      <c r="B335" s="106"/>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x14ac:dyDescent="0.25">
      <c r="A336" s="5"/>
      <c r="B336" s="106"/>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x14ac:dyDescent="0.25">
      <c r="A337" s="5"/>
      <c r="B337" s="106"/>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x14ac:dyDescent="0.25">
      <c r="A338" s="5"/>
      <c r="B338" s="106"/>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x14ac:dyDescent="0.25">
      <c r="A339" s="5"/>
      <c r="B339" s="106"/>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x14ac:dyDescent="0.25">
      <c r="A340" s="5"/>
      <c r="B340" s="106"/>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x14ac:dyDescent="0.25">
      <c r="A341" s="5"/>
      <c r="B341" s="106"/>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x14ac:dyDescent="0.25">
      <c r="A342" s="5"/>
      <c r="B342" s="106"/>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x14ac:dyDescent="0.25">
      <c r="A343" s="5"/>
      <c r="B343" s="106"/>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x14ac:dyDescent="0.25">
      <c r="A344" s="5"/>
      <c r="B344" s="106"/>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x14ac:dyDescent="0.25">
      <c r="A345" s="5"/>
      <c r="B345" s="106"/>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x14ac:dyDescent="0.25">
      <c r="A346" s="5"/>
      <c r="B346" s="106"/>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x14ac:dyDescent="0.25">
      <c r="A347" s="5"/>
      <c r="B347" s="106"/>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x14ac:dyDescent="0.25">
      <c r="A348" s="5"/>
      <c r="B348" s="106"/>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x14ac:dyDescent="0.25">
      <c r="A349" s="5"/>
      <c r="B349" s="106"/>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x14ac:dyDescent="0.25">
      <c r="A350" s="5"/>
      <c r="B350" s="106"/>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x14ac:dyDescent="0.25">
      <c r="A351" s="5"/>
      <c r="B351" s="106"/>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x14ac:dyDescent="0.25">
      <c r="A352" s="5"/>
      <c r="B352" s="106"/>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x14ac:dyDescent="0.25">
      <c r="A353" s="5"/>
      <c r="B353" s="106"/>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x14ac:dyDescent="0.25">
      <c r="A354" s="5"/>
      <c r="B354" s="106"/>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x14ac:dyDescent="0.25">
      <c r="A355" s="5"/>
      <c r="B355" s="106"/>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x14ac:dyDescent="0.25">
      <c r="A356" s="5"/>
      <c r="B356" s="106"/>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x14ac:dyDescent="0.25">
      <c r="A357" s="5"/>
      <c r="B357" s="106"/>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x14ac:dyDescent="0.25">
      <c r="A358" s="5"/>
      <c r="B358" s="106"/>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x14ac:dyDescent="0.25">
      <c r="A359" s="5"/>
      <c r="B359" s="106"/>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x14ac:dyDescent="0.25">
      <c r="A360" s="5"/>
      <c r="B360" s="106"/>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x14ac:dyDescent="0.25">
      <c r="A361" s="5"/>
      <c r="B361" s="106"/>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x14ac:dyDescent="0.25">
      <c r="A362" s="5"/>
      <c r="B362" s="106"/>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x14ac:dyDescent="0.25">
      <c r="A363" s="5"/>
      <c r="B363" s="106"/>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x14ac:dyDescent="0.25">
      <c r="A364" s="5"/>
      <c r="B364" s="106"/>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x14ac:dyDescent="0.25">
      <c r="A365" s="5"/>
      <c r="B365" s="106"/>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x14ac:dyDescent="0.25">
      <c r="A366" s="5"/>
      <c r="B366" s="106"/>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x14ac:dyDescent="0.25">
      <c r="A367" s="5"/>
      <c r="B367" s="106"/>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x14ac:dyDescent="0.25">
      <c r="A368" s="5"/>
      <c r="B368" s="106"/>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x14ac:dyDescent="0.25">
      <c r="A369" s="5"/>
      <c r="B369" s="106"/>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x14ac:dyDescent="0.25">
      <c r="A370" s="5"/>
      <c r="B370" s="106"/>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x14ac:dyDescent="0.25">
      <c r="A371" s="5"/>
      <c r="B371" s="106"/>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x14ac:dyDescent="0.25">
      <c r="A372" s="5"/>
      <c r="B372" s="106"/>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x14ac:dyDescent="0.25">
      <c r="A373" s="5"/>
      <c r="B373" s="106"/>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x14ac:dyDescent="0.25">
      <c r="A374" s="5"/>
      <c r="B374" s="106"/>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x14ac:dyDescent="0.25">
      <c r="A375" s="5"/>
      <c r="B375" s="106"/>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x14ac:dyDescent="0.25">
      <c r="A376" s="5"/>
      <c r="B376" s="106"/>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x14ac:dyDescent="0.25">
      <c r="A377" s="5"/>
      <c r="B377" s="106"/>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x14ac:dyDescent="0.25">
      <c r="A378" s="5"/>
      <c r="B378" s="106"/>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x14ac:dyDescent="0.25">
      <c r="A379" s="5"/>
      <c r="B379" s="106"/>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x14ac:dyDescent="0.25">
      <c r="A380" s="5"/>
      <c r="B380" s="106"/>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x14ac:dyDescent="0.25">
      <c r="A381" s="5"/>
      <c r="B381" s="106"/>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x14ac:dyDescent="0.25">
      <c r="A382" s="5"/>
      <c r="B382" s="106"/>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x14ac:dyDescent="0.25">
      <c r="A383" s="5"/>
      <c r="B383" s="106"/>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x14ac:dyDescent="0.25">
      <c r="A384" s="5"/>
      <c r="B384" s="106"/>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x14ac:dyDescent="0.25">
      <c r="A385" s="5"/>
      <c r="B385" s="106"/>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x14ac:dyDescent="0.25">
      <c r="A386" s="5"/>
      <c r="B386" s="106"/>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x14ac:dyDescent="0.25">
      <c r="A387" s="5"/>
      <c r="B387" s="106"/>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x14ac:dyDescent="0.25">
      <c r="A388" s="5"/>
      <c r="B388" s="106"/>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x14ac:dyDescent="0.25">
      <c r="A389" s="5"/>
      <c r="B389" s="106"/>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x14ac:dyDescent="0.25">
      <c r="A390" s="5"/>
      <c r="B390" s="106"/>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x14ac:dyDescent="0.25">
      <c r="A391" s="5"/>
      <c r="B391" s="106"/>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x14ac:dyDescent="0.25">
      <c r="A392" s="5"/>
      <c r="B392" s="106"/>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x14ac:dyDescent="0.25">
      <c r="A393" s="5"/>
      <c r="B393" s="106"/>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x14ac:dyDescent="0.25">
      <c r="A394" s="5"/>
      <c r="B394" s="106"/>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x14ac:dyDescent="0.25">
      <c r="A395" s="5"/>
      <c r="B395" s="106"/>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x14ac:dyDescent="0.25">
      <c r="A396" s="5"/>
      <c r="B396" s="106"/>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x14ac:dyDescent="0.25">
      <c r="A397" s="5"/>
      <c r="B397" s="106"/>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x14ac:dyDescent="0.25">
      <c r="A398" s="5"/>
      <c r="B398" s="106"/>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x14ac:dyDescent="0.25">
      <c r="A399" s="5"/>
      <c r="B399" s="106"/>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x14ac:dyDescent="0.25">
      <c r="A400" s="5"/>
      <c r="B400" s="106"/>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x14ac:dyDescent="0.25">
      <c r="A401" s="5"/>
      <c r="B401" s="106"/>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x14ac:dyDescent="0.25">
      <c r="A402" s="5"/>
      <c r="B402" s="106"/>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x14ac:dyDescent="0.25">
      <c r="A403" s="5"/>
      <c r="B403" s="106"/>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x14ac:dyDescent="0.25">
      <c r="A404" s="5"/>
      <c r="B404" s="106"/>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x14ac:dyDescent="0.25">
      <c r="A405" s="5"/>
      <c r="B405" s="106"/>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x14ac:dyDescent="0.25">
      <c r="A406" s="5"/>
      <c r="B406" s="106"/>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x14ac:dyDescent="0.25">
      <c r="A407" s="5"/>
      <c r="B407" s="106"/>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x14ac:dyDescent="0.25">
      <c r="A408" s="5"/>
      <c r="B408" s="106"/>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x14ac:dyDescent="0.25">
      <c r="A409" s="5"/>
      <c r="B409" s="106"/>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x14ac:dyDescent="0.25">
      <c r="A410" s="5"/>
      <c r="B410" s="106"/>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x14ac:dyDescent="0.25">
      <c r="A411" s="5"/>
      <c r="B411" s="106"/>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x14ac:dyDescent="0.25">
      <c r="A412" s="5"/>
      <c r="B412" s="106"/>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x14ac:dyDescent="0.25">
      <c r="A413" s="5"/>
      <c r="B413" s="106"/>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x14ac:dyDescent="0.25">
      <c r="A414" s="5"/>
      <c r="B414" s="106"/>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x14ac:dyDescent="0.25">
      <c r="A415" s="5"/>
      <c r="B415" s="106"/>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x14ac:dyDescent="0.25">
      <c r="A416" s="5"/>
      <c r="B416" s="106"/>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x14ac:dyDescent="0.25">
      <c r="A417" s="5"/>
      <c r="B417" s="106"/>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x14ac:dyDescent="0.25">
      <c r="A418" s="5"/>
      <c r="B418" s="106"/>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x14ac:dyDescent="0.25">
      <c r="A419" s="5"/>
      <c r="B419" s="106"/>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x14ac:dyDescent="0.25">
      <c r="A420" s="5"/>
      <c r="B420" s="106"/>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x14ac:dyDescent="0.25">
      <c r="A421" s="5"/>
      <c r="B421" s="106"/>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x14ac:dyDescent="0.25">
      <c r="A422" s="5"/>
      <c r="B422" s="106"/>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x14ac:dyDescent="0.25">
      <c r="A423" s="5"/>
      <c r="B423" s="106"/>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x14ac:dyDescent="0.25">
      <c r="A424" s="5"/>
      <c r="B424" s="106"/>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x14ac:dyDescent="0.25">
      <c r="A425" s="5"/>
      <c r="B425" s="106"/>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x14ac:dyDescent="0.25">
      <c r="A426" s="5"/>
      <c r="B426" s="106"/>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x14ac:dyDescent="0.25">
      <c r="A427" s="5"/>
      <c r="B427" s="106"/>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x14ac:dyDescent="0.25">
      <c r="A428" s="5"/>
      <c r="B428" s="106"/>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x14ac:dyDescent="0.25">
      <c r="A429" s="5"/>
      <c r="B429" s="106"/>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x14ac:dyDescent="0.25">
      <c r="A430" s="5"/>
      <c r="B430" s="106"/>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x14ac:dyDescent="0.25">
      <c r="A431" s="5"/>
      <c r="B431" s="106"/>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x14ac:dyDescent="0.25">
      <c r="A432" s="5"/>
      <c r="B432" s="106"/>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x14ac:dyDescent="0.25">
      <c r="A433" s="5"/>
      <c r="B433" s="106"/>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x14ac:dyDescent="0.25">
      <c r="A434" s="5"/>
      <c r="B434" s="106"/>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x14ac:dyDescent="0.25">
      <c r="A435" s="5"/>
      <c r="B435" s="106"/>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x14ac:dyDescent="0.25">
      <c r="A436" s="5"/>
      <c r="B436" s="106"/>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x14ac:dyDescent="0.25">
      <c r="A437" s="5"/>
      <c r="B437" s="106"/>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x14ac:dyDescent="0.25">
      <c r="A438" s="5"/>
      <c r="B438" s="106"/>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x14ac:dyDescent="0.25">
      <c r="A439" s="5"/>
      <c r="B439" s="106"/>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x14ac:dyDescent="0.25">
      <c r="A440" s="5"/>
      <c r="B440" s="106"/>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x14ac:dyDescent="0.25">
      <c r="A441" s="5"/>
      <c r="B441" s="106"/>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x14ac:dyDescent="0.25">
      <c r="A442" s="5"/>
      <c r="B442" s="106"/>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x14ac:dyDescent="0.25">
      <c r="A443" s="5"/>
      <c r="B443" s="106"/>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x14ac:dyDescent="0.25">
      <c r="A444" s="5"/>
      <c r="B444" s="106"/>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x14ac:dyDescent="0.25">
      <c r="A445" s="5"/>
      <c r="B445" s="106"/>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x14ac:dyDescent="0.25">
      <c r="A446" s="5"/>
      <c r="B446" s="106"/>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x14ac:dyDescent="0.25">
      <c r="A447" s="5"/>
      <c r="B447" s="106"/>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x14ac:dyDescent="0.25">
      <c r="A448" s="5"/>
      <c r="B448" s="106"/>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x14ac:dyDescent="0.25">
      <c r="A449" s="5"/>
      <c r="B449" s="106"/>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x14ac:dyDescent="0.25">
      <c r="A450" s="5"/>
      <c r="B450" s="106"/>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x14ac:dyDescent="0.25">
      <c r="A451" s="5"/>
      <c r="B451" s="106"/>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x14ac:dyDescent="0.25">
      <c r="A452" s="5"/>
      <c r="B452" s="106"/>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x14ac:dyDescent="0.25">
      <c r="A453" s="5"/>
      <c r="B453" s="106"/>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x14ac:dyDescent="0.25">
      <c r="A454" s="5"/>
      <c r="B454" s="106"/>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x14ac:dyDescent="0.25">
      <c r="A455" s="5"/>
      <c r="B455" s="106"/>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x14ac:dyDescent="0.25">
      <c r="A456" s="5"/>
      <c r="B456" s="106"/>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x14ac:dyDescent="0.25">
      <c r="A457" s="5"/>
      <c r="B457" s="106"/>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x14ac:dyDescent="0.25">
      <c r="A458" s="5"/>
      <c r="B458" s="106"/>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x14ac:dyDescent="0.25">
      <c r="A459" s="5"/>
      <c r="B459" s="106"/>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x14ac:dyDescent="0.25">
      <c r="A460" s="5"/>
      <c r="B460" s="106"/>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x14ac:dyDescent="0.25">
      <c r="A461" s="5"/>
      <c r="B461" s="106"/>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x14ac:dyDescent="0.25">
      <c r="A462" s="5"/>
      <c r="B462" s="106"/>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x14ac:dyDescent="0.25">
      <c r="A463" s="5"/>
      <c r="B463" s="106"/>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x14ac:dyDescent="0.25">
      <c r="A464" s="5"/>
      <c r="B464" s="106"/>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x14ac:dyDescent="0.25">
      <c r="A465" s="5"/>
      <c r="B465" s="106"/>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x14ac:dyDescent="0.25">
      <c r="A466" s="5"/>
      <c r="B466" s="106"/>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x14ac:dyDescent="0.25">
      <c r="A467" s="5"/>
      <c r="B467" s="106"/>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x14ac:dyDescent="0.25">
      <c r="A468" s="5"/>
      <c r="B468" s="106"/>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x14ac:dyDescent="0.25">
      <c r="A469" s="5"/>
      <c r="B469" s="106"/>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x14ac:dyDescent="0.25">
      <c r="A470" s="5"/>
      <c r="B470" s="106"/>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x14ac:dyDescent="0.25">
      <c r="A471" s="5"/>
      <c r="B471" s="106"/>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x14ac:dyDescent="0.25">
      <c r="A472" s="5"/>
      <c r="B472" s="106"/>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x14ac:dyDescent="0.25">
      <c r="A473" s="5"/>
      <c r="B473" s="106"/>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x14ac:dyDescent="0.25">
      <c r="A474" s="5"/>
      <c r="B474" s="106"/>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x14ac:dyDescent="0.25">
      <c r="A475" s="5"/>
      <c r="B475" s="106"/>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x14ac:dyDescent="0.25">
      <c r="A476" s="5"/>
      <c r="B476" s="106"/>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x14ac:dyDescent="0.25">
      <c r="A477" s="5"/>
      <c r="B477" s="106"/>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x14ac:dyDescent="0.25">
      <c r="A478" s="5"/>
      <c r="B478" s="106"/>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x14ac:dyDescent="0.25">
      <c r="A479" s="5"/>
      <c r="B479" s="106"/>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x14ac:dyDescent="0.25">
      <c r="A480" s="5"/>
      <c r="B480" s="106"/>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x14ac:dyDescent="0.25">
      <c r="A481" s="5"/>
      <c r="B481" s="106"/>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x14ac:dyDescent="0.25">
      <c r="A482" s="5"/>
      <c r="B482" s="106"/>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x14ac:dyDescent="0.25">
      <c r="A483" s="5"/>
      <c r="B483" s="106"/>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x14ac:dyDescent="0.25">
      <c r="A484" s="5"/>
      <c r="B484" s="106"/>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x14ac:dyDescent="0.25">
      <c r="A485" s="5"/>
      <c r="B485" s="106"/>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x14ac:dyDescent="0.25">
      <c r="A486" s="5"/>
      <c r="B486" s="106"/>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x14ac:dyDescent="0.25">
      <c r="A487" s="5"/>
      <c r="B487" s="106"/>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x14ac:dyDescent="0.25">
      <c r="A488" s="5"/>
      <c r="B488" s="106"/>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x14ac:dyDescent="0.25">
      <c r="A489" s="5"/>
      <c r="B489" s="106"/>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x14ac:dyDescent="0.25">
      <c r="A490" s="5"/>
      <c r="B490" s="106"/>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x14ac:dyDescent="0.25">
      <c r="A491" s="5"/>
      <c r="B491" s="106"/>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x14ac:dyDescent="0.25">
      <c r="A492" s="5"/>
      <c r="B492" s="106"/>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x14ac:dyDescent="0.25">
      <c r="A493" s="5"/>
      <c r="B493" s="106"/>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x14ac:dyDescent="0.25">
      <c r="A494" s="5"/>
      <c r="B494" s="106"/>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x14ac:dyDescent="0.25">
      <c r="A495" s="5"/>
      <c r="B495" s="106"/>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x14ac:dyDescent="0.25">
      <c r="A496" s="5"/>
      <c r="B496" s="106"/>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x14ac:dyDescent="0.25">
      <c r="A497" s="5"/>
      <c r="B497" s="106"/>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x14ac:dyDescent="0.25">
      <c r="A498" s="5"/>
      <c r="B498" s="106"/>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x14ac:dyDescent="0.25">
      <c r="A499" s="5"/>
      <c r="B499" s="106"/>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x14ac:dyDescent="0.25">
      <c r="A500" s="5"/>
      <c r="B500" s="106"/>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x14ac:dyDescent="0.25">
      <c r="A501" s="5"/>
      <c r="B501" s="106"/>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x14ac:dyDescent="0.25">
      <c r="A502" s="5"/>
      <c r="B502" s="106"/>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x14ac:dyDescent="0.25">
      <c r="A503" s="5"/>
      <c r="B503" s="106"/>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x14ac:dyDescent="0.25">
      <c r="A504" s="5"/>
      <c r="B504" s="106"/>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x14ac:dyDescent="0.25">
      <c r="A505" s="5"/>
      <c r="B505" s="106"/>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x14ac:dyDescent="0.25">
      <c r="A506" s="5"/>
      <c r="B506" s="106"/>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x14ac:dyDescent="0.25">
      <c r="A507" s="5"/>
      <c r="B507" s="106"/>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x14ac:dyDescent="0.25">
      <c r="A508" s="5"/>
      <c r="B508" s="106"/>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x14ac:dyDescent="0.25">
      <c r="A509" s="5"/>
      <c r="B509" s="106"/>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x14ac:dyDescent="0.25">
      <c r="A510" s="5"/>
      <c r="B510" s="106"/>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x14ac:dyDescent="0.25">
      <c r="A511" s="5"/>
      <c r="B511" s="106"/>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x14ac:dyDescent="0.25">
      <c r="A512" s="5"/>
      <c r="B512" s="106"/>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x14ac:dyDescent="0.25">
      <c r="A513" s="5"/>
      <c r="B513" s="106"/>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x14ac:dyDescent="0.25">
      <c r="A514" s="5"/>
      <c r="B514" s="106"/>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x14ac:dyDescent="0.25">
      <c r="A515" s="5"/>
      <c r="B515" s="106"/>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x14ac:dyDescent="0.25">
      <c r="A516" s="5"/>
      <c r="B516" s="106"/>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x14ac:dyDescent="0.25">
      <c r="A517" s="5"/>
      <c r="B517" s="106"/>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x14ac:dyDescent="0.25">
      <c r="A518" s="5"/>
      <c r="B518" s="106"/>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x14ac:dyDescent="0.25">
      <c r="A519" s="5"/>
      <c r="B519" s="106"/>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x14ac:dyDescent="0.25">
      <c r="A520" s="5"/>
      <c r="B520" s="106"/>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x14ac:dyDescent="0.25">
      <c r="A521" s="5"/>
      <c r="B521" s="106"/>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x14ac:dyDescent="0.25">
      <c r="A522" s="5"/>
      <c r="B522" s="106"/>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x14ac:dyDescent="0.25">
      <c r="A523" s="5"/>
      <c r="B523" s="106"/>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x14ac:dyDescent="0.25">
      <c r="A524" s="5"/>
      <c r="B524" s="106"/>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x14ac:dyDescent="0.25">
      <c r="A525" s="5"/>
      <c r="B525" s="106"/>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x14ac:dyDescent="0.25">
      <c r="A526" s="5"/>
      <c r="B526" s="106"/>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x14ac:dyDescent="0.25">
      <c r="A527" s="5"/>
      <c r="B527" s="106"/>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x14ac:dyDescent="0.25">
      <c r="A528" s="5"/>
      <c r="B528" s="106"/>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x14ac:dyDescent="0.25">
      <c r="A529" s="5"/>
      <c r="B529" s="106"/>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x14ac:dyDescent="0.25">
      <c r="A530" s="5"/>
      <c r="B530" s="106"/>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x14ac:dyDescent="0.25">
      <c r="A531" s="5"/>
      <c r="B531" s="106"/>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x14ac:dyDescent="0.25">
      <c r="A532" s="5"/>
      <c r="B532" s="106"/>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x14ac:dyDescent="0.25">
      <c r="A533" s="5"/>
      <c r="B533" s="106"/>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x14ac:dyDescent="0.25">
      <c r="A534" s="5"/>
      <c r="B534" s="106"/>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x14ac:dyDescent="0.25">
      <c r="A535" s="5"/>
      <c r="B535" s="106"/>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x14ac:dyDescent="0.25">
      <c r="A536" s="5"/>
      <c r="B536" s="106"/>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x14ac:dyDescent="0.25">
      <c r="A537" s="5"/>
      <c r="B537" s="106"/>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x14ac:dyDescent="0.25">
      <c r="A538" s="5"/>
      <c r="B538" s="106"/>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x14ac:dyDescent="0.25">
      <c r="A539" s="5"/>
      <c r="B539" s="106"/>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x14ac:dyDescent="0.25">
      <c r="A540" s="5"/>
      <c r="B540" s="106"/>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x14ac:dyDescent="0.25">
      <c r="A541" s="5"/>
      <c r="B541" s="106"/>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x14ac:dyDescent="0.25">
      <c r="A542" s="5"/>
      <c r="B542" s="106"/>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x14ac:dyDescent="0.25">
      <c r="A543" s="5"/>
      <c r="B543" s="106"/>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x14ac:dyDescent="0.25">
      <c r="A544" s="5"/>
      <c r="B544" s="106"/>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x14ac:dyDescent="0.25">
      <c r="A545" s="5"/>
      <c r="B545" s="106"/>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x14ac:dyDescent="0.25">
      <c r="A546" s="5"/>
      <c r="B546" s="106"/>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x14ac:dyDescent="0.25">
      <c r="A547" s="5"/>
      <c r="B547" s="106"/>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x14ac:dyDescent="0.25">
      <c r="A548" s="5"/>
      <c r="B548" s="106"/>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x14ac:dyDescent="0.25">
      <c r="A549" s="5"/>
      <c r="B549" s="106"/>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x14ac:dyDescent="0.25">
      <c r="A550" s="5"/>
      <c r="B550" s="106"/>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x14ac:dyDescent="0.25">
      <c r="A551" s="5"/>
      <c r="B551" s="106"/>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x14ac:dyDescent="0.25">
      <c r="A552" s="5"/>
      <c r="B552" s="106"/>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x14ac:dyDescent="0.25">
      <c r="A553" s="5"/>
      <c r="B553" s="106"/>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x14ac:dyDescent="0.25">
      <c r="A554" s="5"/>
      <c r="B554" s="106"/>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x14ac:dyDescent="0.25">
      <c r="A555" s="5"/>
      <c r="B555" s="106"/>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x14ac:dyDescent="0.25">
      <c r="A556" s="5"/>
      <c r="B556" s="106"/>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x14ac:dyDescent="0.25">
      <c r="A557" s="5"/>
      <c r="B557" s="106"/>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x14ac:dyDescent="0.25">
      <c r="A558" s="5"/>
      <c r="B558" s="106"/>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x14ac:dyDescent="0.25">
      <c r="A559" s="5"/>
      <c r="B559" s="106"/>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x14ac:dyDescent="0.25">
      <c r="A560" s="5"/>
      <c r="B560" s="106"/>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x14ac:dyDescent="0.25">
      <c r="A561" s="5"/>
      <c r="B561" s="106"/>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x14ac:dyDescent="0.25">
      <c r="A562" s="5"/>
      <c r="B562" s="106"/>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x14ac:dyDescent="0.25">
      <c r="A563" s="5"/>
      <c r="B563" s="106"/>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x14ac:dyDescent="0.25">
      <c r="A564" s="5"/>
      <c r="B564" s="106"/>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x14ac:dyDescent="0.25">
      <c r="A565" s="5"/>
      <c r="B565" s="106"/>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x14ac:dyDescent="0.25">
      <c r="A566" s="5"/>
      <c r="B566" s="106"/>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x14ac:dyDescent="0.25">
      <c r="A567" s="5"/>
      <c r="B567" s="106"/>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x14ac:dyDescent="0.25">
      <c r="A568" s="5"/>
      <c r="B568" s="106"/>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x14ac:dyDescent="0.25">
      <c r="A569" s="5"/>
      <c r="B569" s="106"/>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x14ac:dyDescent="0.25">
      <c r="A570" s="5"/>
      <c r="B570" s="106"/>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x14ac:dyDescent="0.25">
      <c r="A571" s="5"/>
      <c r="B571" s="106"/>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x14ac:dyDescent="0.25">
      <c r="A572" s="5"/>
      <c r="B572" s="106"/>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x14ac:dyDescent="0.25">
      <c r="A573" s="5"/>
      <c r="B573" s="106"/>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x14ac:dyDescent="0.25">
      <c r="A574" s="5"/>
      <c r="B574" s="106"/>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x14ac:dyDescent="0.25">
      <c r="A575" s="5"/>
      <c r="B575" s="106"/>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x14ac:dyDescent="0.25">
      <c r="A576" s="5"/>
      <c r="B576" s="106"/>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x14ac:dyDescent="0.25">
      <c r="A577" s="5"/>
      <c r="B577" s="106"/>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x14ac:dyDescent="0.25">
      <c r="A578" s="5"/>
      <c r="B578" s="106"/>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x14ac:dyDescent="0.25">
      <c r="A579" s="5"/>
      <c r="B579" s="106"/>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x14ac:dyDescent="0.25">
      <c r="A580" s="5"/>
      <c r="B580" s="106"/>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x14ac:dyDescent="0.25">
      <c r="A581" s="5"/>
      <c r="B581" s="106"/>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x14ac:dyDescent="0.25">
      <c r="A582" s="5"/>
      <c r="B582" s="106"/>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x14ac:dyDescent="0.25">
      <c r="A583" s="5"/>
      <c r="B583" s="106"/>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x14ac:dyDescent="0.25">
      <c r="A584" s="5"/>
      <c r="B584" s="106"/>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x14ac:dyDescent="0.25">
      <c r="A585" s="5"/>
      <c r="B585" s="106"/>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x14ac:dyDescent="0.25">
      <c r="A586" s="5"/>
      <c r="B586" s="106"/>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x14ac:dyDescent="0.25">
      <c r="A587" s="5"/>
      <c r="B587" s="106"/>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x14ac:dyDescent="0.25">
      <c r="A588" s="5"/>
      <c r="B588" s="106"/>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x14ac:dyDescent="0.25">
      <c r="A589" s="5"/>
      <c r="B589" s="106"/>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x14ac:dyDescent="0.25">
      <c r="A590" s="5"/>
      <c r="B590" s="106"/>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x14ac:dyDescent="0.25">
      <c r="A591" s="5"/>
      <c r="B591" s="106"/>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x14ac:dyDescent="0.25">
      <c r="A592" s="5"/>
      <c r="B592" s="106"/>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x14ac:dyDescent="0.25">
      <c r="A593" s="5"/>
      <c r="B593" s="106"/>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x14ac:dyDescent="0.25">
      <c r="A594" s="5"/>
      <c r="B594" s="106"/>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x14ac:dyDescent="0.25">
      <c r="A595" s="5"/>
      <c r="B595" s="106"/>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x14ac:dyDescent="0.25">
      <c r="A596" s="5"/>
      <c r="B596" s="106"/>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x14ac:dyDescent="0.25">
      <c r="A597" s="5"/>
      <c r="B597" s="106"/>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x14ac:dyDescent="0.25">
      <c r="A598" s="5"/>
      <c r="B598" s="106"/>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x14ac:dyDescent="0.25">
      <c r="A599" s="5"/>
      <c r="B599" s="106"/>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x14ac:dyDescent="0.25">
      <c r="A600" s="5"/>
      <c r="B600" s="106"/>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x14ac:dyDescent="0.25">
      <c r="A601" s="5"/>
      <c r="B601" s="106"/>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x14ac:dyDescent="0.25">
      <c r="A602" s="5"/>
      <c r="B602" s="106"/>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x14ac:dyDescent="0.25">
      <c r="A603" s="5"/>
      <c r="B603" s="106"/>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x14ac:dyDescent="0.25">
      <c r="A604" s="5"/>
      <c r="B604" s="106"/>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x14ac:dyDescent="0.25">
      <c r="A605" s="5"/>
      <c r="B605" s="106"/>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x14ac:dyDescent="0.25">
      <c r="A606" s="5"/>
      <c r="B606" s="106"/>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x14ac:dyDescent="0.25">
      <c r="A607" s="5"/>
      <c r="B607" s="106"/>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x14ac:dyDescent="0.25">
      <c r="A608" s="5"/>
      <c r="B608" s="106"/>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x14ac:dyDescent="0.25">
      <c r="A609" s="5"/>
      <c r="B609" s="106"/>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x14ac:dyDescent="0.25">
      <c r="A610" s="5"/>
      <c r="B610" s="106"/>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x14ac:dyDescent="0.25">
      <c r="A611" s="5"/>
      <c r="B611" s="106"/>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x14ac:dyDescent="0.25">
      <c r="A612" s="5"/>
      <c r="B612" s="106"/>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x14ac:dyDescent="0.25">
      <c r="A613" s="5"/>
      <c r="B613" s="106"/>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x14ac:dyDescent="0.25">
      <c r="A614" s="5"/>
      <c r="B614" s="106"/>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x14ac:dyDescent="0.25">
      <c r="A615" s="5"/>
      <c r="B615" s="106"/>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x14ac:dyDescent="0.25">
      <c r="A616" s="5"/>
      <c r="B616" s="106"/>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x14ac:dyDescent="0.25">
      <c r="A617" s="5"/>
      <c r="B617" s="106"/>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x14ac:dyDescent="0.25">
      <c r="A618" s="5"/>
      <c r="B618" s="106"/>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x14ac:dyDescent="0.25">
      <c r="A619" s="5"/>
      <c r="B619" s="106"/>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x14ac:dyDescent="0.25">
      <c r="A620" s="5"/>
      <c r="B620" s="106"/>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x14ac:dyDescent="0.25">
      <c r="A621" s="5"/>
      <c r="B621" s="106"/>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x14ac:dyDescent="0.25">
      <c r="A622" s="5"/>
      <c r="B622" s="106"/>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x14ac:dyDescent="0.25">
      <c r="A623" s="5"/>
      <c r="B623" s="106"/>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x14ac:dyDescent="0.25">
      <c r="A624" s="5"/>
      <c r="B624" s="106"/>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x14ac:dyDescent="0.25">
      <c r="A625" s="5"/>
      <c r="B625" s="106"/>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x14ac:dyDescent="0.25">
      <c r="A626" s="5"/>
      <c r="B626" s="106"/>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x14ac:dyDescent="0.25">
      <c r="A627" s="5"/>
      <c r="B627" s="106"/>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x14ac:dyDescent="0.25">
      <c r="A628" s="5"/>
      <c r="B628" s="106"/>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x14ac:dyDescent="0.25">
      <c r="A629" s="5"/>
      <c r="B629" s="106"/>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x14ac:dyDescent="0.25">
      <c r="A630" s="5"/>
      <c r="B630" s="106"/>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x14ac:dyDescent="0.25">
      <c r="A631" s="5"/>
      <c r="B631" s="106"/>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x14ac:dyDescent="0.25">
      <c r="A632" s="5"/>
      <c r="B632" s="106"/>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x14ac:dyDescent="0.25">
      <c r="A633" s="5"/>
      <c r="B633" s="106"/>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x14ac:dyDescent="0.25">
      <c r="A634" s="5"/>
      <c r="B634" s="106"/>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x14ac:dyDescent="0.25">
      <c r="A635" s="5"/>
      <c r="B635" s="106"/>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x14ac:dyDescent="0.25">
      <c r="A636" s="5"/>
      <c r="B636" s="106"/>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x14ac:dyDescent="0.25">
      <c r="A637" s="5"/>
      <c r="B637" s="106"/>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x14ac:dyDescent="0.25">
      <c r="A638" s="5"/>
      <c r="B638" s="106"/>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x14ac:dyDescent="0.25">
      <c r="A639" s="5"/>
      <c r="B639" s="106"/>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x14ac:dyDescent="0.25">
      <c r="A640" s="5"/>
      <c r="B640" s="106"/>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x14ac:dyDescent="0.25">
      <c r="A641" s="5"/>
      <c r="B641" s="106"/>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x14ac:dyDescent="0.25">
      <c r="A642" s="5"/>
      <c r="B642" s="106"/>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x14ac:dyDescent="0.25">
      <c r="A643" s="5"/>
      <c r="B643" s="106"/>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x14ac:dyDescent="0.25">
      <c r="A644" s="5"/>
      <c r="B644" s="106"/>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x14ac:dyDescent="0.25">
      <c r="A645" s="5"/>
      <c r="B645" s="106"/>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x14ac:dyDescent="0.25">
      <c r="A646" s="5"/>
      <c r="B646" s="106"/>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x14ac:dyDescent="0.25">
      <c r="A647" s="5"/>
      <c r="B647" s="106"/>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x14ac:dyDescent="0.25">
      <c r="A648" s="5"/>
      <c r="B648" s="106"/>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x14ac:dyDescent="0.25">
      <c r="A649" s="5"/>
      <c r="B649" s="106"/>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x14ac:dyDescent="0.25">
      <c r="A650" s="5"/>
      <c r="B650" s="106"/>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x14ac:dyDescent="0.25">
      <c r="A651" s="5"/>
      <c r="B651" s="106"/>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x14ac:dyDescent="0.25">
      <c r="A652" s="5"/>
      <c r="B652" s="106"/>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x14ac:dyDescent="0.25">
      <c r="A653" s="5"/>
      <c r="B653" s="106"/>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x14ac:dyDescent="0.25">
      <c r="A654" s="5"/>
      <c r="B654" s="106"/>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x14ac:dyDescent="0.25">
      <c r="A655" s="5"/>
      <c r="B655" s="106"/>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x14ac:dyDescent="0.25">
      <c r="A656" s="5"/>
      <c r="B656" s="106"/>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x14ac:dyDescent="0.25">
      <c r="A657" s="5"/>
      <c r="B657" s="106"/>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x14ac:dyDescent="0.25">
      <c r="A658" s="5"/>
      <c r="B658" s="106"/>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x14ac:dyDescent="0.25">
      <c r="A659" s="5"/>
      <c r="B659" s="106"/>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x14ac:dyDescent="0.25">
      <c r="A660" s="5"/>
      <c r="B660" s="106"/>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x14ac:dyDescent="0.25">
      <c r="A661" s="5"/>
      <c r="B661" s="106"/>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x14ac:dyDescent="0.25">
      <c r="A662" s="5"/>
      <c r="B662" s="106"/>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x14ac:dyDescent="0.25">
      <c r="A663" s="5"/>
      <c r="B663" s="106"/>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x14ac:dyDescent="0.25">
      <c r="A664" s="5"/>
      <c r="B664" s="106"/>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x14ac:dyDescent="0.25">
      <c r="A665" s="5"/>
      <c r="B665" s="106"/>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x14ac:dyDescent="0.25">
      <c r="A666" s="5"/>
      <c r="B666" s="106"/>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x14ac:dyDescent="0.25">
      <c r="A667" s="5"/>
      <c r="B667" s="106"/>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x14ac:dyDescent="0.25">
      <c r="A668" s="5"/>
      <c r="B668" s="106"/>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x14ac:dyDescent="0.25">
      <c r="A669" s="5"/>
      <c r="B669" s="106"/>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x14ac:dyDescent="0.25">
      <c r="A670" s="5"/>
      <c r="B670" s="106"/>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x14ac:dyDescent="0.25">
      <c r="A671" s="5"/>
      <c r="B671" s="106"/>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x14ac:dyDescent="0.25">
      <c r="A672" s="5"/>
      <c r="B672" s="106"/>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x14ac:dyDescent="0.25">
      <c r="A673" s="5"/>
      <c r="B673" s="106"/>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x14ac:dyDescent="0.25">
      <c r="A674" s="5"/>
      <c r="B674" s="106"/>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x14ac:dyDescent="0.25">
      <c r="A675" s="5"/>
      <c r="B675" s="106"/>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x14ac:dyDescent="0.25">
      <c r="A676" s="5"/>
      <c r="B676" s="106"/>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x14ac:dyDescent="0.25">
      <c r="A677" s="5"/>
      <c r="B677" s="106"/>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x14ac:dyDescent="0.25">
      <c r="A678" s="5"/>
      <c r="B678" s="106"/>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x14ac:dyDescent="0.25">
      <c r="A679" s="5"/>
      <c r="B679" s="106"/>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x14ac:dyDescent="0.25">
      <c r="A680" s="5"/>
      <c r="B680" s="106"/>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x14ac:dyDescent="0.25">
      <c r="A681" s="5"/>
      <c r="B681" s="106"/>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x14ac:dyDescent="0.25">
      <c r="A682" s="5"/>
      <c r="B682" s="106"/>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x14ac:dyDescent="0.25">
      <c r="A683" s="5"/>
      <c r="B683" s="106"/>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x14ac:dyDescent="0.25">
      <c r="A684" s="5"/>
      <c r="B684" s="106"/>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x14ac:dyDescent="0.25">
      <c r="A685" s="5"/>
      <c r="B685" s="106"/>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x14ac:dyDescent="0.25">
      <c r="A686" s="5"/>
      <c r="B686" s="106"/>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x14ac:dyDescent="0.25">
      <c r="A687" s="5"/>
      <c r="B687" s="106"/>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x14ac:dyDescent="0.25">
      <c r="A688" s="5"/>
      <c r="B688" s="106"/>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x14ac:dyDescent="0.25">
      <c r="A689" s="5"/>
      <c r="B689" s="106"/>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x14ac:dyDescent="0.25">
      <c r="A690" s="5"/>
      <c r="B690" s="106"/>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x14ac:dyDescent="0.25">
      <c r="A691" s="5"/>
      <c r="B691" s="106"/>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x14ac:dyDescent="0.25">
      <c r="A692" s="5"/>
      <c r="B692" s="106"/>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x14ac:dyDescent="0.25">
      <c r="A693" s="5"/>
      <c r="B693" s="106"/>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x14ac:dyDescent="0.25">
      <c r="A694" s="5"/>
      <c r="B694" s="106"/>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x14ac:dyDescent="0.25">
      <c r="A695" s="5"/>
      <c r="B695" s="106"/>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x14ac:dyDescent="0.25">
      <c r="A696" s="5"/>
      <c r="B696" s="106"/>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x14ac:dyDescent="0.25">
      <c r="A697" s="5"/>
      <c r="B697" s="106"/>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x14ac:dyDescent="0.25">
      <c r="A698" s="5"/>
      <c r="B698" s="106"/>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x14ac:dyDescent="0.25">
      <c r="A699" s="5"/>
      <c r="B699" s="106"/>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x14ac:dyDescent="0.25">
      <c r="A700" s="5"/>
      <c r="B700" s="106"/>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x14ac:dyDescent="0.25">
      <c r="A701" s="5"/>
      <c r="B701" s="106"/>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x14ac:dyDescent="0.25">
      <c r="A702" s="5"/>
      <c r="B702" s="106"/>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x14ac:dyDescent="0.25">
      <c r="A703" s="5"/>
      <c r="B703" s="106"/>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x14ac:dyDescent="0.25">
      <c r="A704" s="5"/>
      <c r="B704" s="106"/>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x14ac:dyDescent="0.25">
      <c r="A705" s="5"/>
      <c r="B705" s="106"/>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x14ac:dyDescent="0.25">
      <c r="A706" s="5"/>
      <c r="B706" s="106"/>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x14ac:dyDescent="0.25">
      <c r="A707" s="5"/>
      <c r="B707" s="106"/>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x14ac:dyDescent="0.25">
      <c r="A708" s="5"/>
      <c r="B708" s="106"/>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x14ac:dyDescent="0.25">
      <c r="A709" s="5"/>
      <c r="B709" s="106"/>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x14ac:dyDescent="0.25">
      <c r="A710" s="5"/>
      <c r="B710" s="106"/>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x14ac:dyDescent="0.25">
      <c r="A711" s="5"/>
      <c r="B711" s="106"/>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x14ac:dyDescent="0.25">
      <c r="A712" s="5"/>
      <c r="B712" s="106"/>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x14ac:dyDescent="0.25">
      <c r="A713" s="5"/>
      <c r="B713" s="106"/>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x14ac:dyDescent="0.25">
      <c r="A714" s="5"/>
      <c r="B714" s="106"/>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x14ac:dyDescent="0.25">
      <c r="A715" s="5"/>
      <c r="B715" s="106"/>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x14ac:dyDescent="0.25">
      <c r="A716" s="5"/>
      <c r="B716" s="106"/>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x14ac:dyDescent="0.25">
      <c r="A717" s="5"/>
      <c r="B717" s="106"/>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x14ac:dyDescent="0.25">
      <c r="A718" s="5"/>
      <c r="B718" s="106"/>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x14ac:dyDescent="0.25">
      <c r="A719" s="5"/>
      <c r="B719" s="106"/>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x14ac:dyDescent="0.25">
      <c r="A720" s="5"/>
      <c r="B720" s="106"/>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x14ac:dyDescent="0.25">
      <c r="A721" s="5"/>
      <c r="B721" s="106"/>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x14ac:dyDescent="0.25">
      <c r="A722" s="5"/>
      <c r="B722" s="106"/>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x14ac:dyDescent="0.25">
      <c r="A723" s="5"/>
      <c r="B723" s="106"/>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x14ac:dyDescent="0.25">
      <c r="A724" s="5"/>
      <c r="B724" s="106"/>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x14ac:dyDescent="0.25">
      <c r="A725" s="5"/>
      <c r="B725" s="106"/>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x14ac:dyDescent="0.25">
      <c r="A726" s="5"/>
      <c r="B726" s="106"/>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x14ac:dyDescent="0.25">
      <c r="A727" s="5"/>
      <c r="B727" s="106"/>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x14ac:dyDescent="0.25">
      <c r="A728" s="5"/>
      <c r="B728" s="106"/>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x14ac:dyDescent="0.25">
      <c r="A729" s="5"/>
      <c r="B729" s="106"/>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x14ac:dyDescent="0.25">
      <c r="A730" s="5"/>
      <c r="B730" s="106"/>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x14ac:dyDescent="0.25">
      <c r="A731" s="5"/>
      <c r="B731" s="106"/>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x14ac:dyDescent="0.25">
      <c r="A732" s="5"/>
      <c r="B732" s="106"/>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x14ac:dyDescent="0.25">
      <c r="A733" s="5"/>
      <c r="B733" s="106"/>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x14ac:dyDescent="0.25">
      <c r="A734" s="5"/>
      <c r="B734" s="106"/>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x14ac:dyDescent="0.25">
      <c r="A735" s="5"/>
      <c r="B735" s="106"/>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x14ac:dyDescent="0.25">
      <c r="A736" s="5"/>
      <c r="B736" s="106"/>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x14ac:dyDescent="0.25">
      <c r="A737" s="5"/>
      <c r="B737" s="106"/>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x14ac:dyDescent="0.25">
      <c r="A738" s="5"/>
      <c r="B738" s="106"/>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x14ac:dyDescent="0.25">
      <c r="A739" s="5"/>
      <c r="B739" s="106"/>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x14ac:dyDescent="0.25">
      <c r="A740" s="5"/>
      <c r="B740" s="106"/>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x14ac:dyDescent="0.25">
      <c r="A741" s="5"/>
      <c r="B741" s="106"/>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x14ac:dyDescent="0.25">
      <c r="A742" s="5"/>
      <c r="B742" s="106"/>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x14ac:dyDescent="0.25">
      <c r="A743" s="5"/>
      <c r="B743" s="106"/>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x14ac:dyDescent="0.25">
      <c r="A744" s="5"/>
      <c r="B744" s="106"/>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x14ac:dyDescent="0.25">
      <c r="A745" s="5"/>
      <c r="B745" s="106"/>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x14ac:dyDescent="0.25">
      <c r="A746" s="5"/>
      <c r="B746" s="106"/>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x14ac:dyDescent="0.25">
      <c r="A747" s="5"/>
      <c r="B747" s="106"/>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x14ac:dyDescent="0.25">
      <c r="A748" s="5"/>
      <c r="B748" s="106"/>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x14ac:dyDescent="0.25">
      <c r="A749" s="5"/>
      <c r="B749" s="106"/>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x14ac:dyDescent="0.25">
      <c r="A750" s="5"/>
      <c r="B750" s="106"/>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x14ac:dyDescent="0.25">
      <c r="A751" s="5"/>
      <c r="B751" s="106"/>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x14ac:dyDescent="0.25">
      <c r="A752" s="5"/>
      <c r="B752" s="106"/>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x14ac:dyDescent="0.25">
      <c r="A753" s="5"/>
      <c r="B753" s="106"/>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x14ac:dyDescent="0.25">
      <c r="A754" s="5"/>
      <c r="B754" s="106"/>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x14ac:dyDescent="0.25">
      <c r="A755" s="5"/>
      <c r="B755" s="106"/>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x14ac:dyDescent="0.25">
      <c r="A756" s="5"/>
      <c r="B756" s="106"/>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x14ac:dyDescent="0.25">
      <c r="A757" s="5"/>
      <c r="B757" s="106"/>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x14ac:dyDescent="0.25">
      <c r="A758" s="5"/>
      <c r="B758" s="106"/>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x14ac:dyDescent="0.25">
      <c r="A759" s="5"/>
      <c r="B759" s="106"/>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x14ac:dyDescent="0.25">
      <c r="A760" s="5"/>
      <c r="B760" s="106"/>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x14ac:dyDescent="0.25">
      <c r="A761" s="5"/>
      <c r="B761" s="106"/>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x14ac:dyDescent="0.25">
      <c r="A762" s="5"/>
      <c r="B762" s="106"/>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x14ac:dyDescent="0.25">
      <c r="A763" s="5"/>
      <c r="B763" s="106"/>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x14ac:dyDescent="0.25">
      <c r="A764" s="5"/>
      <c r="B764" s="106"/>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x14ac:dyDescent="0.25">
      <c r="A765" s="5"/>
      <c r="B765" s="106"/>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x14ac:dyDescent="0.25">
      <c r="A766" s="5"/>
      <c r="B766" s="106"/>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x14ac:dyDescent="0.25">
      <c r="A767" s="5"/>
      <c r="B767" s="106"/>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x14ac:dyDescent="0.25">
      <c r="A768" s="5"/>
      <c r="B768" s="106"/>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x14ac:dyDescent="0.25">
      <c r="A769" s="5"/>
      <c r="B769" s="106"/>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x14ac:dyDescent="0.25">
      <c r="A770" s="5"/>
      <c r="B770" s="106"/>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x14ac:dyDescent="0.25">
      <c r="A771" s="5"/>
      <c r="B771" s="106"/>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x14ac:dyDescent="0.25">
      <c r="A772" s="5"/>
      <c r="B772" s="106"/>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x14ac:dyDescent="0.25">
      <c r="A773" s="5"/>
      <c r="B773" s="106"/>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x14ac:dyDescent="0.25">
      <c r="A774" s="5"/>
      <c r="B774" s="106"/>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x14ac:dyDescent="0.25">
      <c r="A775" s="5"/>
      <c r="B775" s="106"/>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x14ac:dyDescent="0.25">
      <c r="A776" s="5"/>
      <c r="B776" s="106"/>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x14ac:dyDescent="0.25">
      <c r="A777" s="5"/>
      <c r="B777" s="106"/>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x14ac:dyDescent="0.25">
      <c r="A778" s="5"/>
      <c r="B778" s="106"/>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x14ac:dyDescent="0.25">
      <c r="A779" s="5"/>
      <c r="B779" s="106"/>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x14ac:dyDescent="0.25">
      <c r="A780" s="5"/>
      <c r="B780" s="106"/>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x14ac:dyDescent="0.25">
      <c r="A781" s="5"/>
      <c r="B781" s="106"/>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x14ac:dyDescent="0.25">
      <c r="A782" s="5"/>
      <c r="B782" s="106"/>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x14ac:dyDescent="0.25">
      <c r="A783" s="5"/>
      <c r="B783" s="106"/>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x14ac:dyDescent="0.25">
      <c r="A784" s="5"/>
      <c r="B784" s="106"/>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x14ac:dyDescent="0.25">
      <c r="A785" s="5"/>
      <c r="B785" s="106"/>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x14ac:dyDescent="0.25">
      <c r="A786" s="5"/>
      <c r="B786" s="106"/>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x14ac:dyDescent="0.25">
      <c r="A787" s="5"/>
      <c r="B787" s="106"/>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x14ac:dyDescent="0.25">
      <c r="A788" s="5"/>
      <c r="B788" s="106"/>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x14ac:dyDescent="0.25">
      <c r="A789" s="5"/>
      <c r="B789" s="106"/>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x14ac:dyDescent="0.25">
      <c r="A790" s="5"/>
      <c r="B790" s="106"/>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x14ac:dyDescent="0.25">
      <c r="A791" s="5"/>
      <c r="B791" s="106"/>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x14ac:dyDescent="0.25">
      <c r="A792" s="5"/>
      <c r="B792" s="106"/>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x14ac:dyDescent="0.25">
      <c r="A793" s="5"/>
      <c r="B793" s="106"/>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x14ac:dyDescent="0.25">
      <c r="A794" s="5"/>
      <c r="B794" s="106"/>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x14ac:dyDescent="0.25">
      <c r="A795" s="5"/>
      <c r="B795" s="106"/>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x14ac:dyDescent="0.25">
      <c r="A796" s="5"/>
      <c r="B796" s="106"/>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x14ac:dyDescent="0.25">
      <c r="A797" s="5"/>
      <c r="B797" s="106"/>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x14ac:dyDescent="0.25">
      <c r="A798" s="5"/>
      <c r="B798" s="106"/>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x14ac:dyDescent="0.25">
      <c r="A799" s="5"/>
      <c r="B799" s="106"/>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x14ac:dyDescent="0.25">
      <c r="A800" s="5"/>
      <c r="B800" s="106"/>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x14ac:dyDescent="0.25">
      <c r="A801" s="5"/>
      <c r="B801" s="106"/>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x14ac:dyDescent="0.25">
      <c r="A802" s="5"/>
      <c r="B802" s="106"/>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x14ac:dyDescent="0.25">
      <c r="A803" s="5"/>
      <c r="B803" s="106"/>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x14ac:dyDescent="0.25">
      <c r="A804" s="5"/>
      <c r="B804" s="106"/>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x14ac:dyDescent="0.25">
      <c r="A805" s="5"/>
      <c r="B805" s="106"/>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x14ac:dyDescent="0.25">
      <c r="A806" s="5"/>
      <c r="B806" s="106"/>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x14ac:dyDescent="0.25">
      <c r="A807" s="5"/>
      <c r="B807" s="106"/>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x14ac:dyDescent="0.25">
      <c r="A808" s="5"/>
      <c r="B808" s="106"/>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x14ac:dyDescent="0.25">
      <c r="A809" s="5"/>
      <c r="B809" s="106"/>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x14ac:dyDescent="0.25">
      <c r="A810" s="5"/>
      <c r="B810" s="106"/>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x14ac:dyDescent="0.25">
      <c r="A811" s="5"/>
      <c r="B811" s="106"/>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x14ac:dyDescent="0.25">
      <c r="A812" s="5"/>
      <c r="B812" s="106"/>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x14ac:dyDescent="0.25">
      <c r="A813" s="5"/>
      <c r="B813" s="106"/>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x14ac:dyDescent="0.25">
      <c r="A814" s="5"/>
      <c r="B814" s="106"/>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x14ac:dyDescent="0.25">
      <c r="A815" s="5"/>
      <c r="B815" s="106"/>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x14ac:dyDescent="0.25">
      <c r="A816" s="5"/>
      <c r="B816" s="106"/>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x14ac:dyDescent="0.25">
      <c r="A817" s="5"/>
      <c r="B817" s="106"/>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x14ac:dyDescent="0.25">
      <c r="A818" s="5"/>
      <c r="B818" s="106"/>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x14ac:dyDescent="0.25">
      <c r="A819" s="5"/>
      <c r="B819" s="106"/>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x14ac:dyDescent="0.25">
      <c r="A820" s="5"/>
      <c r="B820" s="106"/>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x14ac:dyDescent="0.25">
      <c r="A821" s="5"/>
      <c r="B821" s="106"/>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x14ac:dyDescent="0.25">
      <c r="A822" s="5"/>
      <c r="B822" s="106"/>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x14ac:dyDescent="0.25">
      <c r="A823" s="5"/>
      <c r="B823" s="106"/>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x14ac:dyDescent="0.25">
      <c r="A824" s="5"/>
      <c r="B824" s="106"/>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x14ac:dyDescent="0.25">
      <c r="A825" s="5"/>
      <c r="B825" s="106"/>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x14ac:dyDescent="0.25">
      <c r="A826" s="5"/>
      <c r="B826" s="106"/>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x14ac:dyDescent="0.25">
      <c r="A827" s="5"/>
      <c r="B827" s="106"/>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x14ac:dyDescent="0.25">
      <c r="A828" s="5"/>
      <c r="B828" s="106"/>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x14ac:dyDescent="0.25">
      <c r="A829" s="5"/>
      <c r="B829" s="106"/>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x14ac:dyDescent="0.25">
      <c r="A830" s="5"/>
      <c r="B830" s="106"/>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x14ac:dyDescent="0.25">
      <c r="A831" s="5"/>
      <c r="B831" s="106"/>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x14ac:dyDescent="0.25">
      <c r="A832" s="5"/>
      <c r="B832" s="106"/>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x14ac:dyDescent="0.25">
      <c r="A833" s="5"/>
      <c r="B833" s="106"/>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x14ac:dyDescent="0.25">
      <c r="A834" s="5"/>
      <c r="B834" s="106"/>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x14ac:dyDescent="0.25">
      <c r="A835" s="5"/>
      <c r="B835" s="106"/>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x14ac:dyDescent="0.25">
      <c r="A836" s="5"/>
      <c r="B836" s="106"/>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x14ac:dyDescent="0.25">
      <c r="A837" s="5"/>
      <c r="B837" s="106"/>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x14ac:dyDescent="0.25">
      <c r="A838" s="5"/>
      <c r="B838" s="106"/>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x14ac:dyDescent="0.25">
      <c r="A839" s="5"/>
      <c r="B839" s="106"/>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x14ac:dyDescent="0.25">
      <c r="A840" s="5"/>
      <c r="B840" s="106"/>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x14ac:dyDescent="0.25">
      <c r="A841" s="5"/>
      <c r="B841" s="106"/>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x14ac:dyDescent="0.25">
      <c r="A842" s="5"/>
      <c r="B842" s="106"/>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x14ac:dyDescent="0.25">
      <c r="A843" s="5"/>
      <c r="B843" s="106"/>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x14ac:dyDescent="0.25">
      <c r="A844" s="5"/>
      <c r="B844" s="106"/>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x14ac:dyDescent="0.25">
      <c r="A845" s="5"/>
      <c r="B845" s="106"/>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x14ac:dyDescent="0.25">
      <c r="A846" s="5"/>
      <c r="B846" s="106"/>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x14ac:dyDescent="0.25">
      <c r="A847" s="5"/>
      <c r="B847" s="106"/>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x14ac:dyDescent="0.25">
      <c r="A848" s="5"/>
      <c r="B848" s="106"/>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x14ac:dyDescent="0.25">
      <c r="A849" s="5"/>
      <c r="B849" s="106"/>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x14ac:dyDescent="0.25">
      <c r="A850" s="5"/>
      <c r="B850" s="106"/>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x14ac:dyDescent="0.25">
      <c r="A851" s="5"/>
      <c r="B851" s="106"/>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x14ac:dyDescent="0.25">
      <c r="A852" s="5"/>
      <c r="B852" s="106"/>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x14ac:dyDescent="0.25">
      <c r="A853" s="5"/>
      <c r="B853" s="106"/>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x14ac:dyDescent="0.25">
      <c r="A854" s="5"/>
      <c r="B854" s="106"/>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x14ac:dyDescent="0.25">
      <c r="A855" s="5"/>
      <c r="B855" s="106"/>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x14ac:dyDescent="0.25">
      <c r="A856" s="5"/>
      <c r="B856" s="106"/>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x14ac:dyDescent="0.25">
      <c r="A857" s="5"/>
      <c r="B857" s="106"/>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x14ac:dyDescent="0.25">
      <c r="A858" s="5"/>
      <c r="B858" s="106"/>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x14ac:dyDescent="0.25">
      <c r="A859" s="5"/>
      <c r="B859" s="106"/>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x14ac:dyDescent="0.25">
      <c r="A860" s="5"/>
      <c r="B860" s="106"/>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x14ac:dyDescent="0.25">
      <c r="A861" s="5"/>
      <c r="B861" s="106"/>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x14ac:dyDescent="0.25">
      <c r="A862" s="5"/>
      <c r="B862" s="106"/>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x14ac:dyDescent="0.25">
      <c r="A863" s="5"/>
      <c r="B863" s="106"/>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x14ac:dyDescent="0.25">
      <c r="A864" s="5"/>
      <c r="B864" s="106"/>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x14ac:dyDescent="0.25">
      <c r="A865" s="5"/>
      <c r="B865" s="106"/>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x14ac:dyDescent="0.25">
      <c r="A866" s="5"/>
      <c r="B866" s="106"/>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x14ac:dyDescent="0.25">
      <c r="A867" s="5"/>
      <c r="B867" s="106"/>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x14ac:dyDescent="0.25">
      <c r="A868" s="5"/>
      <c r="B868" s="106"/>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x14ac:dyDescent="0.25">
      <c r="A869" s="5"/>
      <c r="B869" s="106"/>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x14ac:dyDescent="0.25">
      <c r="A870" s="5"/>
      <c r="B870" s="106"/>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x14ac:dyDescent="0.25">
      <c r="A871" s="5"/>
      <c r="B871" s="106"/>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x14ac:dyDescent="0.25">
      <c r="A872" s="5"/>
      <c r="B872" s="106"/>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x14ac:dyDescent="0.25">
      <c r="A873" s="5"/>
      <c r="B873" s="106"/>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x14ac:dyDescent="0.25">
      <c r="A874" s="5"/>
      <c r="B874" s="106"/>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x14ac:dyDescent="0.25">
      <c r="A875" s="5"/>
      <c r="B875" s="106"/>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x14ac:dyDescent="0.25">
      <c r="A876" s="5"/>
      <c r="B876" s="106"/>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x14ac:dyDescent="0.25">
      <c r="A877" s="5"/>
      <c r="B877" s="106"/>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x14ac:dyDescent="0.25">
      <c r="A878" s="5"/>
      <c r="B878" s="106"/>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x14ac:dyDescent="0.25">
      <c r="A879" s="5"/>
      <c r="B879" s="106"/>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x14ac:dyDescent="0.25">
      <c r="A880" s="5"/>
      <c r="B880" s="106"/>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x14ac:dyDescent="0.25">
      <c r="A881" s="5"/>
      <c r="B881" s="106"/>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x14ac:dyDescent="0.25">
      <c r="A882" s="5"/>
      <c r="B882" s="106"/>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x14ac:dyDescent="0.25">
      <c r="A883" s="5"/>
      <c r="B883" s="106"/>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x14ac:dyDescent="0.25">
      <c r="A884" s="5"/>
      <c r="B884" s="106"/>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x14ac:dyDescent="0.25">
      <c r="A885" s="5"/>
      <c r="B885" s="106"/>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x14ac:dyDescent="0.25">
      <c r="A886" s="5"/>
      <c r="B886" s="106"/>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x14ac:dyDescent="0.25">
      <c r="A887" s="5"/>
      <c r="B887" s="106"/>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x14ac:dyDescent="0.25">
      <c r="A888" s="5"/>
      <c r="B888" s="106"/>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x14ac:dyDescent="0.25">
      <c r="A889" s="5"/>
      <c r="B889" s="106"/>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x14ac:dyDescent="0.25">
      <c r="A890" s="5"/>
      <c r="B890" s="106"/>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x14ac:dyDescent="0.25">
      <c r="A891" s="5"/>
      <c r="B891" s="106"/>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x14ac:dyDescent="0.25">
      <c r="A892" s="5"/>
      <c r="B892" s="106"/>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x14ac:dyDescent="0.25">
      <c r="A893" s="5"/>
      <c r="B893" s="106"/>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x14ac:dyDescent="0.25">
      <c r="A894" s="5"/>
      <c r="B894" s="106"/>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x14ac:dyDescent="0.25">
      <c r="A895" s="5"/>
      <c r="B895" s="106"/>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x14ac:dyDescent="0.25">
      <c r="A896" s="5"/>
      <c r="B896" s="106"/>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x14ac:dyDescent="0.25">
      <c r="A897" s="5"/>
      <c r="B897" s="106"/>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x14ac:dyDescent="0.25">
      <c r="A898" s="5"/>
      <c r="B898" s="106"/>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x14ac:dyDescent="0.25">
      <c r="A899" s="5"/>
      <c r="B899" s="106"/>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x14ac:dyDescent="0.25">
      <c r="A900" s="5"/>
      <c r="B900" s="106"/>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x14ac:dyDescent="0.25">
      <c r="A901" s="5"/>
      <c r="B901" s="106"/>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x14ac:dyDescent="0.25">
      <c r="A902" s="5"/>
      <c r="B902" s="106"/>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x14ac:dyDescent="0.25">
      <c r="A903" s="5"/>
      <c r="B903" s="106"/>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x14ac:dyDescent="0.25">
      <c r="A904" s="5"/>
      <c r="B904" s="106"/>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x14ac:dyDescent="0.25">
      <c r="A905" s="5"/>
      <c r="B905" s="106"/>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x14ac:dyDescent="0.25">
      <c r="A906" s="5"/>
      <c r="B906" s="106"/>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x14ac:dyDescent="0.25">
      <c r="A907" s="5"/>
      <c r="B907" s="106"/>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x14ac:dyDescent="0.25">
      <c r="A908" s="5"/>
      <c r="B908" s="106"/>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x14ac:dyDescent="0.25">
      <c r="A909" s="5"/>
      <c r="B909" s="106"/>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x14ac:dyDescent="0.25">
      <c r="A910" s="5"/>
      <c r="B910" s="106"/>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x14ac:dyDescent="0.25">
      <c r="A911" s="5"/>
      <c r="B911" s="106"/>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x14ac:dyDescent="0.25">
      <c r="A912" s="5"/>
      <c r="B912" s="106"/>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x14ac:dyDescent="0.25">
      <c r="A913" s="5"/>
      <c r="B913" s="106"/>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x14ac:dyDescent="0.25">
      <c r="A914" s="5"/>
      <c r="B914" s="106"/>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x14ac:dyDescent="0.25">
      <c r="A915" s="5"/>
      <c r="B915" s="106"/>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x14ac:dyDescent="0.25">
      <c r="A916" s="5"/>
      <c r="B916" s="106"/>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x14ac:dyDescent="0.25">
      <c r="A917" s="5"/>
      <c r="B917" s="106"/>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x14ac:dyDescent="0.25">
      <c r="A918" s="5"/>
      <c r="B918" s="106"/>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x14ac:dyDescent="0.25">
      <c r="A919" s="5"/>
      <c r="B919" s="106"/>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x14ac:dyDescent="0.25">
      <c r="A920" s="5"/>
      <c r="B920" s="106"/>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x14ac:dyDescent="0.25">
      <c r="A921" s="5"/>
      <c r="B921" s="106"/>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x14ac:dyDescent="0.25">
      <c r="A922" s="5"/>
      <c r="B922" s="106"/>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x14ac:dyDescent="0.25">
      <c r="A923" s="5"/>
      <c r="B923" s="106"/>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x14ac:dyDescent="0.25">
      <c r="A924" s="5"/>
      <c r="B924" s="106"/>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x14ac:dyDescent="0.25">
      <c r="A925" s="5"/>
      <c r="B925" s="106"/>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x14ac:dyDescent="0.25">
      <c r="A926" s="5"/>
      <c r="B926" s="106"/>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x14ac:dyDescent="0.25">
      <c r="A927" s="5"/>
      <c r="B927" s="106"/>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x14ac:dyDescent="0.25">
      <c r="A928" s="5"/>
      <c r="B928" s="106"/>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x14ac:dyDescent="0.25">
      <c r="A929" s="5"/>
      <c r="B929" s="106"/>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x14ac:dyDescent="0.25">
      <c r="A930" s="5"/>
      <c r="B930" s="106"/>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x14ac:dyDescent="0.25">
      <c r="A931" s="5"/>
      <c r="B931" s="106"/>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x14ac:dyDescent="0.25">
      <c r="A932" s="5"/>
      <c r="B932" s="106"/>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x14ac:dyDescent="0.25">
      <c r="A933" s="5"/>
      <c r="B933" s="106"/>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x14ac:dyDescent="0.25">
      <c r="A934" s="5"/>
      <c r="B934" s="106"/>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x14ac:dyDescent="0.25">
      <c r="A935" s="5"/>
      <c r="B935" s="106"/>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x14ac:dyDescent="0.25">
      <c r="A936" s="5"/>
      <c r="B936" s="106"/>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x14ac:dyDescent="0.25">
      <c r="A937" s="5"/>
      <c r="B937" s="106"/>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x14ac:dyDescent="0.25">
      <c r="A938" s="5"/>
      <c r="B938" s="106"/>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x14ac:dyDescent="0.25">
      <c r="A939" s="5"/>
      <c r="B939" s="106"/>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x14ac:dyDescent="0.25">
      <c r="A940" s="5"/>
      <c r="B940" s="106"/>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x14ac:dyDescent="0.25">
      <c r="A941" s="5"/>
      <c r="B941" s="106"/>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x14ac:dyDescent="0.25">
      <c r="A942" s="5"/>
      <c r="B942" s="106"/>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x14ac:dyDescent="0.25">
      <c r="A943" s="5"/>
      <c r="B943" s="106"/>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x14ac:dyDescent="0.25">
      <c r="A944" s="5"/>
      <c r="B944" s="106"/>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x14ac:dyDescent="0.25">
      <c r="A945" s="5"/>
      <c r="B945" s="106"/>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x14ac:dyDescent="0.25">
      <c r="A946" s="5"/>
      <c r="B946" s="106"/>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x14ac:dyDescent="0.25">
      <c r="A947" s="5"/>
      <c r="B947" s="106"/>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x14ac:dyDescent="0.25">
      <c r="A948" s="5"/>
      <c r="B948" s="106"/>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x14ac:dyDescent="0.25">
      <c r="A949" s="5"/>
      <c r="B949" s="106"/>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x14ac:dyDescent="0.25">
      <c r="A950" s="5"/>
      <c r="B950" s="106"/>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x14ac:dyDescent="0.25">
      <c r="A951" s="5"/>
      <c r="B951" s="106"/>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x14ac:dyDescent="0.25">
      <c r="A952" s="5"/>
      <c r="B952" s="106"/>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x14ac:dyDescent="0.25">
      <c r="A953" s="5"/>
      <c r="B953" s="106"/>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x14ac:dyDescent="0.25">
      <c r="A954" s="5"/>
      <c r="B954" s="106"/>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x14ac:dyDescent="0.25">
      <c r="A955" s="5"/>
      <c r="B955" s="106"/>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x14ac:dyDescent="0.25">
      <c r="A956" s="5"/>
      <c r="B956" s="106"/>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x14ac:dyDescent="0.25">
      <c r="A957" s="5"/>
      <c r="B957" s="106"/>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x14ac:dyDescent="0.25">
      <c r="A958" s="5"/>
      <c r="B958" s="106"/>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x14ac:dyDescent="0.25">
      <c r="A959" s="5"/>
      <c r="B959" s="106"/>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x14ac:dyDescent="0.25">
      <c r="A960" s="5"/>
      <c r="B960" s="106"/>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x14ac:dyDescent="0.25">
      <c r="A961" s="5"/>
      <c r="B961" s="106"/>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x14ac:dyDescent="0.25">
      <c r="A962" s="5"/>
      <c r="B962" s="106"/>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x14ac:dyDescent="0.25">
      <c r="A963" s="5"/>
      <c r="B963" s="106"/>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x14ac:dyDescent="0.25">
      <c r="A964" s="5"/>
      <c r="B964" s="106"/>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x14ac:dyDescent="0.25">
      <c r="A965" s="5"/>
      <c r="B965" s="106"/>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x14ac:dyDescent="0.25">
      <c r="A966" s="5"/>
      <c r="B966" s="106"/>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x14ac:dyDescent="0.25">
      <c r="A967" s="5"/>
      <c r="B967" s="106"/>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x14ac:dyDescent="0.25">
      <c r="A968" s="5"/>
      <c r="B968" s="106"/>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x14ac:dyDescent="0.25">
      <c r="A969" s="5"/>
      <c r="B969" s="106"/>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x14ac:dyDescent="0.25">
      <c r="A970" s="5"/>
      <c r="B970" s="106"/>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x14ac:dyDescent="0.25">
      <c r="A971" s="5"/>
      <c r="B971" s="106"/>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x14ac:dyDescent="0.25">
      <c r="A972" s="5"/>
      <c r="B972" s="106"/>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x14ac:dyDescent="0.25">
      <c r="A973" s="5"/>
      <c r="B973" s="106"/>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x14ac:dyDescent="0.25">
      <c r="A974" s="5"/>
      <c r="B974" s="106"/>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x14ac:dyDescent="0.25">
      <c r="A975" s="5"/>
      <c r="B975" s="106"/>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x14ac:dyDescent="0.25">
      <c r="A976" s="5"/>
      <c r="B976" s="106"/>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x14ac:dyDescent="0.25">
      <c r="A977" s="5"/>
      <c r="B977" s="106"/>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x14ac:dyDescent="0.25">
      <c r="A978" s="5"/>
      <c r="B978" s="106"/>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x14ac:dyDescent="0.25">
      <c r="A979" s="5"/>
      <c r="B979" s="106"/>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x14ac:dyDescent="0.25">
      <c r="A980" s="5"/>
      <c r="B980" s="106"/>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x14ac:dyDescent="0.25">
      <c r="A981" s="5"/>
      <c r="B981" s="106"/>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x14ac:dyDescent="0.25">
      <c r="A982" s="5"/>
      <c r="B982" s="106"/>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x14ac:dyDescent="0.25">
      <c r="A983" s="5"/>
      <c r="B983" s="106"/>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x14ac:dyDescent="0.25">
      <c r="A984" s="5"/>
      <c r="B984" s="106"/>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x14ac:dyDescent="0.25">
      <c r="A985" s="5"/>
      <c r="B985" s="106"/>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x14ac:dyDescent="0.25">
      <c r="A986" s="5"/>
      <c r="B986" s="106"/>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x14ac:dyDescent="0.25">
      <c r="A987" s="5"/>
      <c r="B987" s="106"/>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x14ac:dyDescent="0.25">
      <c r="A988" s="5"/>
      <c r="B988" s="106"/>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x14ac:dyDescent="0.25">
      <c r="A989" s="5"/>
      <c r="B989" s="106"/>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x14ac:dyDescent="0.25">
      <c r="A990" s="5"/>
      <c r="B990" s="106"/>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x14ac:dyDescent="0.25">
      <c r="A991" s="5"/>
      <c r="B991" s="106"/>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75" customHeight="1" x14ac:dyDescent="0.25">
      <c r="A992" s="5"/>
      <c r="B992" s="106"/>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75" customHeight="1" x14ac:dyDescent="0.25">
      <c r="A993" s="5"/>
      <c r="B993" s="106"/>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75" customHeight="1" x14ac:dyDescent="0.25">
      <c r="A994" s="5"/>
      <c r="B994" s="106"/>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75" customHeight="1" x14ac:dyDescent="0.25">
      <c r="A995" s="5"/>
      <c r="B995" s="106"/>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75" customHeight="1" x14ac:dyDescent="0.25">
      <c r="A996" s="5"/>
      <c r="B996" s="106"/>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75" customHeight="1" x14ac:dyDescent="0.25">
      <c r="A997" s="5"/>
      <c r="B997" s="106"/>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75" customHeight="1" x14ac:dyDescent="0.25">
      <c r="A998" s="5"/>
      <c r="B998" s="106"/>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75" customHeight="1" x14ac:dyDescent="0.25">
      <c r="A999" s="5"/>
      <c r="B999" s="106"/>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75" customHeight="1" x14ac:dyDescent="0.25">
      <c r="A1000" s="5"/>
      <c r="B1000" s="106"/>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formula1>INDIRECT($C$7)</formula1>
    </dataValidation>
  </dataValidations>
  <hyperlinks>
    <hyperlink ref="C57"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2" zoomScale="70" zoomScaleNormal="70" workbookViewId="0">
      <selection activeCell="C17" sqref="C17:M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8.25" customHeight="1" thickBot="1" x14ac:dyDescent="0.3">
      <c r="A1" s="1"/>
      <c r="B1" s="823" t="s">
        <v>1013</v>
      </c>
      <c r="C1" s="824"/>
      <c r="D1" s="824"/>
      <c r="E1" s="824"/>
      <c r="F1" s="824"/>
      <c r="G1" s="824"/>
      <c r="H1" s="824"/>
      <c r="I1" s="824"/>
      <c r="J1" s="824"/>
      <c r="K1" s="824"/>
      <c r="L1" s="824"/>
      <c r="M1" s="825"/>
    </row>
    <row r="2" spans="1:13" ht="39" customHeight="1" x14ac:dyDescent="0.25">
      <c r="A2" s="768" t="s">
        <v>552</v>
      </c>
      <c r="B2" s="6" t="s">
        <v>553</v>
      </c>
      <c r="C2" s="868" t="s">
        <v>281</v>
      </c>
      <c r="D2" s="869"/>
      <c r="E2" s="869"/>
      <c r="F2" s="869"/>
      <c r="G2" s="869"/>
      <c r="H2" s="869"/>
      <c r="I2" s="869"/>
      <c r="J2" s="869"/>
      <c r="K2" s="869"/>
      <c r="L2" s="869"/>
      <c r="M2" s="870"/>
    </row>
    <row r="3" spans="1:13" ht="31.5" customHeight="1" x14ac:dyDescent="0.25">
      <c r="A3" s="769"/>
      <c r="B3" s="11" t="s">
        <v>735</v>
      </c>
      <c r="C3" s="873" t="s">
        <v>955</v>
      </c>
      <c r="D3" s="874"/>
      <c r="E3" s="874"/>
      <c r="F3" s="874"/>
      <c r="G3" s="874"/>
      <c r="H3" s="874"/>
      <c r="I3" s="874"/>
      <c r="J3" s="874"/>
      <c r="K3" s="874"/>
      <c r="L3" s="874"/>
      <c r="M3" s="875"/>
    </row>
    <row r="4" spans="1:13" ht="15.75" customHeight="1" x14ac:dyDescent="0.25">
      <c r="A4" s="769"/>
      <c r="B4" s="7" t="s">
        <v>40</v>
      </c>
      <c r="C4" s="123" t="s">
        <v>76</v>
      </c>
      <c r="D4" s="128"/>
      <c r="E4" s="126"/>
      <c r="F4" s="784" t="s">
        <v>41</v>
      </c>
      <c r="G4" s="785"/>
      <c r="H4" s="129">
        <v>49</v>
      </c>
      <c r="I4" s="8"/>
      <c r="J4" s="8"/>
      <c r="K4" s="8"/>
      <c r="L4" s="8"/>
      <c r="M4" s="9"/>
    </row>
    <row r="5" spans="1:13" x14ac:dyDescent="0.25">
      <c r="A5" s="769"/>
      <c r="B5" s="7" t="s">
        <v>556</v>
      </c>
      <c r="C5" s="777" t="s">
        <v>787</v>
      </c>
      <c r="D5" s="779"/>
      <c r="E5" s="779"/>
      <c r="F5" s="779"/>
      <c r="G5" s="779"/>
      <c r="H5" s="779"/>
      <c r="I5" s="779"/>
      <c r="J5" s="779"/>
      <c r="K5" s="779"/>
      <c r="L5" s="779"/>
      <c r="M5" s="780"/>
    </row>
    <row r="6" spans="1:13" x14ac:dyDescent="0.25">
      <c r="A6" s="769"/>
      <c r="B6" s="7" t="s">
        <v>557</v>
      </c>
      <c r="C6" s="777" t="s">
        <v>788</v>
      </c>
      <c r="D6" s="779"/>
      <c r="E6" s="779"/>
      <c r="F6" s="779"/>
      <c r="G6" s="779"/>
      <c r="H6" s="779"/>
      <c r="I6" s="779"/>
      <c r="J6" s="779"/>
      <c r="K6" s="779"/>
      <c r="L6" s="779"/>
      <c r="M6" s="780"/>
    </row>
    <row r="7" spans="1:13" x14ac:dyDescent="0.25">
      <c r="A7" s="769"/>
      <c r="B7" s="11" t="s">
        <v>558</v>
      </c>
      <c r="C7" s="1036" t="s">
        <v>99</v>
      </c>
      <c r="D7" s="1037"/>
      <c r="E7" s="1037"/>
      <c r="F7" s="1037"/>
      <c r="G7" s="1038"/>
      <c r="H7" s="130" t="s">
        <v>44</v>
      </c>
      <c r="I7" s="1039" t="s">
        <v>1014</v>
      </c>
      <c r="J7" s="1040"/>
      <c r="K7" s="1040"/>
      <c r="L7" s="1040"/>
      <c r="M7" s="1041"/>
    </row>
    <row r="8" spans="1:13" x14ac:dyDescent="0.25">
      <c r="A8" s="769"/>
      <c r="B8" s="837" t="s">
        <v>559</v>
      </c>
      <c r="C8" s="1042" t="s">
        <v>1014</v>
      </c>
      <c r="D8" s="1043"/>
      <c r="E8" s="16"/>
      <c r="F8" s="16"/>
      <c r="G8" s="16"/>
      <c r="H8" s="16"/>
      <c r="I8" s="16"/>
      <c r="J8" s="16"/>
      <c r="K8" s="16"/>
      <c r="L8" s="17"/>
      <c r="M8" s="18"/>
    </row>
    <row r="9" spans="1:13" x14ac:dyDescent="0.25">
      <c r="A9" s="769"/>
      <c r="B9" s="838"/>
      <c r="C9" s="1044"/>
      <c r="D9" s="1045"/>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45" customHeight="1" x14ac:dyDescent="0.25">
      <c r="A11" s="769"/>
      <c r="B11" s="11" t="s">
        <v>564</v>
      </c>
      <c r="C11" s="854" t="s">
        <v>1015</v>
      </c>
      <c r="D11" s="855"/>
      <c r="E11" s="855"/>
      <c r="F11" s="855"/>
      <c r="G11" s="855"/>
      <c r="H11" s="855"/>
      <c r="I11" s="855"/>
      <c r="J11" s="855"/>
      <c r="K11" s="855"/>
      <c r="L11" s="855"/>
      <c r="M11" s="856"/>
    </row>
    <row r="12" spans="1:13" ht="51" customHeight="1" x14ac:dyDescent="0.25">
      <c r="A12" s="769"/>
      <c r="B12" s="11" t="s">
        <v>741</v>
      </c>
      <c r="C12" s="854" t="s">
        <v>1016</v>
      </c>
      <c r="D12" s="855"/>
      <c r="E12" s="855"/>
      <c r="F12" s="855"/>
      <c r="G12" s="855"/>
      <c r="H12" s="855"/>
      <c r="I12" s="855"/>
      <c r="J12" s="855"/>
      <c r="K12" s="855"/>
      <c r="L12" s="855"/>
      <c r="M12" s="856"/>
    </row>
    <row r="13" spans="1:13" ht="31.5" customHeight="1" x14ac:dyDescent="0.25">
      <c r="A13" s="769"/>
      <c r="B13" s="11" t="s">
        <v>743</v>
      </c>
      <c r="C13" s="873" t="s">
        <v>1004</v>
      </c>
      <c r="D13" s="874"/>
      <c r="E13" s="874"/>
      <c r="F13" s="874"/>
      <c r="G13" s="874"/>
      <c r="H13" s="874"/>
      <c r="I13" s="874"/>
      <c r="J13" s="874"/>
      <c r="K13" s="874"/>
      <c r="L13" s="874"/>
      <c r="M13" s="875"/>
    </row>
    <row r="14" spans="1:13" ht="15.75" customHeight="1" x14ac:dyDescent="0.25">
      <c r="A14" s="769"/>
      <c r="B14" s="837" t="s">
        <v>745</v>
      </c>
      <c r="C14" s="1029" t="s">
        <v>283</v>
      </c>
      <c r="D14" s="1030"/>
      <c r="E14" s="1033" t="s">
        <v>746</v>
      </c>
      <c r="F14" s="1035" t="s">
        <v>1017</v>
      </c>
      <c r="G14" s="1035"/>
      <c r="H14" s="1035"/>
      <c r="I14" s="1035"/>
      <c r="J14" s="1035"/>
      <c r="K14" s="1035"/>
      <c r="L14" s="1035"/>
      <c r="M14" s="1035"/>
    </row>
    <row r="15" spans="1:13" x14ac:dyDescent="0.25">
      <c r="A15" s="769"/>
      <c r="B15" s="838"/>
      <c r="C15" s="1031"/>
      <c r="D15" s="1032"/>
      <c r="E15" s="1034"/>
      <c r="F15" s="1035"/>
      <c r="G15" s="1035"/>
      <c r="H15" s="1035"/>
      <c r="I15" s="1035"/>
      <c r="J15" s="1035"/>
      <c r="K15" s="1035"/>
      <c r="L15" s="1035"/>
      <c r="M15" s="1035"/>
    </row>
    <row r="16" spans="1:13" x14ac:dyDescent="0.25">
      <c r="A16" s="747" t="s">
        <v>533</v>
      </c>
      <c r="B16" s="26" t="s">
        <v>30</v>
      </c>
      <c r="C16" s="862" t="s">
        <v>74</v>
      </c>
      <c r="D16" s="863"/>
      <c r="E16" s="863"/>
      <c r="F16" s="863"/>
      <c r="G16" s="863"/>
      <c r="H16" s="863"/>
      <c r="I16" s="863"/>
      <c r="J16" s="863"/>
      <c r="K16" s="863"/>
      <c r="L16" s="863"/>
      <c r="M16" s="867"/>
    </row>
    <row r="17" spans="1:13" ht="112.5" customHeight="1" x14ac:dyDescent="0.25">
      <c r="A17" s="748"/>
      <c r="B17" s="26" t="s">
        <v>748</v>
      </c>
      <c r="C17" s="854" t="s">
        <v>1018</v>
      </c>
      <c r="D17" s="855"/>
      <c r="E17" s="855"/>
      <c r="F17" s="855"/>
      <c r="G17" s="855"/>
      <c r="H17" s="855"/>
      <c r="I17" s="855"/>
      <c r="J17" s="855"/>
      <c r="K17" s="855"/>
      <c r="L17" s="855"/>
      <c r="M17" s="856"/>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133" t="s">
        <v>567</v>
      </c>
      <c r="D20" s="134"/>
      <c r="E20" s="135" t="s">
        <v>568</v>
      </c>
      <c r="F20" s="134"/>
      <c r="G20" s="135" t="s">
        <v>569</v>
      </c>
      <c r="H20" s="134"/>
      <c r="I20" s="135" t="s">
        <v>570</v>
      </c>
      <c r="J20" s="136"/>
      <c r="K20" s="135"/>
      <c r="L20" s="135"/>
      <c r="M20" s="137"/>
    </row>
    <row r="21" spans="1:13" x14ac:dyDescent="0.25">
      <c r="A21" s="748"/>
      <c r="B21" s="751"/>
      <c r="C21" s="133" t="s">
        <v>571</v>
      </c>
      <c r="D21" s="138"/>
      <c r="E21" s="135" t="s">
        <v>572</v>
      </c>
      <c r="F21" s="139"/>
      <c r="G21" s="135" t="s">
        <v>573</v>
      </c>
      <c r="H21" s="139"/>
      <c r="I21" s="135"/>
      <c r="J21" s="140"/>
      <c r="K21" s="135"/>
      <c r="L21" s="135"/>
      <c r="M21" s="137"/>
    </row>
    <row r="22" spans="1:13" x14ac:dyDescent="0.25">
      <c r="A22" s="748"/>
      <c r="B22" s="751"/>
      <c r="C22" s="133" t="s">
        <v>574</v>
      </c>
      <c r="D22" s="138"/>
      <c r="E22" s="135" t="s">
        <v>575</v>
      </c>
      <c r="F22" s="138"/>
      <c r="G22" s="135"/>
      <c r="H22" s="140"/>
      <c r="I22" s="135"/>
      <c r="J22" s="140"/>
      <c r="K22" s="135"/>
      <c r="L22" s="135"/>
      <c r="M22" s="137"/>
    </row>
    <row r="23" spans="1:13" x14ac:dyDescent="0.25">
      <c r="A23" s="748"/>
      <c r="B23" s="751"/>
      <c r="C23" s="133" t="s">
        <v>576</v>
      </c>
      <c r="D23" s="139" t="s">
        <v>584</v>
      </c>
      <c r="E23" s="135" t="s">
        <v>578</v>
      </c>
      <c r="F23" s="142" t="s">
        <v>579</v>
      </c>
      <c r="G23" s="142"/>
      <c r="H23" s="142"/>
      <c r="I23" s="142"/>
      <c r="J23" s="142"/>
      <c r="K23" s="142"/>
      <c r="L23" s="142"/>
      <c r="M23" s="143"/>
    </row>
    <row r="24" spans="1:13" ht="9.75" customHeight="1" x14ac:dyDescent="0.25">
      <c r="A24" s="748"/>
      <c r="B24" s="752"/>
      <c r="C24" s="144"/>
      <c r="D24" s="145"/>
      <c r="E24" s="145"/>
      <c r="F24" s="145"/>
      <c r="G24" s="145"/>
      <c r="H24" s="145"/>
      <c r="I24" s="145"/>
      <c r="J24" s="145"/>
      <c r="K24" s="145"/>
      <c r="L24" s="145"/>
      <c r="M24" s="146"/>
    </row>
    <row r="25" spans="1:13" x14ac:dyDescent="0.25">
      <c r="A25" s="748"/>
      <c r="B25" s="750" t="s">
        <v>580</v>
      </c>
      <c r="C25" s="147"/>
      <c r="D25" s="148"/>
      <c r="E25" s="148"/>
      <c r="F25" s="148"/>
      <c r="G25" s="148"/>
      <c r="H25" s="148"/>
      <c r="I25" s="148"/>
      <c r="J25" s="148"/>
      <c r="K25" s="148"/>
      <c r="L25" s="17"/>
      <c r="M25" s="18"/>
    </row>
    <row r="26" spans="1:13" x14ac:dyDescent="0.25">
      <c r="A26" s="748"/>
      <c r="B26" s="751"/>
      <c r="C26" s="133" t="s">
        <v>581</v>
      </c>
      <c r="D26" s="139"/>
      <c r="E26" s="149"/>
      <c r="F26" s="135" t="s">
        <v>582</v>
      </c>
      <c r="G26" s="138"/>
      <c r="H26" s="149"/>
      <c r="I26" s="135" t="s">
        <v>583</v>
      </c>
      <c r="J26" s="138"/>
      <c r="K26" s="149"/>
      <c r="L26" s="20"/>
      <c r="M26" s="21"/>
    </row>
    <row r="27" spans="1:13" x14ac:dyDescent="0.25">
      <c r="A27" s="748"/>
      <c r="B27" s="751"/>
      <c r="C27" s="133" t="s">
        <v>585</v>
      </c>
      <c r="D27" s="48"/>
      <c r="E27" s="20"/>
      <c r="F27" s="135" t="s">
        <v>586</v>
      </c>
      <c r="G27" s="138" t="s">
        <v>584</v>
      </c>
      <c r="H27" s="20"/>
      <c r="I27" s="49"/>
      <c r="J27" s="20"/>
      <c r="K27" s="19"/>
      <c r="L27" s="20"/>
      <c r="M27" s="21"/>
    </row>
    <row r="28" spans="1:13" x14ac:dyDescent="0.25">
      <c r="A28" s="748"/>
      <c r="B28" s="752"/>
      <c r="C28" s="150"/>
      <c r="D28" s="151"/>
      <c r="E28" s="151"/>
      <c r="F28" s="151"/>
      <c r="G28" s="151"/>
      <c r="H28" s="151"/>
      <c r="I28" s="151"/>
      <c r="J28" s="151"/>
      <c r="K28" s="151"/>
      <c r="L28" s="23"/>
      <c r="M28" s="24"/>
    </row>
    <row r="29" spans="1:13" x14ac:dyDescent="0.25">
      <c r="A29" s="748"/>
      <c r="B29" s="52" t="s">
        <v>587</v>
      </c>
      <c r="C29" s="152"/>
      <c r="D29" s="153"/>
      <c r="E29" s="153"/>
      <c r="F29" s="153"/>
      <c r="G29" s="153"/>
      <c r="H29" s="153"/>
      <c r="I29" s="153"/>
      <c r="J29" s="153"/>
      <c r="K29" s="153"/>
      <c r="L29" s="153"/>
      <c r="M29" s="154"/>
    </row>
    <row r="30" spans="1:13" x14ac:dyDescent="0.25">
      <c r="A30" s="748"/>
      <c r="B30" s="52"/>
      <c r="C30" s="155" t="s">
        <v>588</v>
      </c>
      <c r="D30" s="156">
        <v>0</v>
      </c>
      <c r="E30" s="149"/>
      <c r="F30" s="157" t="s">
        <v>589</v>
      </c>
      <c r="G30" s="139">
        <v>2020</v>
      </c>
      <c r="H30" s="149"/>
      <c r="I30" s="157" t="s">
        <v>590</v>
      </c>
      <c r="J30" s="946" t="s">
        <v>1019</v>
      </c>
      <c r="K30" s="863"/>
      <c r="L30" s="947"/>
      <c r="M30" s="161"/>
    </row>
    <row r="31" spans="1:13" x14ac:dyDescent="0.25">
      <c r="A31" s="748"/>
      <c r="B31" s="7"/>
      <c r="C31" s="144"/>
      <c r="D31" s="145"/>
      <c r="E31" s="145"/>
      <c r="F31" s="145"/>
      <c r="G31" s="145"/>
      <c r="H31" s="145"/>
      <c r="I31" s="145"/>
      <c r="J31" s="145"/>
      <c r="K31" s="145"/>
      <c r="L31" s="145"/>
      <c r="M31" s="146"/>
    </row>
    <row r="32" spans="1:13" x14ac:dyDescent="0.25">
      <c r="A32" s="748"/>
      <c r="B32" s="750" t="s">
        <v>592</v>
      </c>
      <c r="C32" s="61"/>
      <c r="D32" s="62"/>
      <c r="E32" s="62"/>
      <c r="F32" s="62"/>
      <c r="G32" s="62"/>
      <c r="H32" s="62"/>
      <c r="I32" s="62"/>
      <c r="J32" s="62"/>
      <c r="K32" s="62"/>
      <c r="L32" s="17"/>
      <c r="M32" s="18"/>
    </row>
    <row r="33" spans="1:13" x14ac:dyDescent="0.25">
      <c r="A33" s="748"/>
      <c r="B33" s="751"/>
      <c r="C33" s="162" t="s">
        <v>593</v>
      </c>
      <c r="D33" s="307">
        <v>2021</v>
      </c>
      <c r="E33" s="64"/>
      <c r="F33" s="149" t="s">
        <v>594</v>
      </c>
      <c r="G33" s="307">
        <v>2025</v>
      </c>
      <c r="H33" s="64"/>
      <c r="I33" s="157"/>
      <c r="J33" s="64"/>
      <c r="K33" s="64"/>
      <c r="L33" s="20"/>
      <c r="M33" s="21"/>
    </row>
    <row r="34" spans="1:13" x14ac:dyDescent="0.25">
      <c r="A34" s="748"/>
      <c r="B34" s="752"/>
      <c r="C34" s="144"/>
      <c r="D34" s="65"/>
      <c r="E34" s="66"/>
      <c r="F34" s="145"/>
      <c r="G34" s="66"/>
      <c r="H34" s="66"/>
      <c r="I34" s="165"/>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ht="16.5" x14ac:dyDescent="0.25">
      <c r="A37" s="748"/>
      <c r="B37" s="751"/>
      <c r="C37" s="71"/>
      <c r="D37" s="1027">
        <v>0.5</v>
      </c>
      <c r="E37" s="1028"/>
      <c r="F37" s="1022">
        <v>0.625</v>
      </c>
      <c r="G37" s="1023"/>
      <c r="H37" s="1022">
        <v>0.75</v>
      </c>
      <c r="I37" s="1023"/>
      <c r="J37" s="1022">
        <v>0.875</v>
      </c>
      <c r="K37" s="1023"/>
      <c r="L37" s="1022">
        <v>1</v>
      </c>
      <c r="M37" s="1023"/>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147"/>
      <c r="D45" s="148"/>
      <c r="E45" s="148"/>
      <c r="F45" s="148"/>
      <c r="G45" s="148"/>
      <c r="H45" s="148"/>
      <c r="I45" s="148"/>
      <c r="J45" s="148"/>
      <c r="K45" s="148"/>
      <c r="L45" s="20"/>
      <c r="M45" s="21"/>
    </row>
    <row r="46" spans="1:13" x14ac:dyDescent="0.25">
      <c r="A46" s="748"/>
      <c r="B46" s="751"/>
      <c r="C46" s="94"/>
      <c r="D46" s="95" t="s">
        <v>89</v>
      </c>
      <c r="E46" s="96" t="s">
        <v>108</v>
      </c>
      <c r="F46" s="858" t="s">
        <v>614</v>
      </c>
      <c r="G46" s="762" t="s">
        <v>90</v>
      </c>
      <c r="H46" s="762"/>
      <c r="I46" s="762"/>
      <c r="J46" s="762"/>
      <c r="K46" s="174" t="s">
        <v>615</v>
      </c>
      <c r="L46" s="763" t="s">
        <v>90</v>
      </c>
      <c r="M46" s="764"/>
    </row>
    <row r="47" spans="1:13" x14ac:dyDescent="0.25">
      <c r="A47" s="748"/>
      <c r="B47" s="751"/>
      <c r="C47" s="94"/>
      <c r="D47" s="98"/>
      <c r="E47" s="138" t="s">
        <v>584</v>
      </c>
      <c r="F47" s="858"/>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48" customHeight="1" x14ac:dyDescent="0.25">
      <c r="A49" s="748"/>
      <c r="B49" s="11" t="s">
        <v>616</v>
      </c>
      <c r="C49" s="854" t="s">
        <v>1020</v>
      </c>
      <c r="D49" s="855"/>
      <c r="E49" s="855"/>
      <c r="F49" s="855"/>
      <c r="G49" s="855"/>
      <c r="H49" s="855"/>
      <c r="I49" s="855"/>
      <c r="J49" s="855"/>
      <c r="K49" s="855"/>
      <c r="L49" s="855"/>
      <c r="M49" s="856"/>
    </row>
    <row r="50" spans="1:13" ht="42.75" customHeight="1" x14ac:dyDescent="0.25">
      <c r="A50" s="748"/>
      <c r="B50" s="26" t="s">
        <v>618</v>
      </c>
      <c r="C50" s="854" t="s">
        <v>1021</v>
      </c>
      <c r="D50" s="855"/>
      <c r="E50" s="855"/>
      <c r="F50" s="855"/>
      <c r="G50" s="855"/>
      <c r="H50" s="855"/>
      <c r="I50" s="855"/>
      <c r="J50" s="855"/>
      <c r="K50" s="855"/>
      <c r="L50" s="855"/>
      <c r="M50" s="856"/>
    </row>
    <row r="51" spans="1:13" x14ac:dyDescent="0.25">
      <c r="A51" s="748"/>
      <c r="B51" s="26" t="s">
        <v>620</v>
      </c>
      <c r="C51" s="854" t="s">
        <v>809</v>
      </c>
      <c r="D51" s="855"/>
      <c r="E51" s="855"/>
      <c r="F51" s="855"/>
      <c r="G51" s="855"/>
      <c r="H51" s="855"/>
      <c r="I51" s="855"/>
      <c r="J51" s="855"/>
      <c r="K51" s="855"/>
      <c r="L51" s="855"/>
      <c r="M51" s="856"/>
    </row>
    <row r="52" spans="1:13" x14ac:dyDescent="0.25">
      <c r="A52" s="748"/>
      <c r="B52" s="26" t="s">
        <v>621</v>
      </c>
      <c r="C52" s="854" t="s">
        <v>90</v>
      </c>
      <c r="D52" s="855"/>
      <c r="E52" s="855"/>
      <c r="F52" s="855"/>
      <c r="G52" s="855"/>
      <c r="H52" s="855"/>
      <c r="I52" s="855"/>
      <c r="J52" s="855"/>
      <c r="K52" s="855"/>
      <c r="L52" s="855"/>
      <c r="M52" s="856"/>
    </row>
    <row r="53" spans="1:13" ht="15.75" customHeight="1" x14ac:dyDescent="0.25">
      <c r="A53" s="734" t="s">
        <v>545</v>
      </c>
      <c r="B53" s="100" t="s">
        <v>622</v>
      </c>
      <c r="C53" s="739" t="s">
        <v>286</v>
      </c>
      <c r="D53" s="740"/>
      <c r="E53" s="740"/>
      <c r="F53" s="740"/>
      <c r="G53" s="740"/>
      <c r="H53" s="740"/>
      <c r="I53" s="740"/>
      <c r="J53" s="740"/>
      <c r="K53" s="740"/>
      <c r="L53" s="740"/>
      <c r="M53" s="741"/>
    </row>
    <row r="54" spans="1:13" x14ac:dyDescent="0.25">
      <c r="A54" s="735"/>
      <c r="B54" s="100" t="s">
        <v>624</v>
      </c>
      <c r="C54" s="739" t="s">
        <v>1022</v>
      </c>
      <c r="D54" s="740"/>
      <c r="E54" s="740"/>
      <c r="F54" s="740"/>
      <c r="G54" s="740"/>
      <c r="H54" s="740"/>
      <c r="I54" s="740"/>
      <c r="J54" s="740"/>
      <c r="K54" s="740"/>
      <c r="L54" s="740"/>
      <c r="M54" s="741"/>
    </row>
    <row r="55" spans="1:13" x14ac:dyDescent="0.25">
      <c r="A55" s="735"/>
      <c r="B55" s="100" t="s">
        <v>626</v>
      </c>
      <c r="C55" s="739" t="s">
        <v>9</v>
      </c>
      <c r="D55" s="740"/>
      <c r="E55" s="740"/>
      <c r="F55" s="740"/>
      <c r="G55" s="740"/>
      <c r="H55" s="740"/>
      <c r="I55" s="740"/>
      <c r="J55" s="740"/>
      <c r="K55" s="740"/>
      <c r="L55" s="740"/>
      <c r="M55" s="741"/>
    </row>
    <row r="56" spans="1:13" ht="15.75" customHeight="1" x14ac:dyDescent="0.25">
      <c r="A56" s="735"/>
      <c r="B56" s="101" t="s">
        <v>627</v>
      </c>
      <c r="C56" s="739" t="s">
        <v>1023</v>
      </c>
      <c r="D56" s="740"/>
      <c r="E56" s="740"/>
      <c r="F56" s="740"/>
      <c r="G56" s="740"/>
      <c r="H56" s="740"/>
      <c r="I56" s="740"/>
      <c r="J56" s="740"/>
      <c r="K56" s="740"/>
      <c r="L56" s="740"/>
      <c r="M56" s="741"/>
    </row>
    <row r="57" spans="1:13" ht="15.75" customHeight="1" x14ac:dyDescent="0.25">
      <c r="A57" s="735"/>
      <c r="B57" s="100" t="s">
        <v>628</v>
      </c>
      <c r="C57" s="739" t="s">
        <v>287</v>
      </c>
      <c r="D57" s="740"/>
      <c r="E57" s="740"/>
      <c r="F57" s="740"/>
      <c r="G57" s="740"/>
      <c r="H57" s="740"/>
      <c r="I57" s="740"/>
      <c r="J57" s="740"/>
      <c r="K57" s="740"/>
      <c r="L57" s="740"/>
      <c r="M57" s="741"/>
    </row>
    <row r="58" spans="1:13" ht="16.5" customHeight="1" thickBot="1" x14ac:dyDescent="0.3">
      <c r="A58" s="745"/>
      <c r="B58" s="100" t="s">
        <v>629</v>
      </c>
      <c r="C58" s="739" t="s">
        <v>352</v>
      </c>
      <c r="D58" s="740"/>
      <c r="E58" s="740"/>
      <c r="F58" s="740"/>
      <c r="G58" s="740"/>
      <c r="H58" s="740"/>
      <c r="I58" s="740"/>
      <c r="J58" s="740"/>
      <c r="K58" s="740"/>
      <c r="L58" s="740"/>
      <c r="M58" s="741"/>
    </row>
    <row r="59" spans="1:13" ht="15.75" customHeight="1" x14ac:dyDescent="0.25">
      <c r="A59" s="734" t="s">
        <v>630</v>
      </c>
      <c r="B59" s="102" t="s">
        <v>631</v>
      </c>
      <c r="C59" s="911" t="s">
        <v>953</v>
      </c>
      <c r="D59" s="959"/>
      <c r="E59" s="959"/>
      <c r="F59" s="959"/>
      <c r="G59" s="959"/>
      <c r="H59" s="959"/>
      <c r="I59" s="959"/>
      <c r="J59" s="959"/>
      <c r="K59" s="959"/>
      <c r="L59" s="959"/>
      <c r="M59" s="960"/>
    </row>
    <row r="60" spans="1:13" ht="30" customHeight="1" x14ac:dyDescent="0.25">
      <c r="A60" s="735"/>
      <c r="B60" s="102" t="s">
        <v>633</v>
      </c>
      <c r="C60" s="911" t="s">
        <v>797</v>
      </c>
      <c r="D60" s="959"/>
      <c r="E60" s="959"/>
      <c r="F60" s="959"/>
      <c r="G60" s="959"/>
      <c r="H60" s="959"/>
      <c r="I60" s="959"/>
      <c r="J60" s="959"/>
      <c r="K60" s="959"/>
      <c r="L60" s="959"/>
      <c r="M60" s="960"/>
    </row>
    <row r="61" spans="1:13" ht="30" customHeight="1" thickBot="1" x14ac:dyDescent="0.3">
      <c r="A61" s="735"/>
      <c r="B61" s="103" t="s">
        <v>44</v>
      </c>
      <c r="C61" s="911" t="s">
        <v>9</v>
      </c>
      <c r="D61" s="959"/>
      <c r="E61" s="959"/>
      <c r="F61" s="959"/>
      <c r="G61" s="959"/>
      <c r="H61" s="959"/>
      <c r="I61" s="959"/>
      <c r="J61" s="959"/>
      <c r="K61" s="959"/>
      <c r="L61" s="959"/>
      <c r="M61" s="960"/>
    </row>
    <row r="62" spans="1:13" ht="16.5" customHeight="1" thickBot="1" x14ac:dyDescent="0.3">
      <c r="A62" s="104" t="s">
        <v>549</v>
      </c>
      <c r="B62" s="105"/>
      <c r="C62" s="1024"/>
      <c r="D62" s="1025"/>
      <c r="E62" s="1025"/>
      <c r="F62" s="1025"/>
      <c r="G62" s="1025"/>
      <c r="H62" s="1025"/>
      <c r="I62" s="1025"/>
      <c r="J62" s="1025"/>
      <c r="K62" s="1025"/>
      <c r="L62" s="1025"/>
      <c r="M62" s="1026"/>
    </row>
  </sheetData>
  <mergeCells count="58">
    <mergeCell ref="B1:M1"/>
    <mergeCell ref="A2:A15"/>
    <mergeCell ref="C2:M2"/>
    <mergeCell ref="C3:M3"/>
    <mergeCell ref="F4:G4"/>
    <mergeCell ref="C5:M5"/>
    <mergeCell ref="C6:M6"/>
    <mergeCell ref="C7:G7"/>
    <mergeCell ref="I7:M7"/>
    <mergeCell ref="B8:B10"/>
    <mergeCell ref="C8:D9"/>
    <mergeCell ref="F9:G9"/>
    <mergeCell ref="I9:J9"/>
    <mergeCell ref="C10:D10"/>
    <mergeCell ref="F10:G10"/>
    <mergeCell ref="I10:J10"/>
    <mergeCell ref="C11:M11"/>
    <mergeCell ref="C12:M12"/>
    <mergeCell ref="C13:M13"/>
    <mergeCell ref="B14:B15"/>
    <mergeCell ref="C14:D15"/>
    <mergeCell ref="E14:E15"/>
    <mergeCell ref="F14: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H7 B7"/>
  </dataValidations>
  <hyperlinks>
    <hyperlink ref="C57" r:id="rId1"/>
  </hyperlinks>
  <pageMargins left="0.7" right="0.7" top="0.75" bottom="0.75" header="0.3" footer="0.3"/>
  <pageSetup orientation="portrait" horizontalDpi="90" verticalDpi="9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3" zoomScale="70" zoomScaleNormal="70" workbookViewId="0">
      <selection activeCell="C13" sqref="C13"/>
    </sheetView>
  </sheetViews>
  <sheetFormatPr baseColWidth="10" defaultColWidth="11.42578125" defaultRowHeight="15.75" x14ac:dyDescent="0.25"/>
  <cols>
    <col min="1" max="1" width="25.140625" style="5" customWidth="1"/>
    <col min="2" max="2" width="43.85546875" style="106" customWidth="1"/>
    <col min="3" max="16384" width="11.42578125" style="5"/>
  </cols>
  <sheetData>
    <row r="1" spans="1:13" ht="38.25" customHeight="1" thickBot="1" x14ac:dyDescent="0.3">
      <c r="A1" s="1"/>
      <c r="B1" s="823" t="s">
        <v>1024</v>
      </c>
      <c r="C1" s="824"/>
      <c r="D1" s="824"/>
      <c r="E1" s="824"/>
      <c r="F1" s="824"/>
      <c r="G1" s="824"/>
      <c r="H1" s="824"/>
      <c r="I1" s="824"/>
      <c r="J1" s="824"/>
      <c r="K1" s="824"/>
      <c r="L1" s="824"/>
      <c r="M1" s="825"/>
    </row>
    <row r="2" spans="1:13" ht="54" customHeight="1" x14ac:dyDescent="0.25">
      <c r="A2" s="768" t="s">
        <v>552</v>
      </c>
      <c r="B2" s="6" t="s">
        <v>553</v>
      </c>
      <c r="C2" s="826" t="s">
        <v>292</v>
      </c>
      <c r="D2" s="827"/>
      <c r="E2" s="827"/>
      <c r="F2" s="827"/>
      <c r="G2" s="827"/>
      <c r="H2" s="827"/>
      <c r="I2" s="827"/>
      <c r="J2" s="827"/>
      <c r="K2" s="827"/>
      <c r="L2" s="827"/>
      <c r="M2" s="828"/>
    </row>
    <row r="3" spans="1:13" ht="31.5" x14ac:dyDescent="0.25">
      <c r="A3" s="769"/>
      <c r="B3" s="11" t="s">
        <v>735</v>
      </c>
      <c r="C3" s="873" t="s">
        <v>1025</v>
      </c>
      <c r="D3" s="874"/>
      <c r="E3" s="874"/>
      <c r="F3" s="874"/>
      <c r="G3" s="874"/>
      <c r="H3" s="874"/>
      <c r="I3" s="874"/>
      <c r="J3" s="874"/>
      <c r="K3" s="874"/>
      <c r="L3" s="874"/>
      <c r="M3" s="875"/>
    </row>
    <row r="4" spans="1:13" x14ac:dyDescent="0.25">
      <c r="A4" s="769"/>
      <c r="B4" s="7" t="s">
        <v>40</v>
      </c>
      <c r="C4" s="123" t="s">
        <v>76</v>
      </c>
      <c r="D4" s="128"/>
      <c r="E4" s="267"/>
      <c r="F4" s="986" t="s">
        <v>41</v>
      </c>
      <c r="G4" s="987"/>
      <c r="H4" s="129">
        <v>303</v>
      </c>
      <c r="I4" s="8"/>
      <c r="J4" s="8"/>
      <c r="K4" s="8"/>
      <c r="L4" s="8"/>
      <c r="M4" s="9"/>
    </row>
    <row r="5" spans="1:13" ht="15.75" customHeight="1" x14ac:dyDescent="0.25">
      <c r="A5" s="769"/>
      <c r="B5" s="7" t="s">
        <v>556</v>
      </c>
      <c r="C5" s="834" t="s">
        <v>972</v>
      </c>
      <c r="D5" s="835"/>
      <c r="E5" s="835"/>
      <c r="F5" s="835"/>
      <c r="G5" s="835"/>
      <c r="H5" s="835"/>
      <c r="I5" s="835"/>
      <c r="J5" s="835"/>
      <c r="K5" s="835"/>
      <c r="L5" s="835"/>
      <c r="M5" s="836"/>
    </row>
    <row r="6" spans="1:13" x14ac:dyDescent="0.25">
      <c r="A6" s="769"/>
      <c r="B6" s="7" t="s">
        <v>557</v>
      </c>
      <c r="C6" s="10" t="s">
        <v>973</v>
      </c>
      <c r="D6" s="8"/>
      <c r="E6" s="8"/>
      <c r="F6" s="8"/>
      <c r="G6" s="8"/>
      <c r="H6" s="8"/>
      <c r="I6" s="8"/>
      <c r="J6" s="8"/>
      <c r="K6" s="8"/>
      <c r="L6" s="8"/>
      <c r="M6" s="9"/>
    </row>
    <row r="7" spans="1:13" x14ac:dyDescent="0.25">
      <c r="A7" s="769"/>
      <c r="B7" s="11" t="s">
        <v>558</v>
      </c>
      <c r="C7" s="773" t="s">
        <v>221</v>
      </c>
      <c r="D7" s="774"/>
      <c r="E7" s="12"/>
      <c r="F7" s="12"/>
      <c r="G7" s="13"/>
      <c r="H7" s="14" t="s">
        <v>44</v>
      </c>
      <c r="I7" s="775" t="s">
        <v>739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840" t="s">
        <v>739</v>
      </c>
      <c r="D9" s="841"/>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54.75" customHeight="1" x14ac:dyDescent="0.25">
      <c r="A11" s="769"/>
      <c r="B11" s="11" t="s">
        <v>564</v>
      </c>
      <c r="C11" s="815" t="s">
        <v>1026</v>
      </c>
      <c r="D11" s="816"/>
      <c r="E11" s="816"/>
      <c r="F11" s="816"/>
      <c r="G11" s="816"/>
      <c r="H11" s="816"/>
      <c r="I11" s="816"/>
      <c r="J11" s="816"/>
      <c r="K11" s="816"/>
      <c r="L11" s="816"/>
      <c r="M11" s="817"/>
    </row>
    <row r="12" spans="1:13" ht="63.75" customHeight="1" x14ac:dyDescent="0.25">
      <c r="A12" s="769"/>
      <c r="B12" s="11" t="s">
        <v>741</v>
      </c>
      <c r="C12" s="815" t="s">
        <v>1027</v>
      </c>
      <c r="D12" s="816"/>
      <c r="E12" s="816"/>
      <c r="F12" s="816"/>
      <c r="G12" s="816"/>
      <c r="H12" s="816"/>
      <c r="I12" s="816"/>
      <c r="J12" s="816"/>
      <c r="K12" s="816"/>
      <c r="L12" s="816"/>
      <c r="M12" s="817"/>
    </row>
    <row r="13" spans="1:13" ht="42" customHeight="1" x14ac:dyDescent="0.25">
      <c r="A13" s="769"/>
      <c r="B13" s="11" t="s">
        <v>743</v>
      </c>
      <c r="C13" s="815" t="s">
        <v>1028</v>
      </c>
      <c r="D13" s="816"/>
      <c r="E13" s="816"/>
      <c r="F13" s="816"/>
      <c r="G13" s="816"/>
      <c r="H13" s="816"/>
      <c r="I13" s="816"/>
      <c r="J13" s="816"/>
      <c r="K13" s="816"/>
      <c r="L13" s="816"/>
      <c r="M13" s="817"/>
    </row>
    <row r="14" spans="1:13" ht="94.5" customHeight="1" x14ac:dyDescent="0.25">
      <c r="A14" s="769"/>
      <c r="B14" s="837" t="s">
        <v>745</v>
      </c>
      <c r="C14" s="815" t="s">
        <v>261</v>
      </c>
      <c r="D14" s="816"/>
      <c r="E14" s="25" t="s">
        <v>746</v>
      </c>
      <c r="F14" s="843" t="s">
        <v>976</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29.25" customHeight="1" x14ac:dyDescent="0.25">
      <c r="A17" s="748"/>
      <c r="B17" s="26" t="s">
        <v>748</v>
      </c>
      <c r="C17" s="815" t="s">
        <v>293</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584</v>
      </c>
      <c r="E23" s="36" t="s">
        <v>578</v>
      </c>
      <c r="F23" s="819" t="s">
        <v>1029</v>
      </c>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584</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57">
        <v>0</v>
      </c>
      <c r="E30" s="47"/>
      <c r="F30" s="58" t="s">
        <v>589</v>
      </c>
      <c r="G30" s="59">
        <v>2020</v>
      </c>
      <c r="H30" s="47"/>
      <c r="I30" s="58" t="s">
        <v>590</v>
      </c>
      <c r="J30" s="843" t="s">
        <v>978</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75">
        <v>50</v>
      </c>
      <c r="E37" s="76"/>
      <c r="F37" s="75">
        <v>242</v>
      </c>
      <c r="G37" s="76"/>
      <c r="H37" s="75">
        <v>362</v>
      </c>
      <c r="I37" s="76"/>
      <c r="J37" s="75">
        <v>363</v>
      </c>
      <c r="K37" s="76"/>
      <c r="L37" s="75">
        <v>364</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84">
        <v>364</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654</v>
      </c>
      <c r="H46" s="762"/>
      <c r="I46" s="762"/>
      <c r="J46" s="762"/>
      <c r="K46" s="97" t="s">
        <v>615</v>
      </c>
      <c r="L46" s="763"/>
      <c r="M46" s="764"/>
    </row>
    <row r="47" spans="1:13" x14ac:dyDescent="0.25">
      <c r="A47" s="748"/>
      <c r="B47" s="751"/>
      <c r="C47" s="94"/>
      <c r="D47" s="98" t="s">
        <v>584</v>
      </c>
      <c r="E47" s="38"/>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28.5" customHeight="1" x14ac:dyDescent="0.25">
      <c r="A49" s="748"/>
      <c r="B49" s="11" t="s">
        <v>616</v>
      </c>
      <c r="C49" s="846" t="s">
        <v>1030</v>
      </c>
      <c r="D49" s="847"/>
      <c r="E49" s="847"/>
      <c r="F49" s="847"/>
      <c r="G49" s="847"/>
      <c r="H49" s="847"/>
      <c r="I49" s="847"/>
      <c r="J49" s="847"/>
      <c r="K49" s="847"/>
      <c r="L49" s="847"/>
      <c r="M49" s="848"/>
    </row>
    <row r="50" spans="1:13" x14ac:dyDescent="0.25">
      <c r="A50" s="748"/>
      <c r="B50" s="26" t="s">
        <v>618</v>
      </c>
      <c r="C50" s="846" t="str">
        <f>+J30</f>
        <v>Informe Proyecto de inversión 7643</v>
      </c>
      <c r="D50" s="847"/>
      <c r="E50" s="847"/>
      <c r="F50" s="847"/>
      <c r="G50" s="847"/>
      <c r="H50" s="847"/>
      <c r="I50" s="847"/>
      <c r="J50" s="847"/>
      <c r="K50" s="847"/>
      <c r="L50" s="847"/>
      <c r="M50" s="848"/>
    </row>
    <row r="51" spans="1:13" x14ac:dyDescent="0.25">
      <c r="A51" s="748"/>
      <c r="B51" s="26" t="s">
        <v>620</v>
      </c>
      <c r="C51" s="777">
        <v>20</v>
      </c>
      <c r="D51" s="779"/>
      <c r="E51" s="779"/>
      <c r="F51" s="779"/>
      <c r="G51" s="779"/>
      <c r="H51" s="779"/>
      <c r="I51" s="779"/>
      <c r="J51" s="779"/>
      <c r="K51" s="779"/>
      <c r="L51" s="779"/>
      <c r="M51" s="780"/>
    </row>
    <row r="52" spans="1:13" x14ac:dyDescent="0.25">
      <c r="A52" s="748"/>
      <c r="B52" s="26" t="s">
        <v>621</v>
      </c>
      <c r="C52" s="777" t="s">
        <v>90</v>
      </c>
      <c r="D52" s="779"/>
      <c r="E52" s="779"/>
      <c r="F52" s="779"/>
      <c r="G52" s="779"/>
      <c r="H52" s="779"/>
      <c r="I52" s="779"/>
      <c r="J52" s="779"/>
      <c r="K52" s="779"/>
      <c r="L52" s="779"/>
      <c r="M52" s="780"/>
    </row>
    <row r="53" spans="1:13" ht="15.75" customHeight="1" x14ac:dyDescent="0.25">
      <c r="A53" s="734" t="s">
        <v>545</v>
      </c>
      <c r="B53" s="100" t="s">
        <v>622</v>
      </c>
      <c r="C53" s="739" t="s">
        <v>981</v>
      </c>
      <c r="D53" s="740"/>
      <c r="E53" s="740"/>
      <c r="F53" s="740"/>
      <c r="G53" s="740"/>
      <c r="H53" s="740"/>
      <c r="I53" s="740"/>
      <c r="J53" s="740"/>
      <c r="K53" s="740"/>
      <c r="L53" s="740"/>
      <c r="M53" s="741"/>
    </row>
    <row r="54" spans="1:13" ht="15.75" customHeight="1" x14ac:dyDescent="0.25">
      <c r="A54" s="735"/>
      <c r="B54" s="100" t="s">
        <v>624</v>
      </c>
      <c r="C54" s="739" t="s">
        <v>982</v>
      </c>
      <c r="D54" s="740"/>
      <c r="E54" s="740"/>
      <c r="F54" s="740"/>
      <c r="G54" s="740"/>
      <c r="H54" s="740"/>
      <c r="I54" s="740"/>
      <c r="J54" s="740"/>
      <c r="K54" s="740"/>
      <c r="L54" s="740"/>
      <c r="M54" s="741"/>
    </row>
    <row r="55" spans="1:13" ht="15.75" customHeight="1" x14ac:dyDescent="0.25">
      <c r="A55" s="735"/>
      <c r="B55" s="100" t="s">
        <v>626</v>
      </c>
      <c r="C55" s="739" t="s">
        <v>79</v>
      </c>
      <c r="D55" s="740"/>
      <c r="E55" s="740"/>
      <c r="F55" s="740"/>
      <c r="G55" s="740"/>
      <c r="H55" s="740"/>
      <c r="I55" s="740"/>
      <c r="J55" s="740"/>
      <c r="K55" s="740"/>
      <c r="L55" s="740"/>
      <c r="M55" s="741"/>
    </row>
    <row r="56" spans="1:13" ht="15.75" customHeight="1" x14ac:dyDescent="0.25">
      <c r="A56" s="735"/>
      <c r="B56" s="101" t="s">
        <v>627</v>
      </c>
      <c r="C56" s="739" t="s">
        <v>263</v>
      </c>
      <c r="D56" s="740"/>
      <c r="E56" s="740"/>
      <c r="F56" s="740"/>
      <c r="G56" s="740"/>
      <c r="H56" s="740"/>
      <c r="I56" s="740"/>
      <c r="J56" s="740"/>
      <c r="K56" s="740"/>
      <c r="L56" s="740"/>
      <c r="M56" s="741"/>
    </row>
    <row r="57" spans="1:13" ht="15.75" customHeight="1" x14ac:dyDescent="0.25">
      <c r="A57" s="735"/>
      <c r="B57" s="100" t="s">
        <v>628</v>
      </c>
      <c r="C57" s="739" t="s">
        <v>265</v>
      </c>
      <c r="D57" s="740"/>
      <c r="E57" s="740"/>
      <c r="F57" s="740"/>
      <c r="G57" s="740"/>
      <c r="H57" s="740"/>
      <c r="I57" s="740"/>
      <c r="J57" s="740"/>
      <c r="K57" s="740"/>
      <c r="L57" s="740"/>
      <c r="M57" s="741"/>
    </row>
    <row r="58" spans="1:13" ht="16.5" thickBot="1" x14ac:dyDescent="0.3">
      <c r="A58" s="745"/>
      <c r="B58" s="100" t="s">
        <v>629</v>
      </c>
      <c r="C58" s="739">
        <v>3241000</v>
      </c>
      <c r="D58" s="740"/>
      <c r="E58" s="740"/>
      <c r="F58" s="740"/>
      <c r="G58" s="740"/>
      <c r="H58" s="740"/>
      <c r="I58" s="740"/>
      <c r="J58" s="740"/>
      <c r="K58" s="740"/>
      <c r="L58" s="740"/>
      <c r="M58" s="741"/>
    </row>
    <row r="59" spans="1:13" ht="15.75" customHeight="1" x14ac:dyDescent="0.25">
      <c r="A59" s="734" t="s">
        <v>630</v>
      </c>
      <c r="B59" s="102" t="s">
        <v>631</v>
      </c>
      <c r="C59" s="739" t="s">
        <v>754</v>
      </c>
      <c r="D59" s="740"/>
      <c r="E59" s="740"/>
      <c r="F59" s="740"/>
      <c r="G59" s="740"/>
      <c r="H59" s="740"/>
      <c r="I59" s="740"/>
      <c r="J59" s="740"/>
      <c r="K59" s="740"/>
      <c r="L59" s="740"/>
      <c r="M59" s="741"/>
    </row>
    <row r="60" spans="1:13" ht="15.75" customHeight="1" x14ac:dyDescent="0.25">
      <c r="A60" s="735"/>
      <c r="B60" s="102" t="s">
        <v>633</v>
      </c>
      <c r="C60" s="739" t="s">
        <v>733</v>
      </c>
      <c r="D60" s="740"/>
      <c r="E60" s="740"/>
      <c r="F60" s="740"/>
      <c r="G60" s="740"/>
      <c r="H60" s="740"/>
      <c r="I60" s="740"/>
      <c r="J60" s="740"/>
      <c r="K60" s="740"/>
      <c r="L60" s="740"/>
      <c r="M60" s="741"/>
    </row>
    <row r="61" spans="1:13" ht="15.75" customHeight="1" thickBot="1" x14ac:dyDescent="0.3">
      <c r="A61" s="735"/>
      <c r="B61" s="103" t="s">
        <v>44</v>
      </c>
      <c r="C61" s="739" t="s">
        <v>79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2">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6" zoomScale="70" zoomScaleNormal="70" workbookViewId="0">
      <selection activeCell="C2" sqref="C2"/>
    </sheetView>
  </sheetViews>
  <sheetFormatPr baseColWidth="10" defaultColWidth="11.42578125" defaultRowHeight="15.75" x14ac:dyDescent="0.25"/>
  <cols>
    <col min="1" max="1" width="25.140625" style="5" customWidth="1"/>
    <col min="2" max="2" width="45.42578125" style="106" customWidth="1"/>
    <col min="3" max="16384" width="11.42578125" style="5"/>
  </cols>
  <sheetData>
    <row r="1" spans="1:13" ht="40.5" customHeight="1" thickBot="1" x14ac:dyDescent="0.3">
      <c r="A1" s="1"/>
      <c r="B1" s="823" t="s">
        <v>1031</v>
      </c>
      <c r="C1" s="824"/>
      <c r="D1" s="824"/>
      <c r="E1" s="824"/>
      <c r="F1" s="824"/>
      <c r="G1" s="824"/>
      <c r="H1" s="824"/>
      <c r="I1" s="824"/>
      <c r="J1" s="824"/>
      <c r="K1" s="824"/>
      <c r="L1" s="824"/>
      <c r="M1" s="825"/>
    </row>
    <row r="2" spans="1:13" ht="34.5" customHeight="1" x14ac:dyDescent="0.25">
      <c r="A2" s="768" t="s">
        <v>552</v>
      </c>
      <c r="B2" s="6" t="s">
        <v>553</v>
      </c>
      <c r="C2" s="826" t="s">
        <v>295</v>
      </c>
      <c r="D2" s="827"/>
      <c r="E2" s="827"/>
      <c r="F2" s="827"/>
      <c r="G2" s="827"/>
      <c r="H2" s="827"/>
      <c r="I2" s="827"/>
      <c r="J2" s="827"/>
      <c r="K2" s="827"/>
      <c r="L2" s="827"/>
      <c r="M2" s="828"/>
    </row>
    <row r="3" spans="1:13" ht="31.5" x14ac:dyDescent="0.25">
      <c r="A3" s="769"/>
      <c r="B3" s="11" t="s">
        <v>735</v>
      </c>
      <c r="C3" s="873" t="s">
        <v>1025</v>
      </c>
      <c r="D3" s="874"/>
      <c r="E3" s="874"/>
      <c r="F3" s="874"/>
      <c r="G3" s="874"/>
      <c r="H3" s="874"/>
      <c r="I3" s="874"/>
      <c r="J3" s="874"/>
      <c r="K3" s="874"/>
      <c r="L3" s="874"/>
      <c r="M3" s="875"/>
    </row>
    <row r="4" spans="1:13" x14ac:dyDescent="0.25">
      <c r="A4" s="769"/>
      <c r="B4" s="7" t="s">
        <v>40</v>
      </c>
      <c r="C4" s="123" t="s">
        <v>76</v>
      </c>
      <c r="D4" s="128"/>
      <c r="E4" s="267"/>
      <c r="F4" s="986" t="s">
        <v>41</v>
      </c>
      <c r="G4" s="987"/>
      <c r="H4" s="129">
        <v>108</v>
      </c>
      <c r="I4" s="8"/>
      <c r="J4" s="8"/>
      <c r="K4" s="8"/>
      <c r="L4" s="8"/>
      <c r="M4" s="9"/>
    </row>
    <row r="5" spans="1:13" x14ac:dyDescent="0.25">
      <c r="A5" s="769"/>
      <c r="B5" s="7" t="s">
        <v>556</v>
      </c>
      <c r="C5" s="834" t="s">
        <v>737</v>
      </c>
      <c r="D5" s="835"/>
      <c r="E5" s="835"/>
      <c r="F5" s="835"/>
      <c r="G5" s="835"/>
      <c r="H5" s="835"/>
      <c r="I5" s="835"/>
      <c r="J5" s="835"/>
      <c r="K5" s="835"/>
      <c r="L5" s="835"/>
      <c r="M5" s="836"/>
    </row>
    <row r="6" spans="1:13" x14ac:dyDescent="0.25">
      <c r="A6" s="769"/>
      <c r="B6" s="7" t="s">
        <v>557</v>
      </c>
      <c r="C6" s="10" t="s">
        <v>1032</v>
      </c>
      <c r="D6" s="8"/>
      <c r="E6" s="8"/>
      <c r="F6" s="8"/>
      <c r="G6" s="8"/>
      <c r="H6" s="8"/>
      <c r="I6" s="8"/>
      <c r="J6" s="8"/>
      <c r="K6" s="8"/>
      <c r="L6" s="8"/>
      <c r="M6" s="9"/>
    </row>
    <row r="7" spans="1:13" x14ac:dyDescent="0.25">
      <c r="A7" s="769"/>
      <c r="B7" s="11" t="s">
        <v>558</v>
      </c>
      <c r="C7" s="773" t="s">
        <v>221</v>
      </c>
      <c r="D7" s="774"/>
      <c r="E7" s="12"/>
      <c r="F7" s="12"/>
      <c r="G7" s="13"/>
      <c r="H7" s="14" t="s">
        <v>44</v>
      </c>
      <c r="I7" s="775" t="s">
        <v>739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840" t="s">
        <v>739</v>
      </c>
      <c r="D9" s="841"/>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42.75" customHeight="1" x14ac:dyDescent="0.25">
      <c r="A11" s="769"/>
      <c r="B11" s="11" t="s">
        <v>564</v>
      </c>
      <c r="C11" s="815" t="s">
        <v>1033</v>
      </c>
      <c r="D11" s="816"/>
      <c r="E11" s="816"/>
      <c r="F11" s="816"/>
      <c r="G11" s="816"/>
      <c r="H11" s="816"/>
      <c r="I11" s="816"/>
      <c r="J11" s="816"/>
      <c r="K11" s="816"/>
      <c r="L11" s="816"/>
      <c r="M11" s="817"/>
    </row>
    <row r="12" spans="1:13" ht="188.25" customHeight="1" x14ac:dyDescent="0.25">
      <c r="A12" s="769"/>
      <c r="B12" s="11" t="s">
        <v>741</v>
      </c>
      <c r="C12" s="815" t="s">
        <v>1034</v>
      </c>
      <c r="D12" s="816"/>
      <c r="E12" s="816"/>
      <c r="F12" s="816"/>
      <c r="G12" s="816"/>
      <c r="H12" s="816"/>
      <c r="I12" s="816"/>
      <c r="J12" s="816"/>
      <c r="K12" s="816"/>
      <c r="L12" s="816"/>
      <c r="M12" s="817"/>
    </row>
    <row r="13" spans="1:13" ht="31.5" x14ac:dyDescent="0.25">
      <c r="A13" s="769"/>
      <c r="B13" s="11" t="s">
        <v>743</v>
      </c>
      <c r="C13" s="815" t="s">
        <v>1028</v>
      </c>
      <c r="D13" s="816"/>
      <c r="E13" s="816"/>
      <c r="F13" s="816"/>
      <c r="G13" s="816"/>
      <c r="H13" s="816"/>
      <c r="I13" s="816"/>
      <c r="J13" s="816"/>
      <c r="K13" s="816"/>
      <c r="L13" s="816"/>
      <c r="M13" s="817"/>
    </row>
    <row r="14" spans="1:13" ht="58.5" customHeight="1" x14ac:dyDescent="0.25">
      <c r="A14" s="769"/>
      <c r="B14" s="837" t="s">
        <v>745</v>
      </c>
      <c r="C14" s="815" t="s">
        <v>261</v>
      </c>
      <c r="D14" s="816"/>
      <c r="E14" s="25" t="s">
        <v>746</v>
      </c>
      <c r="F14" s="843" t="s">
        <v>747</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29.25" customHeight="1" x14ac:dyDescent="0.25">
      <c r="A17" s="748"/>
      <c r="B17" s="26" t="s">
        <v>748</v>
      </c>
      <c r="C17" s="815" t="s">
        <v>296</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584</v>
      </c>
      <c r="E23" s="36" t="s">
        <v>578</v>
      </c>
      <c r="F23" s="819" t="s">
        <v>1035</v>
      </c>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c r="K26" s="47"/>
      <c r="L26" s="20"/>
      <c r="M26" s="21"/>
    </row>
    <row r="27" spans="1:13" x14ac:dyDescent="0.25">
      <c r="A27" s="748"/>
      <c r="B27" s="751"/>
      <c r="C27" s="34" t="s">
        <v>585</v>
      </c>
      <c r="D27" s="48"/>
      <c r="E27" s="20"/>
      <c r="F27" s="36" t="s">
        <v>586</v>
      </c>
      <c r="G27" s="38" t="s">
        <v>584</v>
      </c>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57">
        <v>0</v>
      </c>
      <c r="E30" s="47"/>
      <c r="F30" s="58" t="s">
        <v>589</v>
      </c>
      <c r="G30" s="59">
        <v>2020</v>
      </c>
      <c r="H30" s="47"/>
      <c r="I30" s="58" t="s">
        <v>590</v>
      </c>
      <c r="J30" s="843" t="s">
        <v>1036</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75">
        <v>2</v>
      </c>
      <c r="E37" s="76"/>
      <c r="F37" s="75">
        <v>2</v>
      </c>
      <c r="G37" s="76"/>
      <c r="H37" s="75">
        <v>2</v>
      </c>
      <c r="I37" s="76"/>
      <c r="J37" s="75">
        <v>2</v>
      </c>
      <c r="K37" s="76"/>
      <c r="L37" s="75">
        <v>2</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84">
        <v>2</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576</v>
      </c>
      <c r="H46" s="762"/>
      <c r="I46" s="762"/>
      <c r="J46" s="762"/>
      <c r="K46" s="97" t="s">
        <v>615</v>
      </c>
      <c r="L46" s="763" t="s">
        <v>1037</v>
      </c>
      <c r="M46" s="764"/>
    </row>
    <row r="47" spans="1:13" x14ac:dyDescent="0.25">
      <c r="A47" s="748"/>
      <c r="B47" s="751"/>
      <c r="C47" s="94"/>
      <c r="D47" s="98"/>
      <c r="E47" s="38" t="s">
        <v>584</v>
      </c>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63.75" customHeight="1" x14ac:dyDescent="0.25">
      <c r="A49" s="748"/>
      <c r="B49" s="11" t="s">
        <v>616</v>
      </c>
      <c r="C49" s="846" t="s">
        <v>1038</v>
      </c>
      <c r="D49" s="847"/>
      <c r="E49" s="847"/>
      <c r="F49" s="847"/>
      <c r="G49" s="847"/>
      <c r="H49" s="847"/>
      <c r="I49" s="847"/>
      <c r="J49" s="847"/>
      <c r="K49" s="847"/>
      <c r="L49" s="847"/>
      <c r="M49" s="848"/>
    </row>
    <row r="50" spans="1:13" x14ac:dyDescent="0.25">
      <c r="A50" s="748"/>
      <c r="B50" s="26" t="s">
        <v>618</v>
      </c>
      <c r="C50" s="846" t="str">
        <f>+J30</f>
        <v>Informe Proyecto de inversión 7686</v>
      </c>
      <c r="D50" s="847"/>
      <c r="E50" s="847"/>
      <c r="F50" s="847"/>
      <c r="G50" s="847"/>
      <c r="H50" s="847"/>
      <c r="I50" s="847"/>
      <c r="J50" s="847"/>
      <c r="K50" s="847"/>
      <c r="L50" s="847"/>
      <c r="M50" s="848"/>
    </row>
    <row r="51" spans="1:13" x14ac:dyDescent="0.25">
      <c r="A51" s="748"/>
      <c r="B51" s="26" t="s">
        <v>620</v>
      </c>
      <c r="C51" s="777">
        <v>20</v>
      </c>
      <c r="D51" s="779"/>
      <c r="E51" s="779"/>
      <c r="F51" s="779"/>
      <c r="G51" s="779"/>
      <c r="H51" s="779"/>
      <c r="I51" s="779"/>
      <c r="J51" s="779"/>
      <c r="K51" s="779"/>
      <c r="L51" s="779"/>
      <c r="M51" s="780"/>
    </row>
    <row r="52" spans="1:13" x14ac:dyDescent="0.25">
      <c r="A52" s="748"/>
      <c r="B52" s="26" t="s">
        <v>621</v>
      </c>
      <c r="C52" s="777" t="s">
        <v>90</v>
      </c>
      <c r="D52" s="779"/>
      <c r="E52" s="779"/>
      <c r="F52" s="779"/>
      <c r="G52" s="779"/>
      <c r="H52" s="779"/>
      <c r="I52" s="779"/>
      <c r="J52" s="779"/>
      <c r="K52" s="779"/>
      <c r="L52" s="779"/>
      <c r="M52" s="780"/>
    </row>
    <row r="53" spans="1:13" ht="15.75" customHeight="1" x14ac:dyDescent="0.25">
      <c r="A53" s="734" t="s">
        <v>545</v>
      </c>
      <c r="B53" s="100" t="s">
        <v>622</v>
      </c>
      <c r="C53" s="739" t="s">
        <v>925</v>
      </c>
      <c r="D53" s="740"/>
      <c r="E53" s="740"/>
      <c r="F53" s="740"/>
      <c r="G53" s="740"/>
      <c r="H53" s="740"/>
      <c r="I53" s="740"/>
      <c r="J53" s="740"/>
      <c r="K53" s="740"/>
      <c r="L53" s="740"/>
      <c r="M53" s="741"/>
    </row>
    <row r="54" spans="1:13" ht="15.75" customHeight="1" x14ac:dyDescent="0.25">
      <c r="A54" s="735"/>
      <c r="B54" s="100" t="s">
        <v>624</v>
      </c>
      <c r="C54" s="739" t="s">
        <v>926</v>
      </c>
      <c r="D54" s="740"/>
      <c r="E54" s="740"/>
      <c r="F54" s="740"/>
      <c r="G54" s="740"/>
      <c r="H54" s="740"/>
      <c r="I54" s="740"/>
      <c r="J54" s="740"/>
      <c r="K54" s="740"/>
      <c r="L54" s="740"/>
      <c r="M54" s="741"/>
    </row>
    <row r="55" spans="1:13" ht="15.75" customHeight="1" x14ac:dyDescent="0.25">
      <c r="A55" s="735"/>
      <c r="B55" s="100" t="s">
        <v>626</v>
      </c>
      <c r="C55" s="739" t="s">
        <v>79</v>
      </c>
      <c r="D55" s="740"/>
      <c r="E55" s="740"/>
      <c r="F55" s="740"/>
      <c r="G55" s="740"/>
      <c r="H55" s="740"/>
      <c r="I55" s="740"/>
      <c r="J55" s="740"/>
      <c r="K55" s="740"/>
      <c r="L55" s="740"/>
      <c r="M55" s="741"/>
    </row>
    <row r="56" spans="1:13" ht="15.75" customHeight="1" x14ac:dyDescent="0.25">
      <c r="A56" s="735"/>
      <c r="B56" s="101" t="s">
        <v>627</v>
      </c>
      <c r="C56" s="739" t="s">
        <v>222</v>
      </c>
      <c r="D56" s="740"/>
      <c r="E56" s="740"/>
      <c r="F56" s="740"/>
      <c r="G56" s="740"/>
      <c r="H56" s="740"/>
      <c r="I56" s="740"/>
      <c r="J56" s="740"/>
      <c r="K56" s="740"/>
      <c r="L56" s="740"/>
      <c r="M56" s="741"/>
    </row>
    <row r="57" spans="1:13" ht="15.75" customHeight="1" x14ac:dyDescent="0.25">
      <c r="A57" s="735"/>
      <c r="B57" s="100" t="s">
        <v>628</v>
      </c>
      <c r="C57" s="739" t="s">
        <v>927</v>
      </c>
      <c r="D57" s="740"/>
      <c r="E57" s="740"/>
      <c r="F57" s="740"/>
      <c r="G57" s="740"/>
      <c r="H57" s="740"/>
      <c r="I57" s="740"/>
      <c r="J57" s="740"/>
      <c r="K57" s="740"/>
      <c r="L57" s="740"/>
      <c r="M57" s="741"/>
    </row>
    <row r="58" spans="1:13" ht="16.5" thickBot="1" x14ac:dyDescent="0.3">
      <c r="A58" s="745"/>
      <c r="B58" s="100" t="s">
        <v>629</v>
      </c>
      <c r="C58" s="739">
        <v>3241000</v>
      </c>
      <c r="D58" s="740"/>
      <c r="E58" s="740"/>
      <c r="F58" s="740"/>
      <c r="G58" s="740"/>
      <c r="H58" s="740"/>
      <c r="I58" s="740"/>
      <c r="J58" s="740"/>
      <c r="K58" s="740"/>
      <c r="L58" s="740"/>
      <c r="M58" s="741"/>
    </row>
    <row r="59" spans="1:13" ht="15.75" customHeight="1" x14ac:dyDescent="0.25">
      <c r="A59" s="734" t="s">
        <v>630</v>
      </c>
      <c r="B59" s="102" t="s">
        <v>631</v>
      </c>
      <c r="C59" s="739" t="s">
        <v>754</v>
      </c>
      <c r="D59" s="740"/>
      <c r="E59" s="740"/>
      <c r="F59" s="740"/>
      <c r="G59" s="740"/>
      <c r="H59" s="740"/>
      <c r="I59" s="740"/>
      <c r="J59" s="740"/>
      <c r="K59" s="740"/>
      <c r="L59" s="740"/>
      <c r="M59" s="741"/>
    </row>
    <row r="60" spans="1:13" ht="15.75" customHeight="1" x14ac:dyDescent="0.25">
      <c r="A60" s="735"/>
      <c r="B60" s="102" t="s">
        <v>633</v>
      </c>
      <c r="C60" s="739" t="s">
        <v>733</v>
      </c>
      <c r="D60" s="740"/>
      <c r="E60" s="740"/>
      <c r="F60" s="740"/>
      <c r="G60" s="740"/>
      <c r="H60" s="740"/>
      <c r="I60" s="740"/>
      <c r="J60" s="740"/>
      <c r="K60" s="740"/>
      <c r="L60" s="740"/>
      <c r="M60" s="741"/>
    </row>
    <row r="61" spans="1:13" ht="15.75" customHeight="1" thickBot="1" x14ac:dyDescent="0.3">
      <c r="A61" s="735"/>
      <c r="B61" s="103" t="s">
        <v>44</v>
      </c>
      <c r="C61" s="739" t="s">
        <v>79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2">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12" zoomScale="70" zoomScaleNormal="70" workbookViewId="0">
      <selection activeCell="G14" sqref="G14:M14"/>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1039</v>
      </c>
      <c r="C1" s="915"/>
      <c r="D1" s="915"/>
      <c r="E1" s="915"/>
      <c r="F1" s="915"/>
      <c r="G1" s="915"/>
      <c r="H1" s="915"/>
      <c r="I1" s="915"/>
      <c r="J1" s="915"/>
      <c r="K1" s="915"/>
      <c r="L1" s="915"/>
      <c r="M1" s="916"/>
      <c r="N1" s="5"/>
      <c r="O1" s="5"/>
      <c r="P1" s="5"/>
      <c r="Q1" s="5"/>
      <c r="R1" s="5"/>
      <c r="S1" s="5"/>
      <c r="T1" s="5"/>
      <c r="U1" s="5"/>
      <c r="V1" s="5"/>
      <c r="W1" s="5"/>
      <c r="X1" s="5"/>
      <c r="Y1" s="5"/>
    </row>
    <row r="2" spans="1:25" ht="15.75" customHeight="1" x14ac:dyDescent="0.25">
      <c r="A2" s="871" t="s">
        <v>552</v>
      </c>
      <c r="B2" s="176" t="s">
        <v>553</v>
      </c>
      <c r="C2" s="917" t="s">
        <v>299</v>
      </c>
      <c r="D2" s="918"/>
      <c r="E2" s="918"/>
      <c r="F2" s="918"/>
      <c r="G2" s="918"/>
      <c r="H2" s="918"/>
      <c r="I2" s="918"/>
      <c r="J2" s="918"/>
      <c r="K2" s="918"/>
      <c r="L2" s="918"/>
      <c r="M2" s="919"/>
      <c r="N2" s="5"/>
      <c r="O2" s="5"/>
      <c r="P2" s="5"/>
      <c r="Q2" s="5"/>
      <c r="R2" s="5"/>
      <c r="S2" s="5"/>
      <c r="T2" s="5"/>
      <c r="U2" s="5"/>
      <c r="V2" s="5"/>
      <c r="W2" s="5"/>
      <c r="X2" s="5"/>
      <c r="Y2" s="5"/>
    </row>
    <row r="3" spans="1:25" ht="31.5" x14ac:dyDescent="0.25">
      <c r="A3" s="872"/>
      <c r="B3" s="177" t="s">
        <v>735</v>
      </c>
      <c r="C3" s="873" t="s">
        <v>1025</v>
      </c>
      <c r="D3" s="874"/>
      <c r="E3" s="874"/>
      <c r="F3" s="874"/>
      <c r="G3" s="874"/>
      <c r="H3" s="874"/>
      <c r="I3" s="874"/>
      <c r="J3" s="874"/>
      <c r="K3" s="874"/>
      <c r="L3" s="874"/>
      <c r="M3" s="875"/>
      <c r="N3" s="5"/>
      <c r="O3" s="5"/>
      <c r="P3" s="5"/>
      <c r="Q3" s="5"/>
      <c r="R3" s="5"/>
      <c r="S3" s="5"/>
      <c r="T3" s="5"/>
      <c r="U3" s="5"/>
      <c r="V3" s="5"/>
      <c r="W3" s="5"/>
      <c r="X3" s="5"/>
      <c r="Y3" s="5"/>
    </row>
    <row r="4" spans="1:25" ht="15.75" x14ac:dyDescent="0.25">
      <c r="A4" s="872"/>
      <c r="B4" s="178" t="s">
        <v>40</v>
      </c>
      <c r="C4" s="179" t="s">
        <v>76</v>
      </c>
      <c r="D4" s="180"/>
      <c r="E4" s="181"/>
      <c r="F4" s="920" t="s">
        <v>41</v>
      </c>
      <c r="G4" s="896"/>
      <c r="H4" s="328">
        <v>18</v>
      </c>
      <c r="I4" s="183"/>
      <c r="J4" s="183"/>
      <c r="K4" s="183"/>
      <c r="L4" s="183"/>
      <c r="M4" s="184"/>
      <c r="N4" s="5"/>
      <c r="O4" s="5"/>
      <c r="P4" s="5"/>
      <c r="Q4" s="5"/>
      <c r="R4" s="5"/>
      <c r="S4" s="5"/>
      <c r="T4" s="5"/>
      <c r="U4" s="5"/>
      <c r="V4" s="5"/>
      <c r="W4" s="5"/>
      <c r="X4" s="5"/>
      <c r="Y4" s="5"/>
    </row>
    <row r="5" spans="1:25" ht="15.75" customHeight="1" x14ac:dyDescent="0.25">
      <c r="A5" s="872"/>
      <c r="B5" s="178" t="s">
        <v>556</v>
      </c>
      <c r="C5" s="1065" t="s">
        <v>1040</v>
      </c>
      <c r="D5" s="1066"/>
      <c r="E5" s="1066"/>
      <c r="F5" s="1066"/>
      <c r="G5" s="1066"/>
      <c r="H5" s="1066"/>
      <c r="I5" s="1066"/>
      <c r="J5" s="1066"/>
      <c r="K5" s="1066"/>
      <c r="L5" s="1066"/>
      <c r="M5" s="1067"/>
      <c r="N5" s="5"/>
      <c r="O5" s="5"/>
      <c r="P5" s="5"/>
      <c r="Q5" s="5"/>
      <c r="R5" s="5"/>
      <c r="S5" s="5"/>
      <c r="T5" s="5"/>
      <c r="U5" s="5"/>
      <c r="V5" s="5"/>
      <c r="W5" s="5"/>
      <c r="X5" s="5"/>
      <c r="Y5" s="5"/>
    </row>
    <row r="6" spans="1:25" ht="15.75" customHeight="1" x14ac:dyDescent="0.25">
      <c r="A6" s="872"/>
      <c r="B6" s="178" t="s">
        <v>557</v>
      </c>
      <c r="C6" s="881" t="s">
        <v>1041</v>
      </c>
      <c r="D6" s="882"/>
      <c r="E6" s="882"/>
      <c r="F6" s="882"/>
      <c r="G6" s="882"/>
      <c r="H6" s="882"/>
      <c r="I6" s="882"/>
      <c r="J6" s="882"/>
      <c r="K6" s="882"/>
      <c r="L6" s="882"/>
      <c r="M6" s="883"/>
      <c r="N6" s="5"/>
      <c r="O6" s="5"/>
      <c r="P6" s="5"/>
      <c r="Q6" s="5"/>
      <c r="R6" s="5"/>
      <c r="S6" s="5"/>
      <c r="T6" s="5"/>
      <c r="U6" s="5"/>
      <c r="V6" s="5"/>
      <c r="W6" s="5"/>
      <c r="X6" s="5"/>
      <c r="Y6" s="5"/>
    </row>
    <row r="7" spans="1:25" ht="15.75" customHeight="1" x14ac:dyDescent="0.25">
      <c r="A7" s="872"/>
      <c r="B7" s="177" t="s">
        <v>558</v>
      </c>
      <c r="C7" s="921" t="s">
        <v>123</v>
      </c>
      <c r="D7" s="912"/>
      <c r="E7" s="185"/>
      <c r="F7" s="185"/>
      <c r="G7" s="186"/>
      <c r="H7" s="187" t="s">
        <v>44</v>
      </c>
      <c r="I7" s="922" t="s">
        <v>302</v>
      </c>
      <c r="J7" s="912"/>
      <c r="K7" s="912"/>
      <c r="L7" s="912"/>
      <c r="M7" s="913"/>
      <c r="N7" s="5"/>
      <c r="O7" s="5"/>
      <c r="P7" s="5"/>
      <c r="Q7" s="5"/>
      <c r="R7" s="5"/>
      <c r="S7" s="5"/>
      <c r="T7" s="5"/>
      <c r="U7" s="5"/>
      <c r="V7" s="5"/>
      <c r="W7" s="5"/>
      <c r="X7" s="5"/>
      <c r="Y7" s="5"/>
    </row>
    <row r="8" spans="1:25" ht="15.75" customHeight="1" x14ac:dyDescent="0.25">
      <c r="A8" s="872"/>
      <c r="B8" s="1068"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1069"/>
      <c r="C9" s="329" t="s">
        <v>302</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1070"/>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73.5" customHeight="1" x14ac:dyDescent="0.25">
      <c r="A11" s="872"/>
      <c r="B11" s="177" t="s">
        <v>564</v>
      </c>
      <c r="C11" s="964" t="s">
        <v>1042</v>
      </c>
      <c r="D11" s="965"/>
      <c r="E11" s="965"/>
      <c r="F11" s="965"/>
      <c r="G11" s="965"/>
      <c r="H11" s="965"/>
      <c r="I11" s="965"/>
      <c r="J11" s="965"/>
      <c r="K11" s="965"/>
      <c r="L11" s="965"/>
      <c r="M11" s="966"/>
      <c r="N11" s="5"/>
      <c r="O11" s="5"/>
      <c r="P11" s="5"/>
      <c r="Q11" s="5"/>
      <c r="R11" s="5"/>
      <c r="S11" s="5"/>
      <c r="T11" s="5"/>
      <c r="U11" s="5"/>
      <c r="V11" s="5"/>
      <c r="W11" s="5"/>
      <c r="X11" s="5"/>
      <c r="Y11" s="5"/>
    </row>
    <row r="12" spans="1:25" ht="78" customHeight="1" x14ac:dyDescent="0.25">
      <c r="A12" s="872"/>
      <c r="B12" s="177" t="s">
        <v>741</v>
      </c>
      <c r="C12" s="964" t="s">
        <v>1043</v>
      </c>
      <c r="D12" s="965"/>
      <c r="E12" s="965"/>
      <c r="F12" s="965"/>
      <c r="G12" s="965"/>
      <c r="H12" s="965"/>
      <c r="I12" s="965"/>
      <c r="J12" s="965"/>
      <c r="K12" s="965"/>
      <c r="L12" s="965"/>
      <c r="M12" s="966"/>
      <c r="N12" s="5"/>
      <c r="O12" s="5"/>
      <c r="P12" s="5"/>
      <c r="Q12" s="5"/>
      <c r="R12" s="5"/>
      <c r="S12" s="5"/>
      <c r="T12" s="5"/>
      <c r="U12" s="5"/>
      <c r="V12" s="5"/>
      <c r="W12" s="5"/>
      <c r="X12" s="5"/>
      <c r="Y12" s="5"/>
    </row>
    <row r="13" spans="1:25" ht="15.75" customHeight="1" x14ac:dyDescent="0.25">
      <c r="A13" s="872"/>
      <c r="B13" s="177" t="s">
        <v>743</v>
      </c>
      <c r="C13" s="815" t="s">
        <v>1028</v>
      </c>
      <c r="D13" s="816"/>
      <c r="E13" s="816"/>
      <c r="F13" s="816"/>
      <c r="G13" s="816"/>
      <c r="H13" s="816"/>
      <c r="I13" s="816"/>
      <c r="J13" s="816"/>
      <c r="K13" s="816"/>
      <c r="L13" s="816"/>
      <c r="M13" s="817"/>
      <c r="N13" s="5"/>
      <c r="O13" s="5"/>
      <c r="P13" s="5"/>
      <c r="Q13" s="5"/>
      <c r="R13" s="5"/>
      <c r="S13" s="5"/>
      <c r="T13" s="5"/>
      <c r="U13" s="5"/>
      <c r="V13" s="5"/>
      <c r="W13" s="5"/>
      <c r="X13" s="5"/>
      <c r="Y13" s="5"/>
    </row>
    <row r="14" spans="1:25" ht="44.25" customHeight="1" x14ac:dyDescent="0.25">
      <c r="A14" s="872"/>
      <c r="B14" s="910" t="s">
        <v>745</v>
      </c>
      <c r="C14" s="911" t="s">
        <v>349</v>
      </c>
      <c r="D14" s="912"/>
      <c r="E14" s="199" t="s">
        <v>746</v>
      </c>
      <c r="F14" s="200">
        <v>16.100000000000001</v>
      </c>
      <c r="G14" s="874" t="s">
        <v>1044</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74</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300</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579</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86"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87"/>
      <c r="C26" s="209" t="s">
        <v>581</v>
      </c>
      <c r="D26" s="213"/>
      <c r="E26" s="219"/>
      <c r="F26" s="211" t="s">
        <v>582</v>
      </c>
      <c r="G26" s="212"/>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87"/>
      <c r="C27" s="209" t="s">
        <v>585</v>
      </c>
      <c r="D27" s="220"/>
      <c r="E27" s="194"/>
      <c r="F27" s="211" t="s">
        <v>586</v>
      </c>
      <c r="G27" s="213" t="s">
        <v>577</v>
      </c>
      <c r="H27" s="194"/>
      <c r="I27" s="221"/>
      <c r="J27" s="194"/>
      <c r="K27" s="195"/>
      <c r="L27" s="194"/>
      <c r="M27" s="196"/>
      <c r="N27" s="5"/>
      <c r="O27" s="5"/>
      <c r="P27" s="5"/>
      <c r="Q27" s="5"/>
      <c r="R27" s="5"/>
      <c r="S27" s="5"/>
      <c r="T27" s="5"/>
      <c r="U27" s="5"/>
      <c r="V27" s="5"/>
      <c r="W27" s="5"/>
      <c r="X27" s="5"/>
      <c r="Y27" s="5"/>
    </row>
    <row r="28" spans="1:25" ht="15.75" customHeight="1" x14ac:dyDescent="0.25">
      <c r="A28" s="872"/>
      <c r="B28" s="88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302">
        <v>0</v>
      </c>
      <c r="E30" s="219"/>
      <c r="F30" s="228" t="s">
        <v>589</v>
      </c>
      <c r="G30" s="213">
        <v>2020</v>
      </c>
      <c r="H30" s="219"/>
      <c r="I30" s="228" t="s">
        <v>590</v>
      </c>
      <c r="J30" s="1058" t="s">
        <v>302</v>
      </c>
      <c r="K30" s="882"/>
      <c r="L30" s="1059"/>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6">
        <v>0.2</v>
      </c>
      <c r="E37" s="244"/>
      <c r="F37" s="246">
        <v>0.5</v>
      </c>
      <c r="G37" s="244"/>
      <c r="H37" s="246">
        <v>0.8</v>
      </c>
      <c r="I37" s="244"/>
      <c r="J37" s="246">
        <v>1</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1060">
        <v>1</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90</v>
      </c>
      <c r="H46" s="902"/>
      <c r="I46" s="902"/>
      <c r="J46" s="903"/>
      <c r="K46" s="256" t="s">
        <v>615</v>
      </c>
      <c r="L46" s="1061" t="s">
        <v>90</v>
      </c>
      <c r="M46" s="1062"/>
      <c r="N46" s="5"/>
      <c r="O46" s="5"/>
      <c r="P46" s="5"/>
      <c r="Q46" s="5"/>
      <c r="R46" s="5"/>
      <c r="S46" s="5"/>
      <c r="T46" s="5"/>
      <c r="U46" s="5"/>
      <c r="V46" s="5"/>
      <c r="W46" s="5"/>
      <c r="X46" s="5"/>
      <c r="Y46" s="5"/>
    </row>
    <row r="47" spans="1:25" ht="15.75" customHeight="1" x14ac:dyDescent="0.25">
      <c r="A47" s="872"/>
      <c r="B47" s="887"/>
      <c r="C47" s="253"/>
      <c r="D47" s="257"/>
      <c r="E47" s="212" t="s">
        <v>577</v>
      </c>
      <c r="F47" s="900"/>
      <c r="G47" s="904"/>
      <c r="H47" s="905"/>
      <c r="I47" s="905"/>
      <c r="J47" s="906"/>
      <c r="K47" s="194"/>
      <c r="L47" s="1063"/>
      <c r="M47" s="1064"/>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156.6" customHeight="1" x14ac:dyDescent="0.25">
      <c r="A49" s="872"/>
      <c r="B49" s="461" t="s">
        <v>616</v>
      </c>
      <c r="C49" s="1055" t="s">
        <v>1045</v>
      </c>
      <c r="D49" s="1056"/>
      <c r="E49" s="1056"/>
      <c r="F49" s="1056"/>
      <c r="G49" s="1056"/>
      <c r="H49" s="1056"/>
      <c r="I49" s="1056"/>
      <c r="J49" s="1056"/>
      <c r="K49" s="1056"/>
      <c r="L49" s="1056"/>
      <c r="M49" s="1057"/>
      <c r="N49" s="5"/>
      <c r="O49" s="5"/>
      <c r="P49" s="5"/>
      <c r="Q49" s="5"/>
      <c r="R49" s="5"/>
      <c r="S49" s="5"/>
      <c r="T49" s="5"/>
      <c r="U49" s="5"/>
      <c r="V49" s="5"/>
      <c r="W49" s="5"/>
      <c r="X49" s="5"/>
      <c r="Y49" s="5"/>
    </row>
    <row r="50" spans="1:25" ht="40.5" customHeight="1" x14ac:dyDescent="0.25">
      <c r="A50" s="872"/>
      <c r="B50" s="201" t="s">
        <v>618</v>
      </c>
      <c r="C50" s="1049" t="s">
        <v>1046</v>
      </c>
      <c r="D50" s="1050"/>
      <c r="E50" s="1050"/>
      <c r="F50" s="1050"/>
      <c r="G50" s="1050"/>
      <c r="H50" s="1050"/>
      <c r="I50" s="1050"/>
      <c r="J50" s="1050"/>
      <c r="K50" s="1050"/>
      <c r="L50" s="1050"/>
      <c r="M50" s="1051"/>
      <c r="N50" s="5"/>
      <c r="O50" s="5"/>
      <c r="P50" s="5"/>
      <c r="Q50" s="5"/>
      <c r="R50" s="5"/>
      <c r="S50" s="5"/>
      <c r="T50" s="5"/>
      <c r="U50" s="5"/>
      <c r="V50" s="5"/>
      <c r="W50" s="5"/>
      <c r="X50" s="5"/>
      <c r="Y50" s="5"/>
    </row>
    <row r="51" spans="1:25" ht="15.75" customHeight="1" x14ac:dyDescent="0.25">
      <c r="A51" s="872"/>
      <c r="B51" s="201" t="s">
        <v>620</v>
      </c>
      <c r="C51" s="1049" t="s">
        <v>809</v>
      </c>
      <c r="D51" s="1050"/>
      <c r="E51" s="1050"/>
      <c r="F51" s="1050"/>
      <c r="G51" s="1050"/>
      <c r="H51" s="1050"/>
      <c r="I51" s="1050"/>
      <c r="J51" s="1050"/>
      <c r="K51" s="1050"/>
      <c r="L51" s="1050"/>
      <c r="M51" s="1051"/>
      <c r="N51" s="5"/>
      <c r="O51" s="5"/>
      <c r="P51" s="5"/>
      <c r="Q51" s="5"/>
      <c r="R51" s="5"/>
      <c r="S51" s="5"/>
      <c r="T51" s="5"/>
      <c r="U51" s="5"/>
      <c r="V51" s="5"/>
      <c r="W51" s="5"/>
      <c r="X51" s="5"/>
      <c r="Y51" s="5"/>
    </row>
    <row r="52" spans="1:25" ht="15.75" customHeight="1" x14ac:dyDescent="0.25">
      <c r="A52" s="872"/>
      <c r="B52" s="201" t="s">
        <v>621</v>
      </c>
      <c r="C52" s="1052" t="s">
        <v>90</v>
      </c>
      <c r="D52" s="1053"/>
      <c r="E52" s="1053"/>
      <c r="F52" s="1053"/>
      <c r="G52" s="1053"/>
      <c r="H52" s="1053"/>
      <c r="I52" s="1053"/>
      <c r="J52" s="1053"/>
      <c r="K52" s="1053"/>
      <c r="L52" s="1053"/>
      <c r="M52" s="1054"/>
      <c r="N52" s="5"/>
      <c r="O52" s="5"/>
      <c r="P52" s="5"/>
      <c r="Q52" s="5"/>
      <c r="R52" s="5"/>
      <c r="S52" s="5"/>
      <c r="T52" s="5"/>
      <c r="U52" s="5"/>
      <c r="V52" s="5"/>
      <c r="W52" s="5"/>
      <c r="X52" s="5"/>
      <c r="Y52" s="5"/>
    </row>
    <row r="53" spans="1:25" ht="15.75" customHeight="1" x14ac:dyDescent="0.25">
      <c r="A53" s="871" t="s">
        <v>545</v>
      </c>
      <c r="B53" s="259" t="s">
        <v>622</v>
      </c>
      <c r="C53" s="1046" t="s">
        <v>1047</v>
      </c>
      <c r="D53" s="1047"/>
      <c r="E53" s="1047"/>
      <c r="F53" s="1047"/>
      <c r="G53" s="1047"/>
      <c r="H53" s="1047"/>
      <c r="I53" s="1047"/>
      <c r="J53" s="1047"/>
      <c r="K53" s="1047"/>
      <c r="L53" s="1047"/>
      <c r="M53" s="1048"/>
      <c r="N53" s="5"/>
      <c r="O53" s="5"/>
      <c r="P53" s="5"/>
      <c r="Q53" s="5"/>
      <c r="R53" s="5"/>
      <c r="S53" s="5"/>
      <c r="T53" s="5"/>
      <c r="U53" s="5"/>
      <c r="V53" s="5"/>
      <c r="W53" s="5"/>
      <c r="X53" s="5"/>
      <c r="Y53" s="5"/>
    </row>
    <row r="54" spans="1:25" ht="15.75" customHeight="1" x14ac:dyDescent="0.25">
      <c r="A54" s="872"/>
      <c r="B54" s="259" t="s">
        <v>624</v>
      </c>
      <c r="C54" s="1046" t="s">
        <v>1048</v>
      </c>
      <c r="D54" s="1047"/>
      <c r="E54" s="1047"/>
      <c r="F54" s="1047"/>
      <c r="G54" s="1047"/>
      <c r="H54" s="1047"/>
      <c r="I54" s="1047"/>
      <c r="J54" s="1047"/>
      <c r="K54" s="1047"/>
      <c r="L54" s="1047"/>
      <c r="M54" s="1048"/>
      <c r="N54" s="5"/>
      <c r="O54" s="5"/>
      <c r="P54" s="5"/>
      <c r="Q54" s="5"/>
      <c r="R54" s="5"/>
      <c r="S54" s="5"/>
      <c r="T54" s="5"/>
      <c r="U54" s="5"/>
      <c r="V54" s="5"/>
      <c r="W54" s="5"/>
      <c r="X54" s="5"/>
      <c r="Y54" s="5"/>
    </row>
    <row r="55" spans="1:25" ht="15.75" customHeight="1" x14ac:dyDescent="0.25">
      <c r="A55" s="872"/>
      <c r="B55" s="259" t="s">
        <v>626</v>
      </c>
      <c r="C55" s="1046" t="s">
        <v>302</v>
      </c>
      <c r="D55" s="1047"/>
      <c r="E55" s="1047"/>
      <c r="F55" s="1047"/>
      <c r="G55" s="1047"/>
      <c r="H55" s="1047"/>
      <c r="I55" s="1047"/>
      <c r="J55" s="1047"/>
      <c r="K55" s="1047"/>
      <c r="L55" s="1047"/>
      <c r="M55" s="1048"/>
      <c r="N55" s="5"/>
      <c r="O55" s="5"/>
      <c r="P55" s="5"/>
      <c r="Q55" s="5"/>
      <c r="R55" s="5"/>
      <c r="S55" s="5"/>
      <c r="T55" s="5"/>
      <c r="U55" s="5"/>
      <c r="V55" s="5"/>
      <c r="W55" s="5"/>
      <c r="X55" s="5"/>
      <c r="Y55" s="5"/>
    </row>
    <row r="56" spans="1:25" ht="15.75" customHeight="1" x14ac:dyDescent="0.25">
      <c r="A56" s="872"/>
      <c r="B56" s="260" t="s">
        <v>627</v>
      </c>
      <c r="C56" s="1046" t="s">
        <v>1049</v>
      </c>
      <c r="D56" s="1047"/>
      <c r="E56" s="1047"/>
      <c r="F56" s="1047"/>
      <c r="G56" s="1047"/>
      <c r="H56" s="1047"/>
      <c r="I56" s="1047"/>
      <c r="J56" s="1047"/>
      <c r="K56" s="1047"/>
      <c r="L56" s="1047"/>
      <c r="M56" s="1048"/>
      <c r="N56" s="5"/>
      <c r="O56" s="5"/>
      <c r="P56" s="5"/>
      <c r="Q56" s="5"/>
      <c r="R56" s="5"/>
      <c r="S56" s="5"/>
      <c r="T56" s="5"/>
      <c r="U56" s="5"/>
      <c r="V56" s="5"/>
      <c r="W56" s="5"/>
      <c r="X56" s="5"/>
      <c r="Y56" s="5"/>
    </row>
    <row r="57" spans="1:25" ht="15.75" customHeight="1" x14ac:dyDescent="0.25">
      <c r="A57" s="872"/>
      <c r="B57" s="259" t="s">
        <v>628</v>
      </c>
      <c r="C57" s="1046" t="s">
        <v>1050</v>
      </c>
      <c r="D57" s="1047"/>
      <c r="E57" s="1047"/>
      <c r="F57" s="1047"/>
      <c r="G57" s="1047"/>
      <c r="H57" s="1047"/>
      <c r="I57" s="1047"/>
      <c r="J57" s="1047"/>
      <c r="K57" s="1047"/>
      <c r="L57" s="1047"/>
      <c r="M57" s="1048"/>
      <c r="N57" s="5"/>
      <c r="O57" s="5"/>
      <c r="P57" s="5"/>
      <c r="Q57" s="5"/>
      <c r="R57" s="5"/>
      <c r="S57" s="5"/>
      <c r="T57" s="5"/>
      <c r="U57" s="5"/>
      <c r="V57" s="5"/>
      <c r="W57" s="5"/>
      <c r="X57" s="5"/>
      <c r="Y57" s="5"/>
    </row>
    <row r="58" spans="1:25" ht="15.75" customHeight="1" thickBot="1" x14ac:dyDescent="0.3">
      <c r="A58" s="884"/>
      <c r="B58" s="259" t="s">
        <v>629</v>
      </c>
      <c r="C58" s="1046" t="s">
        <v>1051</v>
      </c>
      <c r="D58" s="1047"/>
      <c r="E58" s="1047"/>
      <c r="F58" s="1047"/>
      <c r="G58" s="1047"/>
      <c r="H58" s="1047"/>
      <c r="I58" s="1047"/>
      <c r="J58" s="1047"/>
      <c r="K58" s="1047"/>
      <c r="L58" s="1047"/>
      <c r="M58" s="1048"/>
      <c r="N58" s="5"/>
      <c r="O58" s="5"/>
      <c r="P58" s="5"/>
      <c r="Q58" s="5"/>
      <c r="R58" s="5"/>
      <c r="S58" s="5"/>
      <c r="T58" s="5"/>
      <c r="U58" s="5"/>
      <c r="V58" s="5"/>
      <c r="W58" s="5"/>
      <c r="X58" s="5"/>
      <c r="Y58" s="5"/>
    </row>
    <row r="59" spans="1:25" ht="15.75" customHeight="1" x14ac:dyDescent="0.25">
      <c r="A59" s="871" t="s">
        <v>630</v>
      </c>
      <c r="B59" s="261" t="s">
        <v>631</v>
      </c>
      <c r="C59" s="1046" t="s">
        <v>1052</v>
      </c>
      <c r="D59" s="1047"/>
      <c r="E59" s="1047"/>
      <c r="F59" s="1047"/>
      <c r="G59" s="1047"/>
      <c r="H59" s="1047"/>
      <c r="I59" s="1047"/>
      <c r="J59" s="1047"/>
      <c r="K59" s="1047"/>
      <c r="L59" s="1047"/>
      <c r="M59" s="1048"/>
      <c r="N59" s="5"/>
      <c r="O59" s="5"/>
      <c r="P59" s="5"/>
      <c r="Q59" s="5"/>
      <c r="R59" s="5"/>
      <c r="S59" s="5"/>
      <c r="T59" s="5"/>
      <c r="U59" s="5"/>
      <c r="V59" s="5"/>
      <c r="W59" s="5"/>
      <c r="X59" s="5"/>
      <c r="Y59" s="5"/>
    </row>
    <row r="60" spans="1:25" ht="30" customHeight="1" x14ac:dyDescent="0.25">
      <c r="A60" s="872"/>
      <c r="B60" s="261" t="s">
        <v>633</v>
      </c>
      <c r="C60" s="1046" t="s">
        <v>733</v>
      </c>
      <c r="D60" s="1047"/>
      <c r="E60" s="1047"/>
      <c r="F60" s="1047"/>
      <c r="G60" s="1047"/>
      <c r="H60" s="1047"/>
      <c r="I60" s="1047"/>
      <c r="J60" s="1047"/>
      <c r="K60" s="1047"/>
      <c r="L60" s="1047"/>
      <c r="M60" s="1048"/>
      <c r="N60" s="5"/>
      <c r="O60" s="5"/>
      <c r="P60" s="5"/>
      <c r="Q60" s="5"/>
      <c r="R60" s="5"/>
      <c r="S60" s="5"/>
      <c r="T60" s="5"/>
      <c r="U60" s="5"/>
      <c r="V60" s="5"/>
      <c r="W60" s="5"/>
      <c r="X60" s="5"/>
      <c r="Y60" s="5"/>
    </row>
    <row r="61" spans="1:25" ht="30" customHeight="1" thickBot="1" x14ac:dyDescent="0.3">
      <c r="A61" s="872"/>
      <c r="B61" s="262" t="s">
        <v>44</v>
      </c>
      <c r="C61" s="1046" t="s">
        <v>302</v>
      </c>
      <c r="D61" s="1047"/>
      <c r="E61" s="1047"/>
      <c r="F61" s="1047"/>
      <c r="G61" s="1047"/>
      <c r="H61" s="1047"/>
      <c r="I61" s="1047"/>
      <c r="J61" s="1047"/>
      <c r="K61" s="1047"/>
      <c r="L61" s="1047"/>
      <c r="M61" s="1048"/>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formula1>INDIRECT($C$7)</formula1>
    </dataValidation>
  </dataValidations>
  <hyperlinks>
    <hyperlink ref="C57" r:id="rId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topLeftCell="B12" zoomScale="130" zoomScaleNormal="130" workbookViewId="0">
      <selection activeCell="N17" sqref="N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6" ht="16.5" thickBot="1" x14ac:dyDescent="0.3">
      <c r="A1" s="1"/>
      <c r="B1" s="2" t="s">
        <v>1053</v>
      </c>
      <c r="C1" s="3"/>
      <c r="D1" s="3"/>
      <c r="E1" s="3"/>
      <c r="F1" s="3"/>
      <c r="G1" s="3"/>
      <c r="H1" s="3"/>
      <c r="I1" s="3"/>
      <c r="J1" s="3"/>
      <c r="K1" s="3"/>
      <c r="L1" s="3"/>
      <c r="M1" s="4"/>
    </row>
    <row r="2" spans="1:16" ht="30.95" customHeight="1" x14ac:dyDescent="0.25">
      <c r="A2" s="768" t="s">
        <v>552</v>
      </c>
      <c r="B2" s="6" t="s">
        <v>553</v>
      </c>
      <c r="C2" s="927" t="s">
        <v>308</v>
      </c>
      <c r="D2" s="928"/>
      <c r="E2" s="928"/>
      <c r="F2" s="928"/>
      <c r="G2" s="928"/>
      <c r="H2" s="928"/>
      <c r="I2" s="928"/>
      <c r="J2" s="928"/>
      <c r="K2" s="928"/>
      <c r="L2" s="928"/>
      <c r="M2" s="929"/>
    </row>
    <row r="3" spans="1:16" ht="36.950000000000003" customHeight="1" x14ac:dyDescent="0.25">
      <c r="A3" s="769"/>
      <c r="B3" s="11" t="s">
        <v>735</v>
      </c>
      <c r="C3" s="873" t="s">
        <v>1025</v>
      </c>
      <c r="D3" s="874"/>
      <c r="E3" s="874"/>
      <c r="F3" s="874"/>
      <c r="G3" s="874"/>
      <c r="H3" s="874"/>
      <c r="I3" s="874"/>
      <c r="J3" s="874"/>
      <c r="K3" s="874"/>
      <c r="L3" s="874"/>
      <c r="M3" s="875"/>
    </row>
    <row r="4" spans="1:16" x14ac:dyDescent="0.25">
      <c r="A4" s="769"/>
      <c r="B4" s="7" t="s">
        <v>40</v>
      </c>
      <c r="C4" s="126" t="s">
        <v>76</v>
      </c>
      <c r="D4" s="128"/>
      <c r="E4" s="126"/>
      <c r="F4" s="784" t="s">
        <v>41</v>
      </c>
      <c r="G4" s="785"/>
      <c r="H4" s="129">
        <v>55</v>
      </c>
      <c r="I4" s="8"/>
      <c r="J4" s="8"/>
      <c r="K4" s="8"/>
      <c r="L4" s="8"/>
      <c r="M4" s="9"/>
    </row>
    <row r="5" spans="1:16" ht="32.1" customHeight="1" x14ac:dyDescent="0.25">
      <c r="A5" s="769"/>
      <c r="B5" s="7" t="s">
        <v>556</v>
      </c>
      <c r="C5" s="777" t="s">
        <v>787</v>
      </c>
      <c r="D5" s="779"/>
      <c r="E5" s="779"/>
      <c r="F5" s="779"/>
      <c r="G5" s="779"/>
      <c r="H5" s="779"/>
      <c r="I5" s="779"/>
      <c r="J5" s="779"/>
      <c r="K5" s="779"/>
      <c r="L5" s="779"/>
      <c r="M5" s="780"/>
    </row>
    <row r="6" spans="1:16" x14ac:dyDescent="0.25">
      <c r="A6" s="769"/>
      <c r="B6" s="7" t="s">
        <v>557</v>
      </c>
      <c r="C6" s="777" t="s">
        <v>788</v>
      </c>
      <c r="D6" s="779"/>
      <c r="E6" s="779"/>
      <c r="F6" s="779"/>
      <c r="G6" s="779"/>
      <c r="H6" s="779"/>
      <c r="I6" s="779"/>
      <c r="J6" s="779"/>
      <c r="K6" s="779"/>
      <c r="L6" s="779"/>
      <c r="M6" s="780"/>
    </row>
    <row r="7" spans="1:16" x14ac:dyDescent="0.25">
      <c r="A7" s="769"/>
      <c r="B7" s="11" t="s">
        <v>558</v>
      </c>
      <c r="C7" s="773" t="s">
        <v>7</v>
      </c>
      <c r="D7" s="774"/>
      <c r="E7" s="12"/>
      <c r="F7" s="12"/>
      <c r="G7" s="13"/>
      <c r="H7" s="130" t="s">
        <v>44</v>
      </c>
      <c r="I7" s="775" t="s">
        <v>9</v>
      </c>
      <c r="J7" s="774"/>
      <c r="K7" s="774"/>
      <c r="L7" s="774"/>
      <c r="M7" s="776"/>
    </row>
    <row r="8" spans="1:16" x14ac:dyDescent="0.25">
      <c r="A8" s="769"/>
      <c r="B8" s="837" t="s">
        <v>559</v>
      </c>
      <c r="C8" s="15"/>
      <c r="D8" s="16"/>
      <c r="E8" s="16"/>
      <c r="F8" s="16"/>
      <c r="G8" s="16"/>
      <c r="H8" s="16"/>
      <c r="I8" s="16"/>
      <c r="J8" s="16"/>
      <c r="K8" s="16"/>
      <c r="L8" s="17"/>
      <c r="M8" s="18"/>
    </row>
    <row r="9" spans="1:16" x14ac:dyDescent="0.25">
      <c r="A9" s="769"/>
      <c r="B9" s="838"/>
      <c r="C9" s="771"/>
      <c r="D9" s="772"/>
      <c r="E9" s="19"/>
      <c r="F9" s="772"/>
      <c r="G9" s="772"/>
      <c r="H9" s="19"/>
      <c r="I9" s="772"/>
      <c r="J9" s="772"/>
      <c r="K9" s="19"/>
      <c r="L9" s="20"/>
      <c r="M9" s="21"/>
    </row>
    <row r="10" spans="1:16" x14ac:dyDescent="0.25">
      <c r="A10" s="769"/>
      <c r="B10" s="839"/>
      <c r="C10" s="771" t="s">
        <v>563</v>
      </c>
      <c r="D10" s="772"/>
      <c r="E10" s="22"/>
      <c r="F10" s="772" t="s">
        <v>563</v>
      </c>
      <c r="G10" s="772"/>
      <c r="H10" s="22"/>
      <c r="I10" s="772" t="s">
        <v>563</v>
      </c>
      <c r="J10" s="772"/>
      <c r="K10" s="22"/>
      <c r="L10" s="23"/>
      <c r="M10" s="24"/>
    </row>
    <row r="11" spans="1:16" ht="47.25" customHeight="1" x14ac:dyDescent="0.25">
      <c r="A11" s="769"/>
      <c r="B11" s="11" t="s">
        <v>564</v>
      </c>
      <c r="C11" s="815" t="s">
        <v>1054</v>
      </c>
      <c r="D11" s="816"/>
      <c r="E11" s="816"/>
      <c r="F11" s="816"/>
      <c r="G11" s="816"/>
      <c r="H11" s="816"/>
      <c r="I11" s="816"/>
      <c r="J11" s="816"/>
      <c r="K11" s="816"/>
      <c r="L11" s="816"/>
      <c r="M11" s="817"/>
      <c r="O11" s="675"/>
      <c r="P11" s="675"/>
    </row>
    <row r="12" spans="1:16" ht="39.75" customHeight="1" x14ac:dyDescent="0.25">
      <c r="A12" s="769"/>
      <c r="B12" s="11" t="s">
        <v>741</v>
      </c>
      <c r="C12" s="815" t="s">
        <v>1055</v>
      </c>
      <c r="D12" s="816"/>
      <c r="E12" s="816"/>
      <c r="F12" s="816"/>
      <c r="G12" s="816"/>
      <c r="H12" s="816"/>
      <c r="I12" s="816"/>
      <c r="J12" s="816"/>
      <c r="K12" s="816"/>
      <c r="L12" s="816"/>
      <c r="M12" s="817"/>
    </row>
    <row r="13" spans="1:16" ht="31.5" customHeight="1" x14ac:dyDescent="0.25">
      <c r="A13" s="769"/>
      <c r="B13" s="11" t="s">
        <v>743</v>
      </c>
      <c r="C13" s="815" t="s">
        <v>1028</v>
      </c>
      <c r="D13" s="816"/>
      <c r="E13" s="816"/>
      <c r="F13" s="816"/>
      <c r="G13" s="816"/>
      <c r="H13" s="816"/>
      <c r="I13" s="816"/>
      <c r="J13" s="816"/>
      <c r="K13" s="816"/>
      <c r="L13" s="816"/>
      <c r="M13" s="817"/>
    </row>
    <row r="14" spans="1:16" ht="24.75" customHeight="1" x14ac:dyDescent="0.25">
      <c r="A14" s="769"/>
      <c r="B14" s="837" t="s">
        <v>745</v>
      </c>
      <c r="C14" s="755" t="s">
        <v>118</v>
      </c>
      <c r="D14" s="756"/>
      <c r="E14" s="268" t="s">
        <v>746</v>
      </c>
      <c r="F14" s="54" t="s">
        <v>314</v>
      </c>
      <c r="G14" s="816" t="s">
        <v>1006</v>
      </c>
      <c r="H14" s="816"/>
      <c r="I14" s="816"/>
      <c r="J14" s="816"/>
      <c r="K14" s="816"/>
      <c r="L14" s="816"/>
      <c r="M14" s="817"/>
    </row>
    <row r="15" spans="1:16" x14ac:dyDescent="0.25">
      <c r="A15" s="769"/>
      <c r="B15" s="838"/>
      <c r="C15" s="755"/>
      <c r="D15" s="756"/>
      <c r="E15" s="756"/>
      <c r="F15" s="756"/>
      <c r="G15" s="756"/>
      <c r="H15" s="756"/>
      <c r="I15" s="756"/>
      <c r="J15" s="756"/>
      <c r="K15" s="756"/>
      <c r="L15" s="756"/>
      <c r="M15" s="760"/>
    </row>
    <row r="16" spans="1:16" x14ac:dyDescent="0.25">
      <c r="A16" s="747" t="s">
        <v>533</v>
      </c>
      <c r="B16" s="26" t="s">
        <v>30</v>
      </c>
      <c r="C16" s="755" t="s">
        <v>1056</v>
      </c>
      <c r="D16" s="756"/>
      <c r="E16" s="756"/>
      <c r="F16" s="756"/>
      <c r="G16" s="756"/>
      <c r="H16" s="756"/>
      <c r="I16" s="756"/>
      <c r="J16" s="756"/>
      <c r="K16" s="756"/>
      <c r="L16" s="756"/>
      <c r="M16" s="760"/>
    </row>
    <row r="17" spans="1:14" ht="108.75" customHeight="1" x14ac:dyDescent="0.25">
      <c r="A17" s="748"/>
      <c r="B17" s="26" t="s">
        <v>748</v>
      </c>
      <c r="C17" s="815" t="s">
        <v>1057</v>
      </c>
      <c r="D17" s="816"/>
      <c r="E17" s="816"/>
      <c r="F17" s="816"/>
      <c r="G17" s="816"/>
      <c r="H17" s="816"/>
      <c r="I17" s="816"/>
      <c r="J17" s="816"/>
      <c r="K17" s="816"/>
      <c r="L17" s="816"/>
      <c r="M17" s="817"/>
      <c r="N17" s="677"/>
    </row>
    <row r="18" spans="1:14" ht="8.25" customHeight="1" x14ac:dyDescent="0.25">
      <c r="A18" s="748"/>
      <c r="B18" s="750" t="s">
        <v>566</v>
      </c>
      <c r="C18" s="27"/>
      <c r="D18" s="28"/>
      <c r="E18" s="28"/>
      <c r="F18" s="28"/>
      <c r="G18" s="28"/>
      <c r="H18" s="28"/>
      <c r="I18" s="28"/>
      <c r="J18" s="28"/>
      <c r="K18" s="28"/>
      <c r="L18" s="28"/>
      <c r="M18" s="29"/>
    </row>
    <row r="19" spans="1:14" ht="9" customHeight="1" x14ac:dyDescent="0.25">
      <c r="A19" s="748"/>
      <c r="B19" s="751"/>
      <c r="C19" s="30"/>
      <c r="D19" s="31"/>
      <c r="E19" s="32"/>
      <c r="F19" s="31"/>
      <c r="G19" s="32"/>
      <c r="H19" s="31"/>
      <c r="I19" s="32"/>
      <c r="J19" s="31"/>
      <c r="K19" s="32"/>
      <c r="L19" s="32"/>
      <c r="M19" s="33"/>
    </row>
    <row r="20" spans="1:14" x14ac:dyDescent="0.25">
      <c r="A20" s="748"/>
      <c r="B20" s="751"/>
      <c r="C20" s="34" t="s">
        <v>567</v>
      </c>
      <c r="D20" s="35"/>
      <c r="E20" s="36" t="s">
        <v>568</v>
      </c>
      <c r="F20" s="35"/>
      <c r="G20" s="36" t="s">
        <v>569</v>
      </c>
      <c r="H20" s="35"/>
      <c r="I20" s="36" t="s">
        <v>570</v>
      </c>
      <c r="J20" s="269"/>
      <c r="K20" s="36"/>
      <c r="L20" s="36"/>
      <c r="M20" s="39"/>
    </row>
    <row r="21" spans="1:14" x14ac:dyDescent="0.25">
      <c r="A21" s="748"/>
      <c r="B21" s="751"/>
      <c r="C21" s="34" t="s">
        <v>571</v>
      </c>
      <c r="D21" s="38"/>
      <c r="E21" s="36" t="s">
        <v>572</v>
      </c>
      <c r="F21" s="40"/>
      <c r="G21" s="36" t="s">
        <v>573</v>
      </c>
      <c r="H21" s="40"/>
      <c r="I21" s="36"/>
      <c r="J21" s="41"/>
      <c r="K21" s="36"/>
      <c r="L21" s="36"/>
      <c r="M21" s="39"/>
    </row>
    <row r="22" spans="1:14" x14ac:dyDescent="0.25">
      <c r="A22" s="748"/>
      <c r="B22" s="751"/>
      <c r="C22" s="34" t="s">
        <v>574</v>
      </c>
      <c r="D22" s="38"/>
      <c r="E22" s="36" t="s">
        <v>575</v>
      </c>
      <c r="F22" s="38"/>
      <c r="G22" s="36"/>
      <c r="H22" s="41"/>
      <c r="I22" s="36"/>
      <c r="J22" s="41"/>
      <c r="K22" s="36"/>
      <c r="L22" s="36"/>
      <c r="M22" s="39"/>
    </row>
    <row r="23" spans="1:14" x14ac:dyDescent="0.25">
      <c r="A23" s="748"/>
      <c r="B23" s="751"/>
      <c r="C23" s="34" t="s">
        <v>576</v>
      </c>
      <c r="D23" s="40" t="s">
        <v>577</v>
      </c>
      <c r="E23" s="36" t="s">
        <v>578</v>
      </c>
      <c r="F23" s="142" t="s">
        <v>579</v>
      </c>
      <c r="G23" s="142"/>
      <c r="H23" s="142"/>
      <c r="I23" s="142"/>
      <c r="J23" s="142"/>
      <c r="K23" s="142"/>
      <c r="L23" s="142"/>
      <c r="M23" s="143"/>
    </row>
    <row r="24" spans="1:14" ht="9.75" customHeight="1" x14ac:dyDescent="0.25">
      <c r="A24" s="748"/>
      <c r="B24" s="752"/>
      <c r="C24" s="42"/>
      <c r="D24" s="43"/>
      <c r="E24" s="43"/>
      <c r="F24" s="43"/>
      <c r="G24" s="43"/>
      <c r="H24" s="43"/>
      <c r="I24" s="43"/>
      <c r="J24" s="43"/>
      <c r="K24" s="43"/>
      <c r="L24" s="43"/>
      <c r="M24" s="44"/>
    </row>
    <row r="25" spans="1:14" x14ac:dyDescent="0.25">
      <c r="A25" s="748"/>
      <c r="B25" s="750" t="s">
        <v>580</v>
      </c>
      <c r="C25" s="45"/>
      <c r="D25" s="46"/>
      <c r="E25" s="46"/>
      <c r="F25" s="46"/>
      <c r="G25" s="46"/>
      <c r="H25" s="46"/>
      <c r="I25" s="46"/>
      <c r="J25" s="46"/>
      <c r="K25" s="46"/>
      <c r="L25" s="17"/>
      <c r="M25" s="18"/>
    </row>
    <row r="26" spans="1:14" x14ac:dyDescent="0.25">
      <c r="A26" s="748"/>
      <c r="B26" s="751"/>
      <c r="C26" s="34" t="s">
        <v>581</v>
      </c>
      <c r="D26" s="40"/>
      <c r="E26" s="47"/>
      <c r="F26" s="36" t="s">
        <v>582</v>
      </c>
      <c r="G26" s="38"/>
      <c r="H26" s="47"/>
      <c r="I26" s="36" t="s">
        <v>583</v>
      </c>
      <c r="J26" s="38" t="s">
        <v>584</v>
      </c>
      <c r="K26" s="47"/>
      <c r="L26" s="20"/>
      <c r="M26" s="21"/>
    </row>
    <row r="27" spans="1:14" x14ac:dyDescent="0.25">
      <c r="A27" s="748"/>
      <c r="B27" s="751"/>
      <c r="C27" s="34" t="s">
        <v>585</v>
      </c>
      <c r="D27" s="48"/>
      <c r="E27" s="20"/>
      <c r="F27" s="36" t="s">
        <v>586</v>
      </c>
      <c r="G27" s="40"/>
      <c r="H27" s="20"/>
      <c r="I27" s="49"/>
      <c r="J27" s="20"/>
      <c r="K27" s="19"/>
      <c r="L27" s="20"/>
      <c r="M27" s="21"/>
    </row>
    <row r="28" spans="1:14" x14ac:dyDescent="0.25">
      <c r="A28" s="748"/>
      <c r="B28" s="752"/>
      <c r="C28" s="50"/>
      <c r="D28" s="51"/>
      <c r="E28" s="51"/>
      <c r="F28" s="51"/>
      <c r="G28" s="51"/>
      <c r="H28" s="51"/>
      <c r="I28" s="51"/>
      <c r="J28" s="51"/>
      <c r="K28" s="51"/>
      <c r="L28" s="23"/>
      <c r="M28" s="24"/>
    </row>
    <row r="29" spans="1:14" x14ac:dyDescent="0.25">
      <c r="A29" s="748"/>
      <c r="B29" s="52" t="s">
        <v>587</v>
      </c>
      <c r="C29" s="53"/>
      <c r="D29" s="54"/>
      <c r="E29" s="54"/>
      <c r="F29" s="54"/>
      <c r="G29" s="54"/>
      <c r="H29" s="54"/>
      <c r="I29" s="54"/>
      <c r="J29" s="54"/>
      <c r="K29" s="54"/>
      <c r="L29" s="54"/>
      <c r="M29" s="55"/>
    </row>
    <row r="30" spans="1:14" ht="31.5" x14ac:dyDescent="0.25">
      <c r="A30" s="748"/>
      <c r="B30" s="52"/>
      <c r="C30" s="56" t="s">
        <v>588</v>
      </c>
      <c r="D30" s="270">
        <v>0</v>
      </c>
      <c r="E30" s="47"/>
      <c r="F30" s="58" t="s">
        <v>589</v>
      </c>
      <c r="G30" s="40">
        <v>2019</v>
      </c>
      <c r="H30" s="47"/>
      <c r="I30" s="58" t="s">
        <v>590</v>
      </c>
      <c r="J30" s="271" t="s">
        <v>793</v>
      </c>
      <c r="K30" s="121"/>
      <c r="L30" s="272"/>
      <c r="M30" s="60"/>
    </row>
    <row r="31" spans="1:14" x14ac:dyDescent="0.25">
      <c r="A31" s="748"/>
      <c r="B31" s="7"/>
      <c r="C31" s="42"/>
      <c r="D31" s="43"/>
      <c r="E31" s="43"/>
      <c r="F31" s="43"/>
      <c r="G31" s="43"/>
      <c r="H31" s="43"/>
      <c r="I31" s="43"/>
      <c r="J31" s="43"/>
      <c r="K31" s="43"/>
      <c r="L31" s="43"/>
      <c r="M31" s="44"/>
    </row>
    <row r="32" spans="1:14" x14ac:dyDescent="0.25">
      <c r="A32" s="748"/>
      <c r="B32" s="750" t="s">
        <v>592</v>
      </c>
      <c r="C32" s="61"/>
      <c r="D32" s="62"/>
      <c r="E32" s="62"/>
      <c r="F32" s="62"/>
      <c r="G32" s="62"/>
      <c r="H32" s="62"/>
      <c r="I32" s="62"/>
      <c r="J32" s="62"/>
      <c r="K32" s="62"/>
      <c r="L32" s="17"/>
      <c r="M32" s="18"/>
    </row>
    <row r="33" spans="1:13" x14ac:dyDescent="0.25">
      <c r="A33" s="748"/>
      <c r="B33" s="751"/>
      <c r="C33" s="63" t="s">
        <v>593</v>
      </c>
      <c r="D33" s="307">
        <v>2021</v>
      </c>
      <c r="E33" s="64"/>
      <c r="F33" s="47" t="s">
        <v>594</v>
      </c>
      <c r="G33" s="164" t="s">
        <v>595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166">
        <v>0.35</v>
      </c>
      <c r="E37" s="167"/>
      <c r="F37" s="166">
        <v>0.55000000000000004</v>
      </c>
      <c r="G37" s="167"/>
      <c r="H37" s="166">
        <v>0.7</v>
      </c>
      <c r="I37" s="167"/>
      <c r="J37" s="166">
        <v>0.85</v>
      </c>
      <c r="K37" s="167"/>
      <c r="L37" s="166">
        <v>1</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90</v>
      </c>
      <c r="H46" s="762"/>
      <c r="I46" s="762"/>
      <c r="J46" s="762"/>
      <c r="K46" s="97" t="s">
        <v>615</v>
      </c>
      <c r="L46" s="763" t="s">
        <v>90</v>
      </c>
      <c r="M46" s="764"/>
    </row>
    <row r="47" spans="1:13" x14ac:dyDescent="0.25">
      <c r="A47" s="748"/>
      <c r="B47" s="751"/>
      <c r="C47" s="94"/>
      <c r="D47" s="98"/>
      <c r="E47" s="38" t="s">
        <v>577</v>
      </c>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39.75" customHeight="1" x14ac:dyDescent="0.25">
      <c r="A49" s="748"/>
      <c r="B49" s="11" t="s">
        <v>616</v>
      </c>
      <c r="C49" s="815" t="s">
        <v>1058</v>
      </c>
      <c r="D49" s="816"/>
      <c r="E49" s="816"/>
      <c r="F49" s="816"/>
      <c r="G49" s="816"/>
      <c r="H49" s="816"/>
      <c r="I49" s="816"/>
      <c r="J49" s="816"/>
      <c r="K49" s="816"/>
      <c r="L49" s="816"/>
      <c r="M49" s="817"/>
    </row>
    <row r="50" spans="1:13" x14ac:dyDescent="0.25">
      <c r="A50" s="748"/>
      <c r="B50" s="26" t="s">
        <v>618</v>
      </c>
      <c r="C50" s="815" t="s">
        <v>101</v>
      </c>
      <c r="D50" s="816"/>
      <c r="E50" s="816"/>
      <c r="F50" s="816"/>
      <c r="G50" s="816"/>
      <c r="H50" s="816"/>
      <c r="I50" s="816"/>
      <c r="J50" s="816"/>
      <c r="K50" s="816"/>
      <c r="L50" s="816"/>
      <c r="M50" s="817"/>
    </row>
    <row r="51" spans="1:13" x14ac:dyDescent="0.25">
      <c r="A51" s="748"/>
      <c r="B51" s="26" t="s">
        <v>620</v>
      </c>
      <c r="C51" s="107" t="s">
        <v>795</v>
      </c>
      <c r="D51" s="108"/>
      <c r="E51" s="108"/>
      <c r="F51" s="108"/>
      <c r="G51" s="108"/>
      <c r="H51" s="108"/>
      <c r="I51" s="108"/>
      <c r="J51" s="108"/>
      <c r="K51" s="108"/>
      <c r="L51" s="108"/>
      <c r="M51" s="109"/>
    </row>
    <row r="52" spans="1:13" x14ac:dyDescent="0.25">
      <c r="A52" s="748"/>
      <c r="B52" s="26" t="s">
        <v>621</v>
      </c>
      <c r="C52" s="107" t="s">
        <v>90</v>
      </c>
      <c r="D52" s="108"/>
      <c r="E52" s="108"/>
      <c r="F52" s="108"/>
      <c r="G52" s="108"/>
      <c r="H52" s="108"/>
      <c r="I52" s="108"/>
      <c r="J52" s="108"/>
      <c r="K52" s="108"/>
      <c r="L52" s="108"/>
      <c r="M52" s="109"/>
    </row>
    <row r="53" spans="1:13" ht="15.75" customHeight="1" x14ac:dyDescent="0.25">
      <c r="A53" s="734" t="s">
        <v>545</v>
      </c>
      <c r="B53" s="100" t="s">
        <v>622</v>
      </c>
      <c r="C53" s="739" t="s">
        <v>623</v>
      </c>
      <c r="D53" s="740"/>
      <c r="E53" s="740"/>
      <c r="F53" s="740"/>
      <c r="G53" s="740"/>
      <c r="H53" s="740"/>
      <c r="I53" s="740"/>
      <c r="J53" s="740"/>
      <c r="K53" s="740"/>
      <c r="L53" s="740"/>
      <c r="M53" s="741"/>
    </row>
    <row r="54" spans="1:13" x14ac:dyDescent="0.25">
      <c r="A54" s="735"/>
      <c r="B54" s="100" t="s">
        <v>624</v>
      </c>
      <c r="C54" s="739" t="s">
        <v>625</v>
      </c>
      <c r="D54" s="740"/>
      <c r="E54" s="740"/>
      <c r="F54" s="740"/>
      <c r="G54" s="740"/>
      <c r="H54" s="740"/>
      <c r="I54" s="740"/>
      <c r="J54" s="740"/>
      <c r="K54" s="740"/>
      <c r="L54" s="740"/>
      <c r="M54" s="741"/>
    </row>
    <row r="55" spans="1:13" x14ac:dyDescent="0.25">
      <c r="A55" s="735"/>
      <c r="B55" s="100" t="s">
        <v>626</v>
      </c>
      <c r="C55" s="739" t="s">
        <v>9</v>
      </c>
      <c r="D55" s="740"/>
      <c r="E55" s="740"/>
      <c r="F55" s="740"/>
      <c r="G55" s="740"/>
      <c r="H55" s="740"/>
      <c r="I55" s="740"/>
      <c r="J55" s="740"/>
      <c r="K55" s="740"/>
      <c r="L55" s="740"/>
      <c r="M55" s="741"/>
    </row>
    <row r="56" spans="1:13" ht="15.75" customHeight="1" x14ac:dyDescent="0.25">
      <c r="A56" s="735"/>
      <c r="B56" s="101" t="s">
        <v>627</v>
      </c>
      <c r="C56" s="739" t="s">
        <v>101</v>
      </c>
      <c r="D56" s="740"/>
      <c r="E56" s="740"/>
      <c r="F56" s="740"/>
      <c r="G56" s="740"/>
      <c r="H56" s="740"/>
      <c r="I56" s="740"/>
      <c r="J56" s="740"/>
      <c r="K56" s="740"/>
      <c r="L56" s="740"/>
      <c r="M56" s="741"/>
    </row>
    <row r="57" spans="1:13" ht="15.75" customHeight="1" x14ac:dyDescent="0.25">
      <c r="A57" s="735"/>
      <c r="B57" s="100" t="s">
        <v>628</v>
      </c>
      <c r="C57" s="746" t="s">
        <v>103</v>
      </c>
      <c r="D57" s="740"/>
      <c r="E57" s="740"/>
      <c r="F57" s="740"/>
      <c r="G57" s="740"/>
      <c r="H57" s="740"/>
      <c r="I57" s="740"/>
      <c r="J57" s="740"/>
      <c r="K57" s="740"/>
      <c r="L57" s="740"/>
      <c r="M57" s="741"/>
    </row>
    <row r="58" spans="1:13" ht="16.5" thickBot="1" x14ac:dyDescent="0.3">
      <c r="A58" s="745"/>
      <c r="B58" s="100" t="s">
        <v>629</v>
      </c>
      <c r="C58" s="739"/>
      <c r="D58" s="740"/>
      <c r="E58" s="740"/>
      <c r="F58" s="740"/>
      <c r="G58" s="740"/>
      <c r="H58" s="740"/>
      <c r="I58" s="740"/>
      <c r="J58" s="740"/>
      <c r="K58" s="740"/>
      <c r="L58" s="740"/>
      <c r="M58" s="741"/>
    </row>
    <row r="59" spans="1:13" ht="15.75" customHeight="1" x14ac:dyDescent="0.25">
      <c r="A59" s="734" t="s">
        <v>630</v>
      </c>
      <c r="B59" s="102" t="s">
        <v>631</v>
      </c>
      <c r="C59" s="739" t="s">
        <v>953</v>
      </c>
      <c r="D59" s="740"/>
      <c r="E59" s="740"/>
      <c r="F59" s="740"/>
      <c r="G59" s="740"/>
      <c r="H59" s="740"/>
      <c r="I59" s="740"/>
      <c r="J59" s="740"/>
      <c r="K59" s="740"/>
      <c r="L59" s="740"/>
      <c r="M59" s="741"/>
    </row>
    <row r="60" spans="1:13" ht="30" customHeight="1" x14ac:dyDescent="0.25">
      <c r="A60" s="735"/>
      <c r="B60" s="102" t="s">
        <v>633</v>
      </c>
      <c r="C60" s="739" t="s">
        <v>797</v>
      </c>
      <c r="D60" s="740"/>
      <c r="E60" s="740"/>
      <c r="F60" s="740"/>
      <c r="G60" s="740"/>
      <c r="H60" s="740"/>
      <c r="I60" s="740"/>
      <c r="J60" s="740"/>
      <c r="K60" s="740"/>
      <c r="L60" s="740"/>
      <c r="M60" s="741"/>
    </row>
    <row r="61" spans="1:13" ht="30" customHeight="1" thickBot="1" x14ac:dyDescent="0.3">
      <c r="A61" s="735"/>
      <c r="B61" s="103" t="s">
        <v>44</v>
      </c>
      <c r="C61" s="739" t="s">
        <v>9</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49">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G14:M14"/>
    <mergeCell ref="C15:M15"/>
    <mergeCell ref="A16:A52"/>
    <mergeCell ref="C16:M16"/>
    <mergeCell ref="C17:M17"/>
    <mergeCell ref="B18:B24"/>
    <mergeCell ref="B25:B28"/>
    <mergeCell ref="B32:B34"/>
    <mergeCell ref="B35:B44"/>
    <mergeCell ref="F43:G43"/>
    <mergeCell ref="H43:I43"/>
    <mergeCell ref="B45:B48"/>
    <mergeCell ref="F46:F47"/>
    <mergeCell ref="G46:J47"/>
    <mergeCell ref="L46:M47"/>
    <mergeCell ref="C50:M50"/>
    <mergeCell ref="C49:M49"/>
    <mergeCell ref="C62:M62"/>
    <mergeCell ref="C57:M57"/>
    <mergeCell ref="C58:M58"/>
    <mergeCell ref="A59:A61"/>
    <mergeCell ref="C59:M59"/>
    <mergeCell ref="C60:M60"/>
    <mergeCell ref="C61:M61"/>
    <mergeCell ref="A53:A58"/>
    <mergeCell ref="C53:M53"/>
    <mergeCell ref="C54:M54"/>
    <mergeCell ref="C55:M55"/>
    <mergeCell ref="C56:M56"/>
  </mergeCells>
  <dataValidations count="8">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type="custom" allowBlank="1" showErrorMessage="1" sqref="O11">
      <formula1>ISTEXT(O11)</formula1>
    </dataValidation>
  </dataValidations>
  <hyperlinks>
    <hyperlink ref="C57"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32" zoomScale="70" zoomScaleNormal="70" workbookViewId="0">
      <selection activeCell="C48" sqref="C48:M56"/>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636</v>
      </c>
      <c r="C1" s="3"/>
      <c r="D1" s="3"/>
      <c r="E1" s="3"/>
      <c r="F1" s="3"/>
      <c r="G1" s="3"/>
      <c r="H1" s="3"/>
      <c r="I1" s="3"/>
      <c r="J1" s="3"/>
      <c r="K1" s="3"/>
      <c r="L1" s="3"/>
      <c r="M1" s="4"/>
    </row>
    <row r="2" spans="1:13" x14ac:dyDescent="0.25">
      <c r="A2" s="768" t="s">
        <v>552</v>
      </c>
      <c r="B2" s="6" t="s">
        <v>553</v>
      </c>
      <c r="C2" s="777" t="s">
        <v>137</v>
      </c>
      <c r="D2" s="778"/>
      <c r="E2" s="778"/>
      <c r="F2" s="779"/>
      <c r="G2" s="779"/>
      <c r="H2" s="779"/>
      <c r="I2" s="779"/>
      <c r="J2" s="779"/>
      <c r="K2" s="779"/>
      <c r="L2" s="779"/>
      <c r="M2" s="780"/>
    </row>
    <row r="3" spans="1:13" ht="36.75" customHeight="1" x14ac:dyDescent="0.25">
      <c r="A3" s="769"/>
      <c r="B3" s="11" t="s">
        <v>554</v>
      </c>
      <c r="C3" s="777" t="s">
        <v>637</v>
      </c>
      <c r="D3" s="778"/>
      <c r="E3" s="778"/>
      <c r="F3" s="779"/>
      <c r="G3" s="779"/>
      <c r="H3" s="779"/>
      <c r="I3" s="779"/>
      <c r="J3" s="779"/>
      <c r="K3" s="779"/>
      <c r="L3" s="779"/>
      <c r="M3" s="780"/>
    </row>
    <row r="4" spans="1:13" ht="15.75" customHeight="1" x14ac:dyDescent="0.25">
      <c r="A4" s="769"/>
      <c r="B4" s="294" t="s">
        <v>40</v>
      </c>
      <c r="C4" s="123" t="s">
        <v>108</v>
      </c>
      <c r="D4" s="128"/>
      <c r="E4" s="126"/>
      <c r="F4" s="784" t="s">
        <v>41</v>
      </c>
      <c r="G4" s="785"/>
      <c r="H4" s="129" t="s">
        <v>90</v>
      </c>
      <c r="I4" s="8"/>
      <c r="J4" s="8"/>
      <c r="K4" s="8"/>
      <c r="L4" s="8"/>
      <c r="M4" s="9"/>
    </row>
    <row r="5" spans="1:13" ht="16.5" customHeight="1" x14ac:dyDescent="0.25">
      <c r="A5" s="769"/>
      <c r="B5" s="7" t="s">
        <v>556</v>
      </c>
      <c r="C5" s="781" t="s">
        <v>90</v>
      </c>
      <c r="D5" s="782"/>
      <c r="E5" s="782"/>
      <c r="F5" s="782"/>
      <c r="G5" s="782"/>
      <c r="H5" s="782"/>
      <c r="I5" s="782"/>
      <c r="J5" s="782"/>
      <c r="K5" s="782"/>
      <c r="L5" s="782"/>
      <c r="M5" s="783"/>
    </row>
    <row r="6" spans="1:13" x14ac:dyDescent="0.25">
      <c r="A6" s="769"/>
      <c r="B6" s="294" t="s">
        <v>557</v>
      </c>
      <c r="C6" s="123"/>
      <c r="D6" s="8"/>
      <c r="E6" s="8"/>
      <c r="F6" s="8"/>
      <c r="G6" s="8"/>
      <c r="H6" s="129" t="s">
        <v>90</v>
      </c>
      <c r="I6" s="8"/>
      <c r="J6" s="8"/>
      <c r="K6" s="8"/>
      <c r="L6" s="8"/>
      <c r="M6" s="9"/>
    </row>
    <row r="7" spans="1:13" x14ac:dyDescent="0.25">
      <c r="A7" s="769"/>
      <c r="B7" s="26" t="s">
        <v>558</v>
      </c>
      <c r="C7" s="773" t="s">
        <v>7</v>
      </c>
      <c r="D7" s="774"/>
      <c r="E7" s="12"/>
      <c r="F7" s="12"/>
      <c r="G7" s="13"/>
      <c r="H7" s="130" t="s">
        <v>44</v>
      </c>
      <c r="I7" s="775" t="s">
        <v>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560</v>
      </c>
      <c r="D9" s="772"/>
      <c r="E9" s="19"/>
      <c r="F9" s="772" t="s">
        <v>638</v>
      </c>
      <c r="G9" s="772"/>
      <c r="H9" s="19"/>
      <c r="I9" s="772" t="s">
        <v>639</v>
      </c>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67.5" customHeight="1" x14ac:dyDescent="0.25">
      <c r="A11" s="770"/>
      <c r="B11" s="11" t="s">
        <v>564</v>
      </c>
      <c r="C11" s="755" t="s">
        <v>640</v>
      </c>
      <c r="D11" s="756"/>
      <c r="E11" s="756"/>
      <c r="F11" s="756"/>
      <c r="G11" s="756"/>
      <c r="H11" s="756"/>
      <c r="I11" s="756"/>
      <c r="J11" s="756"/>
      <c r="K11" s="756"/>
      <c r="L11" s="756"/>
      <c r="M11" s="760"/>
    </row>
    <row r="12" spans="1:13" ht="15.75" customHeight="1" x14ac:dyDescent="0.25">
      <c r="A12" s="747" t="s">
        <v>533</v>
      </c>
      <c r="B12" s="26" t="s">
        <v>30</v>
      </c>
      <c r="C12" s="755" t="s">
        <v>67</v>
      </c>
      <c r="D12" s="756"/>
      <c r="E12" s="121"/>
      <c r="F12" s="121"/>
      <c r="G12" s="121"/>
      <c r="H12" s="121"/>
      <c r="I12" s="121"/>
      <c r="J12" s="121"/>
      <c r="K12" s="121"/>
      <c r="L12" s="649"/>
      <c r="M12" s="648"/>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142" t="s">
        <v>641</v>
      </c>
      <c r="G18" s="142"/>
      <c r="H18" s="142"/>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52">
        <v>5.5E-2</v>
      </c>
      <c r="E25" s="47"/>
      <c r="F25" s="58" t="s">
        <v>589</v>
      </c>
      <c r="G25" s="40">
        <v>2020</v>
      </c>
      <c r="H25" s="47"/>
      <c r="I25" s="58" t="s">
        <v>590</v>
      </c>
      <c r="J25" s="271"/>
      <c r="K25" s="40" t="s">
        <v>642</v>
      </c>
      <c r="L25" s="272"/>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595</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52"/>
      <c r="C32" s="71"/>
      <c r="D32" s="651">
        <v>0.1106</v>
      </c>
      <c r="E32" s="650"/>
      <c r="F32" s="651">
        <v>0.1663</v>
      </c>
      <c r="G32" s="650"/>
      <c r="H32" s="651">
        <v>0.222</v>
      </c>
      <c r="I32" s="650"/>
      <c r="J32" s="651">
        <v>0.27760000000000001</v>
      </c>
      <c r="K32" s="650"/>
      <c r="L32" s="651">
        <v>0.33329999999999999</v>
      </c>
      <c r="M32" s="168"/>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166" t="s">
        <v>90</v>
      </c>
      <c r="E34" s="167"/>
      <c r="F34" s="166" t="s">
        <v>90</v>
      </c>
      <c r="G34" s="167"/>
      <c r="H34" s="166" t="s">
        <v>90</v>
      </c>
      <c r="I34" s="167"/>
      <c r="J34" s="166" t="s">
        <v>90</v>
      </c>
      <c r="K34" s="167"/>
      <c r="L34" s="166"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166" t="s">
        <v>90</v>
      </c>
      <c r="E36" s="167"/>
      <c r="F36" s="166" t="s">
        <v>90</v>
      </c>
      <c r="G36" s="167"/>
      <c r="H36" s="166" t="s">
        <v>90</v>
      </c>
      <c r="I36" s="167"/>
      <c r="J36" s="166" t="s">
        <v>90</v>
      </c>
      <c r="K36" s="167"/>
      <c r="L36" s="166"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166" t="s">
        <v>90</v>
      </c>
      <c r="E38" s="167"/>
      <c r="F38" s="786">
        <v>0.33329999999999999</v>
      </c>
      <c r="G38" s="787"/>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576</v>
      </c>
      <c r="H41" s="762"/>
      <c r="I41" s="762"/>
      <c r="J41" s="762"/>
      <c r="K41" s="97" t="s">
        <v>615</v>
      </c>
      <c r="L41" s="763" t="s">
        <v>90</v>
      </c>
      <c r="M41" s="764"/>
    </row>
    <row r="42" spans="1:13" x14ac:dyDescent="0.25">
      <c r="A42" s="748"/>
      <c r="B42" s="751"/>
      <c r="C42" s="94"/>
      <c r="D42" s="98"/>
      <c r="E42" s="38" t="s">
        <v>577</v>
      </c>
      <c r="F42" s="761"/>
      <c r="G42" s="762"/>
      <c r="H42" s="762"/>
      <c r="I42" s="762"/>
      <c r="J42" s="762"/>
      <c r="K42" s="20"/>
      <c r="L42" s="765"/>
      <c r="M42" s="766"/>
    </row>
    <row r="43" spans="1:13" x14ac:dyDescent="0.25">
      <c r="A43" s="748"/>
      <c r="B43" s="752"/>
      <c r="C43" s="99"/>
      <c r="D43" s="23"/>
      <c r="E43" s="23"/>
      <c r="F43" s="23"/>
      <c r="G43" s="23"/>
      <c r="H43" s="23"/>
      <c r="I43" s="23"/>
      <c r="J43" s="23"/>
      <c r="K43" s="23"/>
      <c r="L43" s="20"/>
      <c r="M43" s="21"/>
    </row>
    <row r="44" spans="1:13" ht="86.25" customHeight="1" x14ac:dyDescent="0.25">
      <c r="A44" s="748"/>
      <c r="B44" s="26" t="s">
        <v>616</v>
      </c>
      <c r="C44" s="757" t="s">
        <v>643</v>
      </c>
      <c r="D44" s="758"/>
      <c r="E44" s="758"/>
      <c r="F44" s="758"/>
      <c r="G44" s="758"/>
      <c r="H44" s="758"/>
      <c r="I44" s="758"/>
      <c r="J44" s="758"/>
      <c r="K44" s="758"/>
      <c r="L44" s="758"/>
      <c r="M44" s="759"/>
    </row>
    <row r="45" spans="1:13" x14ac:dyDescent="0.25">
      <c r="A45" s="748"/>
      <c r="B45" s="26" t="s">
        <v>618</v>
      </c>
      <c r="C45" s="755" t="s">
        <v>9</v>
      </c>
      <c r="D45" s="756"/>
      <c r="E45" s="756"/>
      <c r="F45" s="756"/>
      <c r="G45" s="756"/>
      <c r="H45" s="756"/>
      <c r="I45" s="756"/>
      <c r="J45" s="756"/>
      <c r="K45" s="756"/>
      <c r="L45" s="756"/>
      <c r="M45" s="760"/>
    </row>
    <row r="46" spans="1:13" x14ac:dyDescent="0.25">
      <c r="A46" s="748"/>
      <c r="B46" s="26" t="s">
        <v>620</v>
      </c>
      <c r="C46" s="755">
        <v>30</v>
      </c>
      <c r="D46" s="756"/>
      <c r="E46" s="756"/>
      <c r="F46" s="756"/>
      <c r="G46" s="756"/>
      <c r="H46" s="756"/>
      <c r="I46" s="756"/>
      <c r="J46" s="756"/>
      <c r="K46" s="756"/>
      <c r="L46" s="756"/>
      <c r="M46" s="760"/>
    </row>
    <row r="47" spans="1:13" x14ac:dyDescent="0.25">
      <c r="A47" s="749"/>
      <c r="B47" s="26" t="s">
        <v>621</v>
      </c>
      <c r="C47" s="755" t="s">
        <v>343</v>
      </c>
      <c r="D47" s="756"/>
      <c r="E47" s="756"/>
      <c r="F47" s="756"/>
      <c r="G47" s="756"/>
      <c r="H47" s="756"/>
      <c r="I47" s="756"/>
      <c r="J47" s="756"/>
      <c r="K47" s="756"/>
      <c r="L47" s="756"/>
      <c r="M47" s="760"/>
    </row>
    <row r="48" spans="1:13" ht="15.75" customHeight="1" x14ac:dyDescent="0.25">
      <c r="A48" s="734" t="s">
        <v>545</v>
      </c>
      <c r="B48" s="100" t="s">
        <v>622</v>
      </c>
      <c r="C48" s="739" t="s">
        <v>623</v>
      </c>
      <c r="D48" s="740"/>
      <c r="E48" s="740"/>
      <c r="F48" s="740"/>
      <c r="G48" s="740"/>
      <c r="H48" s="740"/>
      <c r="I48" s="740"/>
      <c r="J48" s="740"/>
      <c r="K48" s="740"/>
      <c r="L48" s="740"/>
      <c r="M48" s="741"/>
    </row>
    <row r="49" spans="1:13" x14ac:dyDescent="0.25">
      <c r="A49" s="735"/>
      <c r="B49" s="100" t="s">
        <v>624</v>
      </c>
      <c r="C49" s="739" t="s">
        <v>625</v>
      </c>
      <c r="D49" s="740"/>
      <c r="E49" s="740"/>
      <c r="F49" s="740"/>
      <c r="G49" s="740"/>
      <c r="H49" s="740"/>
      <c r="I49" s="740"/>
      <c r="J49" s="740"/>
      <c r="K49" s="740"/>
      <c r="L49" s="740"/>
      <c r="M49" s="741"/>
    </row>
    <row r="50" spans="1:13" x14ac:dyDescent="0.25">
      <c r="A50" s="735"/>
      <c r="B50" s="100" t="s">
        <v>626</v>
      </c>
      <c r="C50" s="739" t="s">
        <v>9</v>
      </c>
      <c r="D50" s="740"/>
      <c r="E50" s="740"/>
      <c r="F50" s="740"/>
      <c r="G50" s="740"/>
      <c r="H50" s="740"/>
      <c r="I50" s="740"/>
      <c r="J50" s="740"/>
      <c r="K50" s="740"/>
      <c r="L50" s="740"/>
      <c r="M50" s="741"/>
    </row>
    <row r="51" spans="1:13" ht="15.75" customHeight="1" x14ac:dyDescent="0.25">
      <c r="A51" s="735"/>
      <c r="B51" s="101" t="s">
        <v>627</v>
      </c>
      <c r="C51" s="739" t="s">
        <v>101</v>
      </c>
      <c r="D51" s="740"/>
      <c r="E51" s="740"/>
      <c r="F51" s="740"/>
      <c r="G51" s="740"/>
      <c r="H51" s="740"/>
      <c r="I51" s="740"/>
      <c r="J51" s="740"/>
      <c r="K51" s="740"/>
      <c r="L51" s="740"/>
      <c r="M51" s="741"/>
    </row>
    <row r="52" spans="1:13" ht="15.75" customHeight="1" x14ac:dyDescent="0.25">
      <c r="A52" s="735"/>
      <c r="B52" s="100" t="s">
        <v>628</v>
      </c>
      <c r="C52" s="746" t="s">
        <v>103</v>
      </c>
      <c r="D52" s="740"/>
      <c r="E52" s="740"/>
      <c r="F52" s="740"/>
      <c r="G52" s="740"/>
      <c r="H52" s="740"/>
      <c r="I52" s="740"/>
      <c r="J52" s="740"/>
      <c r="K52" s="740"/>
      <c r="L52" s="740"/>
      <c r="M52" s="741"/>
    </row>
    <row r="53" spans="1:13" ht="16.5" thickBot="1" x14ac:dyDescent="0.3">
      <c r="A53" s="745"/>
      <c r="B53" s="100" t="s">
        <v>629</v>
      </c>
      <c r="C53" s="739">
        <v>3279797</v>
      </c>
      <c r="D53" s="740"/>
      <c r="E53" s="740"/>
      <c r="F53" s="740"/>
      <c r="G53" s="740"/>
      <c r="H53" s="740"/>
      <c r="I53" s="740"/>
      <c r="J53" s="740"/>
      <c r="K53" s="740"/>
      <c r="L53" s="740"/>
      <c r="M53" s="741"/>
    </row>
    <row r="54" spans="1:13" ht="15.75" customHeight="1" x14ac:dyDescent="0.25">
      <c r="A54" s="734" t="s">
        <v>630</v>
      </c>
      <c r="B54" s="102" t="s">
        <v>631</v>
      </c>
      <c r="C54" s="739" t="s">
        <v>644</v>
      </c>
      <c r="D54" s="740"/>
      <c r="E54" s="740"/>
      <c r="F54" s="740"/>
      <c r="G54" s="740"/>
      <c r="H54" s="740"/>
      <c r="I54" s="740"/>
      <c r="J54" s="740"/>
      <c r="K54" s="740"/>
      <c r="L54" s="740"/>
      <c r="M54" s="741"/>
    </row>
    <row r="55" spans="1:13" ht="30" customHeight="1" x14ac:dyDescent="0.25">
      <c r="A55" s="735"/>
      <c r="B55" s="102" t="s">
        <v>633</v>
      </c>
      <c r="C55" s="739" t="s">
        <v>634</v>
      </c>
      <c r="D55" s="740"/>
      <c r="E55" s="740"/>
      <c r="F55" s="740"/>
      <c r="G55" s="740"/>
      <c r="H55" s="740"/>
      <c r="I55" s="740"/>
      <c r="J55" s="740"/>
      <c r="K55" s="740"/>
      <c r="L55" s="740"/>
      <c r="M55" s="741"/>
    </row>
    <row r="56" spans="1:13" ht="30" customHeight="1" thickBot="1" x14ac:dyDescent="0.3">
      <c r="A56" s="735"/>
      <c r="B56" s="103" t="s">
        <v>44</v>
      </c>
      <c r="C56" s="739" t="s">
        <v>9</v>
      </c>
      <c r="D56" s="740"/>
      <c r="E56" s="740"/>
      <c r="F56" s="740"/>
      <c r="G56" s="740"/>
      <c r="H56" s="740"/>
      <c r="I56" s="740"/>
      <c r="J56" s="740"/>
      <c r="K56" s="740"/>
      <c r="L56" s="740"/>
      <c r="M56" s="741"/>
    </row>
    <row r="57" spans="1:13" ht="16.5" thickBot="1" x14ac:dyDescent="0.3">
      <c r="A57" s="104" t="s">
        <v>549</v>
      </c>
      <c r="B57" s="105"/>
      <c r="C57" s="742"/>
      <c r="D57" s="743"/>
      <c r="E57" s="743"/>
      <c r="F57" s="743"/>
      <c r="G57" s="743"/>
      <c r="H57" s="743"/>
      <c r="I57" s="743"/>
      <c r="J57" s="743"/>
      <c r="K57" s="743"/>
      <c r="L57" s="743"/>
      <c r="M57" s="744"/>
    </row>
  </sheetData>
  <mergeCells count="42">
    <mergeCell ref="A54:A56"/>
    <mergeCell ref="C54:M54"/>
    <mergeCell ref="C55:M55"/>
    <mergeCell ref="C56:M56"/>
    <mergeCell ref="C57:M57"/>
    <mergeCell ref="C50:M50"/>
    <mergeCell ref="C51:M51"/>
    <mergeCell ref="C52:M52"/>
    <mergeCell ref="C53:M53"/>
    <mergeCell ref="A12:A47"/>
    <mergeCell ref="B13:B19"/>
    <mergeCell ref="B20:B23"/>
    <mergeCell ref="B27:B29"/>
    <mergeCell ref="B40:B43"/>
    <mergeCell ref="F41:F42"/>
    <mergeCell ref="C46:M46"/>
    <mergeCell ref="C47:M47"/>
    <mergeCell ref="A48:A53"/>
    <mergeCell ref="C48:M48"/>
    <mergeCell ref="C49:M49"/>
    <mergeCell ref="G41:J42"/>
    <mergeCell ref="L41:M42"/>
    <mergeCell ref="C45:M45"/>
    <mergeCell ref="C44:M44"/>
    <mergeCell ref="I9:J9"/>
    <mergeCell ref="C10:D10"/>
    <mergeCell ref="F10:G10"/>
    <mergeCell ref="I10:J10"/>
    <mergeCell ref="C12:D12"/>
    <mergeCell ref="F38:G38"/>
    <mergeCell ref="F9:G9"/>
    <mergeCell ref="C11:M11"/>
    <mergeCell ref="H39:I39"/>
    <mergeCell ref="A2:A11"/>
    <mergeCell ref="C2:M2"/>
    <mergeCell ref="C3:M3"/>
    <mergeCell ref="F4:G4"/>
    <mergeCell ref="C5:M5"/>
    <mergeCell ref="C7:D7"/>
    <mergeCell ref="I7:M7"/>
    <mergeCell ref="B8:B10"/>
    <mergeCell ref="C9:D9"/>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G41:J42 C7 C4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13" zoomScale="70" zoomScaleNormal="70" workbookViewId="0">
      <selection activeCell="C2" sqref="C2"/>
    </sheetView>
  </sheetViews>
  <sheetFormatPr baseColWidth="10" defaultColWidth="14.42578125" defaultRowHeight="15" x14ac:dyDescent="0.25"/>
  <cols>
    <col min="1" max="1" width="25.140625" customWidth="1"/>
    <col min="2" max="2" width="39" customWidth="1"/>
    <col min="3" max="25" width="11.42578125" customWidth="1"/>
  </cols>
  <sheetData>
    <row r="1" spans="1:25" ht="49.5" customHeight="1" thickBot="1" x14ac:dyDescent="0.3">
      <c r="A1" s="175"/>
      <c r="B1" s="914" t="s">
        <v>1059</v>
      </c>
      <c r="C1" s="915"/>
      <c r="D1" s="915"/>
      <c r="E1" s="915"/>
      <c r="F1" s="915"/>
      <c r="G1" s="915"/>
      <c r="H1" s="915"/>
      <c r="I1" s="915"/>
      <c r="J1" s="915"/>
      <c r="K1" s="915"/>
      <c r="L1" s="915"/>
      <c r="M1" s="916"/>
      <c r="N1" s="5"/>
      <c r="O1" s="5"/>
      <c r="P1" s="5"/>
      <c r="Q1" s="5"/>
      <c r="R1" s="5"/>
      <c r="S1" s="5"/>
      <c r="T1" s="5"/>
      <c r="U1" s="5"/>
      <c r="V1" s="5"/>
      <c r="W1" s="5"/>
      <c r="X1" s="5"/>
      <c r="Y1" s="5"/>
    </row>
    <row r="2" spans="1:25" ht="51" customHeight="1" x14ac:dyDescent="0.25">
      <c r="A2" s="871" t="s">
        <v>552</v>
      </c>
      <c r="B2" s="176" t="s">
        <v>553</v>
      </c>
      <c r="C2" s="917" t="s">
        <v>312</v>
      </c>
      <c r="D2" s="1079"/>
      <c r="E2" s="1079"/>
      <c r="F2" s="1079"/>
      <c r="G2" s="1079"/>
      <c r="H2" s="1079"/>
      <c r="I2" s="1079"/>
      <c r="J2" s="1079"/>
      <c r="K2" s="1079"/>
      <c r="L2" s="1079"/>
      <c r="M2" s="1080"/>
      <c r="N2" s="5"/>
      <c r="O2" s="5"/>
      <c r="P2" s="5"/>
      <c r="Q2" s="5"/>
      <c r="R2" s="5"/>
      <c r="S2" s="5"/>
      <c r="T2" s="5"/>
      <c r="U2" s="5"/>
      <c r="V2" s="5"/>
      <c r="W2" s="5"/>
      <c r="X2" s="5"/>
      <c r="Y2" s="5"/>
    </row>
    <row r="3" spans="1:25" ht="31.5" x14ac:dyDescent="0.25">
      <c r="A3" s="872"/>
      <c r="B3" s="177" t="s">
        <v>735</v>
      </c>
      <c r="C3" s="873" t="s">
        <v>1025</v>
      </c>
      <c r="D3" s="874"/>
      <c r="E3" s="874"/>
      <c r="F3" s="874"/>
      <c r="G3" s="874"/>
      <c r="H3" s="874"/>
      <c r="I3" s="874"/>
      <c r="J3" s="874"/>
      <c r="K3" s="874"/>
      <c r="L3" s="874"/>
      <c r="M3" s="875"/>
      <c r="N3" s="5"/>
      <c r="O3" s="5"/>
      <c r="P3" s="5"/>
      <c r="Q3" s="5"/>
      <c r="R3" s="5"/>
      <c r="S3" s="5"/>
      <c r="T3" s="5"/>
      <c r="U3" s="5"/>
      <c r="V3" s="5"/>
      <c r="W3" s="5"/>
      <c r="X3" s="5"/>
      <c r="Y3" s="5"/>
    </row>
    <row r="4" spans="1:25" ht="15.75" customHeight="1" x14ac:dyDescent="0.25">
      <c r="A4" s="872"/>
      <c r="B4" s="178" t="s">
        <v>40</v>
      </c>
      <c r="C4" s="179" t="s">
        <v>89</v>
      </c>
      <c r="D4" s="180"/>
      <c r="E4" s="326"/>
      <c r="F4" s="920" t="s">
        <v>41</v>
      </c>
      <c r="G4" s="1010"/>
      <c r="H4" s="182">
        <v>114</v>
      </c>
      <c r="I4" s="183"/>
      <c r="J4" s="183"/>
      <c r="K4" s="183"/>
      <c r="L4" s="183"/>
      <c r="M4" s="184"/>
      <c r="N4" s="5"/>
      <c r="O4" s="5"/>
      <c r="P4" s="5"/>
      <c r="Q4" s="5"/>
      <c r="R4" s="5"/>
      <c r="S4" s="5"/>
      <c r="T4" s="5"/>
      <c r="U4" s="5"/>
      <c r="V4" s="5"/>
      <c r="W4" s="5"/>
      <c r="X4" s="5"/>
      <c r="Y4" s="5"/>
    </row>
    <row r="5" spans="1:25" ht="15.75" customHeight="1" x14ac:dyDescent="0.25">
      <c r="A5" s="872"/>
      <c r="B5" s="178" t="s">
        <v>556</v>
      </c>
      <c r="C5" s="873" t="s">
        <v>787</v>
      </c>
      <c r="D5" s="874"/>
      <c r="E5" s="874"/>
      <c r="F5" s="874"/>
      <c r="G5" s="874"/>
      <c r="H5" s="874"/>
      <c r="I5" s="874"/>
      <c r="J5" s="874"/>
      <c r="K5" s="874"/>
      <c r="L5" s="874"/>
      <c r="M5" s="875"/>
      <c r="N5" s="5"/>
      <c r="O5" s="5"/>
      <c r="P5" s="5"/>
      <c r="Q5" s="5"/>
      <c r="R5" s="5"/>
      <c r="S5" s="5"/>
      <c r="T5" s="5"/>
      <c r="U5" s="5"/>
      <c r="V5" s="5"/>
      <c r="W5" s="5"/>
      <c r="X5" s="5"/>
      <c r="Y5" s="5"/>
    </row>
    <row r="6" spans="1:25" ht="15.75" customHeight="1" x14ac:dyDescent="0.25">
      <c r="A6" s="872"/>
      <c r="B6" s="178" t="s">
        <v>557</v>
      </c>
      <c r="C6" s="873" t="s">
        <v>1060</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7</v>
      </c>
      <c r="D7" s="1018"/>
      <c r="E7" s="185"/>
      <c r="F7" s="185"/>
      <c r="G7" s="186"/>
      <c r="H7" s="187" t="s">
        <v>44</v>
      </c>
      <c r="I7" s="922" t="s">
        <v>9</v>
      </c>
      <c r="J7" s="1018"/>
      <c r="K7" s="1018"/>
      <c r="L7" s="1018"/>
      <c r="M7" s="1019"/>
      <c r="N7" s="5"/>
      <c r="O7" s="5"/>
      <c r="P7" s="5"/>
      <c r="Q7" s="5"/>
      <c r="R7" s="5"/>
      <c r="S7" s="5"/>
      <c r="T7" s="5"/>
      <c r="U7" s="5"/>
      <c r="V7" s="5"/>
      <c r="W7" s="5"/>
      <c r="X7" s="5"/>
      <c r="Y7" s="5"/>
    </row>
    <row r="8" spans="1:25" ht="15.75" customHeight="1" x14ac:dyDescent="0.25">
      <c r="A8" s="872"/>
      <c r="B8" s="910" t="s">
        <v>559</v>
      </c>
      <c r="C8" s="1081" t="s">
        <v>9</v>
      </c>
      <c r="D8" s="1082"/>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1083"/>
      <c r="D9" s="1084"/>
      <c r="E9" s="195"/>
      <c r="F9" s="923"/>
      <c r="G9" s="1016"/>
      <c r="H9" s="195"/>
      <c r="I9" s="923"/>
      <c r="J9" s="1016"/>
      <c r="K9" s="195"/>
      <c r="L9" s="194"/>
      <c r="M9" s="196"/>
      <c r="N9" s="5"/>
      <c r="O9" s="5"/>
      <c r="P9" s="5"/>
      <c r="Q9" s="5"/>
      <c r="R9" s="5"/>
      <c r="S9" s="5"/>
      <c r="T9" s="5"/>
      <c r="U9" s="5"/>
      <c r="V9" s="5"/>
      <c r="W9" s="5"/>
      <c r="X9" s="5"/>
      <c r="Y9" s="5"/>
    </row>
    <row r="10" spans="1:25" ht="15.75" customHeight="1" x14ac:dyDescent="0.25">
      <c r="A10" s="872"/>
      <c r="B10" s="888"/>
      <c r="C10" s="924" t="s">
        <v>563</v>
      </c>
      <c r="D10" s="1016"/>
      <c r="E10" s="197"/>
      <c r="F10" s="923" t="s">
        <v>563</v>
      </c>
      <c r="G10" s="1016"/>
      <c r="H10" s="197"/>
      <c r="I10" s="923" t="s">
        <v>563</v>
      </c>
      <c r="J10" s="1016"/>
      <c r="K10" s="197"/>
      <c r="L10" s="192"/>
      <c r="M10" s="198"/>
      <c r="N10" s="5"/>
      <c r="O10" s="5"/>
      <c r="P10" s="5"/>
      <c r="Q10" s="5"/>
      <c r="R10" s="5"/>
      <c r="S10" s="5"/>
      <c r="T10" s="5"/>
      <c r="U10" s="5"/>
      <c r="V10" s="5"/>
      <c r="W10" s="5"/>
      <c r="X10" s="5"/>
      <c r="Y10" s="5"/>
    </row>
    <row r="11" spans="1:25" ht="57" customHeight="1" x14ac:dyDescent="0.25">
      <c r="A11" s="872"/>
      <c r="B11" s="177" t="s">
        <v>564</v>
      </c>
      <c r="C11" s="873" t="s">
        <v>1061</v>
      </c>
      <c r="D11" s="874"/>
      <c r="E11" s="874"/>
      <c r="F11" s="874"/>
      <c r="G11" s="874"/>
      <c r="H11" s="874"/>
      <c r="I11" s="874"/>
      <c r="J11" s="874"/>
      <c r="K11" s="874"/>
      <c r="L11" s="874"/>
      <c r="M11" s="875"/>
      <c r="N11" s="5"/>
      <c r="O11" s="5"/>
      <c r="P11" s="5"/>
      <c r="Q11" s="5"/>
      <c r="R11" s="5"/>
      <c r="S11" s="5"/>
      <c r="T11" s="5"/>
      <c r="U11" s="5"/>
      <c r="V11" s="5"/>
      <c r="W11" s="5"/>
      <c r="X11" s="5"/>
      <c r="Y11" s="5"/>
    </row>
    <row r="12" spans="1:25" ht="67.5" customHeight="1" x14ac:dyDescent="0.25">
      <c r="A12" s="872"/>
      <c r="B12" s="177" t="s">
        <v>741</v>
      </c>
      <c r="C12" s="881" t="s">
        <v>1062</v>
      </c>
      <c r="D12" s="882"/>
      <c r="E12" s="882"/>
      <c r="F12" s="882"/>
      <c r="G12" s="882"/>
      <c r="H12" s="882"/>
      <c r="I12" s="882"/>
      <c r="J12" s="882"/>
      <c r="K12" s="882"/>
      <c r="L12" s="882"/>
      <c r="M12" s="883"/>
      <c r="N12" s="5"/>
      <c r="O12" s="5"/>
      <c r="P12" s="5"/>
      <c r="Q12" s="5"/>
      <c r="R12" s="5"/>
      <c r="S12" s="5"/>
      <c r="T12" s="5"/>
      <c r="U12" s="5"/>
      <c r="V12" s="5"/>
      <c r="W12" s="5"/>
      <c r="X12" s="5"/>
      <c r="Y12" s="5"/>
    </row>
    <row r="13" spans="1:25" ht="15.75" customHeight="1" x14ac:dyDescent="0.25">
      <c r="A13" s="872"/>
      <c r="B13" s="177" t="s">
        <v>743</v>
      </c>
      <c r="C13" s="815" t="s">
        <v>1028</v>
      </c>
      <c r="D13" s="816"/>
      <c r="E13" s="816"/>
      <c r="F13" s="816"/>
      <c r="G13" s="816"/>
      <c r="H13" s="816"/>
      <c r="I13" s="816"/>
      <c r="J13" s="816"/>
      <c r="K13" s="816"/>
      <c r="L13" s="816"/>
      <c r="M13" s="817"/>
      <c r="N13" s="5"/>
      <c r="O13" s="5"/>
      <c r="P13" s="5"/>
      <c r="Q13" s="5"/>
      <c r="R13" s="5"/>
      <c r="S13" s="5"/>
      <c r="T13" s="5"/>
      <c r="U13" s="5"/>
      <c r="V13" s="5"/>
      <c r="W13" s="5"/>
      <c r="X13" s="5"/>
      <c r="Y13" s="5"/>
    </row>
    <row r="14" spans="1:25" ht="39" customHeight="1" x14ac:dyDescent="0.25">
      <c r="A14" s="872"/>
      <c r="B14" s="910" t="s">
        <v>745</v>
      </c>
      <c r="C14" s="911" t="s">
        <v>118</v>
      </c>
      <c r="D14" s="1018"/>
      <c r="E14" s="199" t="s">
        <v>746</v>
      </c>
      <c r="F14" s="200" t="s">
        <v>350</v>
      </c>
      <c r="G14" s="874" t="s">
        <v>1006</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1018"/>
      <c r="E15" s="1018"/>
      <c r="F15" s="1018"/>
      <c r="G15" s="1018"/>
      <c r="H15" s="1018"/>
      <c r="I15" s="1018"/>
      <c r="J15" s="1018"/>
      <c r="K15" s="1018"/>
      <c r="L15" s="1018"/>
      <c r="M15" s="1019"/>
      <c r="N15" s="5"/>
      <c r="O15" s="5"/>
      <c r="P15" s="5"/>
      <c r="Q15" s="5"/>
      <c r="R15" s="5"/>
      <c r="S15" s="5"/>
      <c r="T15" s="5"/>
      <c r="U15" s="5"/>
      <c r="V15" s="5"/>
      <c r="W15" s="5"/>
      <c r="X15" s="5"/>
      <c r="Y15" s="5"/>
    </row>
    <row r="16" spans="1:25" ht="15.75" customHeight="1" x14ac:dyDescent="0.25">
      <c r="A16" s="885" t="s">
        <v>533</v>
      </c>
      <c r="B16" s="201" t="s">
        <v>30</v>
      </c>
      <c r="C16" s="873" t="s">
        <v>315</v>
      </c>
      <c r="D16" s="1008"/>
      <c r="E16" s="1008"/>
      <c r="F16" s="1008"/>
      <c r="G16" s="1008"/>
      <c r="H16" s="1008"/>
      <c r="I16" s="1008"/>
      <c r="J16" s="1008"/>
      <c r="K16" s="1008"/>
      <c r="L16" s="1008"/>
      <c r="M16" s="1009"/>
      <c r="N16" s="5"/>
      <c r="O16" s="5"/>
      <c r="P16" s="5"/>
      <c r="Q16" s="5"/>
      <c r="R16" s="5"/>
      <c r="S16" s="5"/>
      <c r="T16" s="5"/>
      <c r="U16" s="5"/>
      <c r="V16" s="5"/>
      <c r="W16" s="5"/>
      <c r="X16" s="5"/>
      <c r="Y16" s="5"/>
    </row>
    <row r="17" spans="1:25" ht="45.75" customHeight="1" x14ac:dyDescent="0.25">
      <c r="A17" s="872"/>
      <c r="B17" s="201" t="s">
        <v>748</v>
      </c>
      <c r="C17" s="873" t="s">
        <v>313</v>
      </c>
      <c r="D17" s="874"/>
      <c r="E17" s="874"/>
      <c r="F17" s="874"/>
      <c r="G17" s="874"/>
      <c r="H17" s="874"/>
      <c r="I17" s="874"/>
      <c r="J17" s="874"/>
      <c r="K17" s="874"/>
      <c r="L17" s="874"/>
      <c r="M17" s="875"/>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584</v>
      </c>
      <c r="E23" s="211" t="s">
        <v>578</v>
      </c>
      <c r="F23" s="923" t="s">
        <v>1063</v>
      </c>
      <c r="G23" s="923"/>
      <c r="H23" s="923"/>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86"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87"/>
      <c r="C26" s="209" t="s">
        <v>581</v>
      </c>
      <c r="D26" s="213"/>
      <c r="E26" s="219"/>
      <c r="F26" s="211" t="s">
        <v>582</v>
      </c>
      <c r="G26" s="212"/>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87"/>
      <c r="C27" s="209" t="s">
        <v>585</v>
      </c>
      <c r="D27" s="220"/>
      <c r="E27" s="194"/>
      <c r="F27" s="211" t="s">
        <v>586</v>
      </c>
      <c r="G27" s="213" t="s">
        <v>584</v>
      </c>
      <c r="H27" s="194"/>
      <c r="I27" s="221"/>
      <c r="J27" s="194"/>
      <c r="K27" s="195"/>
      <c r="L27" s="194"/>
      <c r="M27" s="196"/>
      <c r="N27" s="5"/>
      <c r="O27" s="5"/>
      <c r="P27" s="5"/>
      <c r="Q27" s="5"/>
      <c r="R27" s="5"/>
      <c r="S27" s="5"/>
      <c r="T27" s="5"/>
      <c r="U27" s="5"/>
      <c r="V27" s="5"/>
      <c r="W27" s="5"/>
      <c r="X27" s="5"/>
      <c r="Y27" s="5"/>
    </row>
    <row r="28" spans="1:25" ht="15.75" customHeight="1" x14ac:dyDescent="0.25">
      <c r="A28" s="872"/>
      <c r="B28" s="88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t="s">
        <v>194</v>
      </c>
      <c r="E30" s="219"/>
      <c r="F30" s="228" t="s">
        <v>589</v>
      </c>
      <c r="G30" s="213" t="s">
        <v>194</v>
      </c>
      <c r="H30" s="219"/>
      <c r="I30" s="228" t="s">
        <v>590</v>
      </c>
      <c r="J30" s="895" t="s">
        <v>1064</v>
      </c>
      <c r="K30" s="959"/>
      <c r="L30" s="1078"/>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300</v>
      </c>
      <c r="E37" s="244"/>
      <c r="F37" s="243">
        <v>300</v>
      </c>
      <c r="G37" s="244"/>
      <c r="H37" s="243">
        <v>300</v>
      </c>
      <c r="I37" s="244"/>
      <c r="J37" s="243">
        <v>300</v>
      </c>
      <c r="K37" s="244"/>
      <c r="L37" s="243">
        <v>300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6" t="s">
        <v>90</v>
      </c>
      <c r="E43" s="244"/>
      <c r="F43" s="895">
        <v>1500</v>
      </c>
      <c r="G43" s="1010"/>
      <c r="H43" s="897"/>
      <c r="I43" s="1011"/>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654</v>
      </c>
      <c r="H46" s="1013"/>
      <c r="I46" s="1013"/>
      <c r="J46" s="1014"/>
      <c r="K46" s="256" t="s">
        <v>615</v>
      </c>
      <c r="L46" s="907"/>
      <c r="M46" s="1071"/>
      <c r="N46" s="5"/>
      <c r="O46" s="5"/>
      <c r="P46" s="5"/>
      <c r="Q46" s="5"/>
      <c r="R46" s="5"/>
      <c r="S46" s="5"/>
      <c r="T46" s="5"/>
      <c r="U46" s="5"/>
      <c r="V46" s="5"/>
      <c r="W46" s="5"/>
      <c r="X46" s="5"/>
      <c r="Y46" s="5"/>
    </row>
    <row r="47" spans="1:25" ht="15.75" customHeight="1" x14ac:dyDescent="0.25">
      <c r="A47" s="872"/>
      <c r="B47" s="887"/>
      <c r="C47" s="253"/>
      <c r="D47" s="257" t="s">
        <v>584</v>
      </c>
      <c r="E47" s="212"/>
      <c r="F47" s="1012"/>
      <c r="G47" s="1015"/>
      <c r="H47" s="1016"/>
      <c r="I47" s="1016"/>
      <c r="J47" s="1017"/>
      <c r="K47" s="194"/>
      <c r="L47" s="1015"/>
      <c r="M47" s="1072"/>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63" customHeight="1" x14ac:dyDescent="0.25">
      <c r="A49" s="872"/>
      <c r="B49" s="177" t="s">
        <v>616</v>
      </c>
      <c r="C49" s="881" t="s">
        <v>1065</v>
      </c>
      <c r="D49" s="882"/>
      <c r="E49" s="882"/>
      <c r="F49" s="882"/>
      <c r="G49" s="882"/>
      <c r="H49" s="882"/>
      <c r="I49" s="882"/>
      <c r="J49" s="882"/>
      <c r="K49" s="882"/>
      <c r="L49" s="882"/>
      <c r="M49" s="883"/>
      <c r="N49" s="5"/>
      <c r="O49" s="5"/>
      <c r="P49" s="5"/>
      <c r="Q49" s="5"/>
      <c r="R49" s="5"/>
      <c r="S49" s="5"/>
      <c r="T49" s="5"/>
      <c r="U49" s="5"/>
      <c r="V49" s="5"/>
      <c r="W49" s="5"/>
      <c r="X49" s="5"/>
      <c r="Y49" s="5"/>
    </row>
    <row r="50" spans="1:25" ht="15.75" customHeight="1" x14ac:dyDescent="0.25">
      <c r="A50" s="872"/>
      <c r="B50" s="201" t="s">
        <v>618</v>
      </c>
      <c r="C50" s="815" t="s">
        <v>1066</v>
      </c>
      <c r="D50" s="816"/>
      <c r="E50" s="816"/>
      <c r="F50" s="816"/>
      <c r="G50" s="816"/>
      <c r="H50" s="816"/>
      <c r="I50" s="816"/>
      <c r="J50" s="816"/>
      <c r="K50" s="816"/>
      <c r="L50" s="816"/>
      <c r="M50" s="817"/>
      <c r="N50" s="5"/>
      <c r="O50" s="5"/>
      <c r="P50" s="5"/>
      <c r="Q50" s="5"/>
      <c r="R50" s="5"/>
      <c r="S50" s="5"/>
      <c r="T50" s="5"/>
      <c r="U50" s="5"/>
      <c r="V50" s="5"/>
      <c r="W50" s="5"/>
      <c r="X50" s="5"/>
      <c r="Y50" s="5"/>
    </row>
    <row r="51" spans="1:25" ht="15.75" customHeight="1" x14ac:dyDescent="0.25">
      <c r="A51" s="872"/>
      <c r="B51" s="201" t="s">
        <v>620</v>
      </c>
      <c r="C51" s="815" t="s">
        <v>809</v>
      </c>
      <c r="D51" s="816"/>
      <c r="E51" s="816"/>
      <c r="F51" s="816"/>
      <c r="G51" s="816"/>
      <c r="H51" s="816"/>
      <c r="I51" s="816"/>
      <c r="J51" s="816"/>
      <c r="K51" s="816"/>
      <c r="L51" s="816"/>
      <c r="M51" s="817"/>
      <c r="N51" s="5"/>
      <c r="O51" s="5"/>
      <c r="P51" s="5"/>
      <c r="Q51" s="5"/>
      <c r="R51" s="5"/>
      <c r="S51" s="5"/>
      <c r="T51" s="5"/>
      <c r="U51" s="5"/>
      <c r="V51" s="5"/>
      <c r="W51" s="5"/>
      <c r="X51" s="5"/>
      <c r="Y51" s="5"/>
    </row>
    <row r="52" spans="1:25" ht="15.75" customHeight="1" x14ac:dyDescent="0.25">
      <c r="A52" s="872"/>
      <c r="B52" s="201" t="s">
        <v>621</v>
      </c>
      <c r="C52" s="815" t="s">
        <v>90</v>
      </c>
      <c r="D52" s="816"/>
      <c r="E52" s="816"/>
      <c r="F52" s="816"/>
      <c r="G52" s="816"/>
      <c r="H52" s="816"/>
      <c r="I52" s="816"/>
      <c r="J52" s="816"/>
      <c r="K52" s="816"/>
      <c r="L52" s="816"/>
      <c r="M52" s="817"/>
      <c r="N52" s="5"/>
      <c r="O52" s="5"/>
      <c r="P52" s="5"/>
      <c r="Q52" s="5"/>
      <c r="R52" s="5"/>
      <c r="S52" s="5"/>
      <c r="T52" s="5"/>
      <c r="U52" s="5"/>
      <c r="V52" s="5"/>
      <c r="W52" s="5"/>
      <c r="X52" s="5"/>
      <c r="Y52" s="5"/>
    </row>
    <row r="53" spans="1:25" ht="15.75" customHeight="1" x14ac:dyDescent="0.25">
      <c r="A53" s="871" t="s">
        <v>545</v>
      </c>
      <c r="B53" s="259" t="s">
        <v>622</v>
      </c>
      <c r="C53" s="1073" t="s">
        <v>1067</v>
      </c>
      <c r="D53" s="1073"/>
      <c r="E53" s="1073"/>
      <c r="F53" s="1073"/>
      <c r="G53" s="1073"/>
      <c r="H53" s="1073"/>
      <c r="I53" s="1073"/>
      <c r="J53" s="1073"/>
      <c r="K53" s="1073"/>
      <c r="L53" s="1073"/>
      <c r="M53" s="1074"/>
      <c r="N53" s="5"/>
      <c r="O53" s="5"/>
      <c r="P53" s="5"/>
      <c r="Q53" s="5"/>
      <c r="R53" s="5"/>
      <c r="S53" s="5"/>
      <c r="T53" s="5"/>
      <c r="U53" s="5"/>
      <c r="V53" s="5"/>
      <c r="W53" s="5"/>
      <c r="X53" s="5"/>
      <c r="Y53" s="5"/>
    </row>
    <row r="54" spans="1:25" ht="15.75" customHeight="1" x14ac:dyDescent="0.25">
      <c r="A54" s="872"/>
      <c r="B54" s="259" t="s">
        <v>624</v>
      </c>
      <c r="C54" s="1073" t="s">
        <v>1068</v>
      </c>
      <c r="D54" s="1073"/>
      <c r="E54" s="1073"/>
      <c r="F54" s="1073"/>
      <c r="G54" s="1073"/>
      <c r="H54" s="1073"/>
      <c r="I54" s="1073"/>
      <c r="J54" s="1073"/>
      <c r="K54" s="1073"/>
      <c r="L54" s="1073"/>
      <c r="M54" s="1074"/>
      <c r="N54" s="5"/>
      <c r="O54" s="5"/>
      <c r="P54" s="5"/>
      <c r="Q54" s="5"/>
      <c r="R54" s="5"/>
      <c r="S54" s="5"/>
      <c r="T54" s="5"/>
      <c r="U54" s="5"/>
      <c r="V54" s="5"/>
      <c r="W54" s="5"/>
      <c r="X54" s="5"/>
      <c r="Y54" s="5"/>
    </row>
    <row r="55" spans="1:25" ht="15.75" customHeight="1" x14ac:dyDescent="0.25">
      <c r="A55" s="872"/>
      <c r="B55" s="259" t="s">
        <v>626</v>
      </c>
      <c r="C55" s="1073" t="s">
        <v>9</v>
      </c>
      <c r="D55" s="1073"/>
      <c r="E55" s="1073"/>
      <c r="F55" s="1073"/>
      <c r="G55" s="1073"/>
      <c r="H55" s="1073"/>
      <c r="I55" s="1073"/>
      <c r="J55" s="1073"/>
      <c r="K55" s="1073"/>
      <c r="L55" s="1073"/>
      <c r="M55" s="1074"/>
      <c r="N55" s="5"/>
      <c r="O55" s="5"/>
      <c r="P55" s="5"/>
      <c r="Q55" s="5"/>
      <c r="R55" s="5"/>
      <c r="S55" s="5"/>
      <c r="T55" s="5"/>
      <c r="U55" s="5"/>
      <c r="V55" s="5"/>
      <c r="W55" s="5"/>
      <c r="X55" s="5"/>
      <c r="Y55" s="5"/>
    </row>
    <row r="56" spans="1:25" ht="15.75" customHeight="1" x14ac:dyDescent="0.25">
      <c r="A56" s="872"/>
      <c r="B56" s="260" t="s">
        <v>627</v>
      </c>
      <c r="C56" s="1073" t="s">
        <v>1069</v>
      </c>
      <c r="D56" s="1073"/>
      <c r="E56" s="1073"/>
      <c r="F56" s="1073"/>
      <c r="G56" s="1073"/>
      <c r="H56" s="1073"/>
      <c r="I56" s="1073"/>
      <c r="J56" s="1073"/>
      <c r="K56" s="1073"/>
      <c r="L56" s="1073"/>
      <c r="M56" s="1074"/>
      <c r="N56" s="5"/>
      <c r="O56" s="5"/>
      <c r="P56" s="5"/>
      <c r="Q56" s="5"/>
      <c r="R56" s="5"/>
      <c r="S56" s="5"/>
      <c r="T56" s="5"/>
      <c r="U56" s="5"/>
      <c r="V56" s="5"/>
      <c r="W56" s="5"/>
      <c r="X56" s="5"/>
      <c r="Y56" s="5"/>
    </row>
    <row r="57" spans="1:25" ht="15.75" customHeight="1" x14ac:dyDescent="0.25">
      <c r="A57" s="872"/>
      <c r="B57" s="259" t="s">
        <v>628</v>
      </c>
      <c r="C57" s="1075" t="s">
        <v>318</v>
      </c>
      <c r="D57" s="1076"/>
      <c r="E57" s="1076"/>
      <c r="F57" s="1076"/>
      <c r="G57" s="1076"/>
      <c r="H57" s="1076"/>
      <c r="I57" s="1076"/>
      <c r="J57" s="1076"/>
      <c r="K57" s="1076"/>
      <c r="L57" s="1076"/>
      <c r="M57" s="1077"/>
      <c r="N57" s="5"/>
      <c r="O57" s="5"/>
      <c r="P57" s="5"/>
      <c r="Q57" s="5"/>
      <c r="R57" s="5"/>
      <c r="S57" s="5"/>
      <c r="T57" s="5"/>
      <c r="U57" s="5"/>
      <c r="V57" s="5"/>
      <c r="W57" s="5"/>
      <c r="X57" s="5"/>
      <c r="Y57" s="5"/>
    </row>
    <row r="58" spans="1:25" ht="15.75" customHeight="1" thickBot="1" x14ac:dyDescent="0.3">
      <c r="A58" s="884"/>
      <c r="B58" s="259" t="s">
        <v>629</v>
      </c>
      <c r="C58" s="1076" t="s">
        <v>1070</v>
      </c>
      <c r="D58" s="1076"/>
      <c r="E58" s="1076"/>
      <c r="F58" s="1076"/>
      <c r="G58" s="1076"/>
      <c r="H58" s="1076"/>
      <c r="I58" s="1076"/>
      <c r="J58" s="1076"/>
      <c r="K58" s="1076"/>
      <c r="L58" s="1076"/>
      <c r="M58" s="1077"/>
      <c r="N58" s="5"/>
      <c r="O58" s="5"/>
      <c r="P58" s="5"/>
      <c r="Q58" s="5"/>
      <c r="R58" s="5"/>
      <c r="S58" s="5"/>
      <c r="T58" s="5"/>
      <c r="U58" s="5"/>
      <c r="V58" s="5"/>
      <c r="W58" s="5"/>
      <c r="X58" s="5"/>
      <c r="Y58" s="5"/>
    </row>
    <row r="59" spans="1:25" ht="15.75" customHeight="1" x14ac:dyDescent="0.25">
      <c r="A59" s="871" t="s">
        <v>630</v>
      </c>
      <c r="B59" s="261" t="s">
        <v>631</v>
      </c>
      <c r="C59" s="739" t="s">
        <v>953</v>
      </c>
      <c r="D59" s="740"/>
      <c r="E59" s="740"/>
      <c r="F59" s="740"/>
      <c r="G59" s="740"/>
      <c r="H59" s="740"/>
      <c r="I59" s="740"/>
      <c r="J59" s="740"/>
      <c r="K59" s="740"/>
      <c r="L59" s="740"/>
      <c r="M59" s="741"/>
      <c r="N59" s="5"/>
      <c r="O59" s="5"/>
      <c r="P59" s="5"/>
      <c r="Q59" s="5"/>
      <c r="R59" s="5"/>
      <c r="S59" s="5"/>
      <c r="T59" s="5"/>
      <c r="U59" s="5"/>
      <c r="V59" s="5"/>
      <c r="W59" s="5"/>
      <c r="X59" s="5"/>
      <c r="Y59" s="5"/>
    </row>
    <row r="60" spans="1:25" ht="30" customHeight="1" x14ac:dyDescent="0.25">
      <c r="A60" s="872"/>
      <c r="B60" s="261" t="s">
        <v>633</v>
      </c>
      <c r="C60" s="739" t="s">
        <v>797</v>
      </c>
      <c r="D60" s="740"/>
      <c r="E60" s="740"/>
      <c r="F60" s="740"/>
      <c r="G60" s="740"/>
      <c r="H60" s="740"/>
      <c r="I60" s="740"/>
      <c r="J60" s="740"/>
      <c r="K60" s="740"/>
      <c r="L60" s="740"/>
      <c r="M60" s="741"/>
      <c r="N60" s="5"/>
      <c r="O60" s="5"/>
      <c r="P60" s="5"/>
      <c r="Q60" s="5"/>
      <c r="R60" s="5"/>
      <c r="S60" s="5"/>
      <c r="T60" s="5"/>
      <c r="U60" s="5"/>
      <c r="V60" s="5"/>
      <c r="W60" s="5"/>
      <c r="X60" s="5"/>
      <c r="Y60" s="5"/>
    </row>
    <row r="61" spans="1:25" ht="30" customHeight="1" thickBot="1" x14ac:dyDescent="0.3">
      <c r="A61" s="872"/>
      <c r="B61" s="262" t="s">
        <v>44</v>
      </c>
      <c r="C61" s="739" t="s">
        <v>9</v>
      </c>
      <c r="D61" s="740"/>
      <c r="E61" s="740"/>
      <c r="F61" s="740"/>
      <c r="G61" s="740"/>
      <c r="H61" s="740"/>
      <c r="I61" s="740"/>
      <c r="J61" s="740"/>
      <c r="K61" s="740"/>
      <c r="L61" s="740"/>
      <c r="M61" s="741"/>
      <c r="N61" s="5"/>
      <c r="O61" s="5"/>
      <c r="P61" s="5"/>
      <c r="Q61" s="5"/>
      <c r="R61" s="5"/>
      <c r="S61" s="5"/>
      <c r="T61" s="5"/>
      <c r="U61" s="5"/>
      <c r="V61" s="5"/>
      <c r="W61" s="5"/>
      <c r="X61" s="5"/>
      <c r="Y61" s="5"/>
    </row>
    <row r="62" spans="1:25" ht="15.75" customHeight="1" thickBot="1" x14ac:dyDescent="0.3">
      <c r="A62" s="263" t="s">
        <v>549</v>
      </c>
      <c r="B62" s="264"/>
      <c r="C62" s="878"/>
      <c r="D62" s="1006"/>
      <c r="E62" s="1006"/>
      <c r="F62" s="1006"/>
      <c r="G62" s="1006"/>
      <c r="H62" s="1006"/>
      <c r="I62" s="1006"/>
      <c r="J62" s="1006"/>
      <c r="K62" s="1006"/>
      <c r="L62" s="1006"/>
      <c r="M62" s="1007"/>
      <c r="N62" s="5"/>
      <c r="O62" s="5"/>
      <c r="P62" s="5"/>
      <c r="Q62" s="5"/>
      <c r="R62" s="5"/>
      <c r="S62" s="5"/>
      <c r="T62" s="5"/>
      <c r="U62" s="5"/>
      <c r="V62" s="5"/>
      <c r="W62" s="5"/>
      <c r="X62" s="5"/>
      <c r="Y62" s="5"/>
    </row>
    <row r="63" spans="1:25" ht="15.75" customHeight="1" x14ac:dyDescent="0.25">
      <c r="A63" s="5"/>
      <c r="B63" s="106"/>
      <c r="C63" s="5"/>
      <c r="D63" s="5"/>
      <c r="E63" s="5"/>
      <c r="F63" s="5"/>
      <c r="G63" s="5"/>
      <c r="H63" s="5"/>
      <c r="I63" s="5"/>
      <c r="J63" s="5"/>
      <c r="K63" s="5"/>
      <c r="L63" s="5"/>
      <c r="M63" s="5"/>
      <c r="N63" s="5"/>
      <c r="O63" s="5"/>
      <c r="P63" s="5"/>
      <c r="Q63" s="5"/>
      <c r="R63" s="5"/>
      <c r="S63" s="5"/>
      <c r="T63" s="5"/>
      <c r="U63" s="5"/>
      <c r="V63" s="5"/>
      <c r="W63" s="5"/>
      <c r="X63" s="5"/>
      <c r="Y63" s="5"/>
    </row>
    <row r="64" spans="1:25" ht="15.75" customHeight="1" x14ac:dyDescent="0.25">
      <c r="A64" s="5"/>
      <c r="B64" s="106"/>
      <c r="C64" s="5"/>
      <c r="D64" s="5"/>
      <c r="E64" s="5"/>
      <c r="F64" s="5"/>
      <c r="G64" s="5"/>
      <c r="H64" s="5"/>
      <c r="I64" s="5"/>
      <c r="J64" s="5"/>
      <c r="K64" s="5"/>
      <c r="L64" s="5"/>
      <c r="M64" s="5"/>
      <c r="N64" s="5"/>
      <c r="O64" s="5"/>
      <c r="P64" s="5"/>
      <c r="Q64" s="5"/>
      <c r="R64" s="5"/>
      <c r="S64" s="5"/>
      <c r="T64" s="5"/>
      <c r="U64" s="5"/>
      <c r="V64" s="5"/>
      <c r="W64" s="5"/>
      <c r="X64" s="5"/>
      <c r="Y64" s="5"/>
    </row>
    <row r="65" spans="1:25" ht="15.75" customHeight="1" x14ac:dyDescent="0.25">
      <c r="A65" s="5"/>
      <c r="B65" s="106"/>
      <c r="C65" s="5"/>
      <c r="D65" s="5"/>
      <c r="E65" s="5"/>
      <c r="F65" s="5"/>
      <c r="G65" s="5"/>
      <c r="H65" s="5"/>
      <c r="I65" s="5"/>
      <c r="J65" s="5"/>
      <c r="K65" s="5"/>
      <c r="L65" s="5"/>
      <c r="M65" s="5"/>
      <c r="N65" s="5"/>
      <c r="O65" s="5"/>
      <c r="P65" s="5"/>
      <c r="Q65" s="5"/>
      <c r="R65" s="5"/>
      <c r="S65" s="5"/>
      <c r="T65" s="5"/>
      <c r="U65" s="5"/>
      <c r="V65" s="5"/>
      <c r="W65" s="5"/>
      <c r="X65" s="5"/>
      <c r="Y65" s="5"/>
    </row>
    <row r="66" spans="1:25" ht="15.75" customHeight="1" x14ac:dyDescent="0.25">
      <c r="A66" s="5"/>
      <c r="B66" s="106"/>
      <c r="C66" s="5"/>
      <c r="D66" s="5"/>
      <c r="E66" s="5"/>
      <c r="F66" s="5"/>
      <c r="G66" s="5"/>
      <c r="H66" s="5"/>
      <c r="I66" s="5"/>
      <c r="J66" s="5"/>
      <c r="K66" s="5"/>
      <c r="L66" s="5"/>
      <c r="M66" s="5"/>
      <c r="N66" s="5"/>
      <c r="O66" s="5"/>
      <c r="P66" s="5"/>
      <c r="Q66" s="5"/>
      <c r="R66" s="5"/>
      <c r="S66" s="5"/>
      <c r="T66" s="5"/>
      <c r="U66" s="5"/>
      <c r="V66" s="5"/>
      <c r="W66" s="5"/>
      <c r="X66" s="5"/>
      <c r="Y66" s="5"/>
    </row>
    <row r="67" spans="1:25" ht="15.75" customHeight="1" x14ac:dyDescent="0.25">
      <c r="A67" s="5"/>
      <c r="B67" s="106"/>
      <c r="C67" s="5"/>
      <c r="D67" s="5"/>
      <c r="E67" s="5"/>
      <c r="F67" s="5"/>
      <c r="G67" s="5"/>
      <c r="H67" s="5"/>
      <c r="I67" s="5"/>
      <c r="J67" s="5"/>
      <c r="K67" s="5"/>
      <c r="L67" s="5"/>
      <c r="M67" s="5"/>
      <c r="N67" s="5"/>
      <c r="O67" s="5"/>
      <c r="P67" s="5"/>
      <c r="Q67" s="5"/>
      <c r="R67" s="5"/>
      <c r="S67" s="5"/>
      <c r="T67" s="5"/>
      <c r="U67" s="5"/>
      <c r="V67" s="5"/>
      <c r="W67" s="5"/>
      <c r="X67" s="5"/>
      <c r="Y67" s="5"/>
    </row>
    <row r="68" spans="1:25" ht="15.75" customHeight="1" x14ac:dyDescent="0.25">
      <c r="A68" s="5"/>
      <c r="B68" s="106"/>
      <c r="C68" s="5"/>
      <c r="D68" s="5"/>
      <c r="E68" s="5"/>
      <c r="F68" s="5"/>
      <c r="G68" s="5"/>
      <c r="H68" s="5"/>
      <c r="I68" s="5"/>
      <c r="J68" s="5"/>
      <c r="K68" s="5"/>
      <c r="L68" s="5"/>
      <c r="M68" s="5"/>
      <c r="N68" s="5"/>
      <c r="O68" s="5"/>
      <c r="P68" s="5"/>
      <c r="Q68" s="5"/>
      <c r="R68" s="5"/>
      <c r="S68" s="5"/>
      <c r="T68" s="5"/>
      <c r="U68" s="5"/>
      <c r="V68" s="5"/>
      <c r="W68" s="5"/>
      <c r="X68" s="5"/>
      <c r="Y68" s="5"/>
    </row>
    <row r="69" spans="1:25" ht="15.75" customHeight="1" x14ac:dyDescent="0.25">
      <c r="A69" s="5"/>
      <c r="B69" s="106"/>
      <c r="C69" s="5"/>
      <c r="D69" s="5"/>
      <c r="E69" s="5"/>
      <c r="F69" s="5"/>
      <c r="G69" s="5"/>
      <c r="H69" s="5"/>
      <c r="I69" s="5"/>
      <c r="J69" s="5"/>
      <c r="K69" s="5"/>
      <c r="L69" s="5"/>
      <c r="M69" s="5"/>
      <c r="N69" s="5"/>
      <c r="O69" s="5"/>
      <c r="P69" s="5"/>
      <c r="Q69" s="5"/>
      <c r="R69" s="5"/>
      <c r="S69" s="5"/>
      <c r="T69" s="5"/>
      <c r="U69" s="5"/>
      <c r="V69" s="5"/>
      <c r="W69" s="5"/>
      <c r="X69" s="5"/>
      <c r="Y69" s="5"/>
    </row>
    <row r="70" spans="1:25" ht="15.75" customHeight="1" x14ac:dyDescent="0.25">
      <c r="A70" s="5"/>
      <c r="B70" s="106"/>
      <c r="C70" s="5"/>
      <c r="D70" s="5"/>
      <c r="E70" s="5"/>
      <c r="F70" s="5"/>
      <c r="G70" s="5"/>
      <c r="H70" s="5"/>
      <c r="I70" s="5"/>
      <c r="J70" s="5"/>
      <c r="K70" s="5"/>
      <c r="L70" s="5"/>
      <c r="M70" s="5"/>
      <c r="N70" s="5"/>
      <c r="O70" s="5"/>
      <c r="P70" s="5"/>
      <c r="Q70" s="5"/>
      <c r="R70" s="5"/>
      <c r="S70" s="5"/>
      <c r="T70" s="5"/>
      <c r="U70" s="5"/>
      <c r="V70" s="5"/>
      <c r="W70" s="5"/>
      <c r="X70" s="5"/>
      <c r="Y70" s="5"/>
    </row>
    <row r="71" spans="1:25" ht="15.75" customHeight="1" x14ac:dyDescent="0.25">
      <c r="A71" s="5"/>
      <c r="B71" s="106"/>
      <c r="C71" s="5"/>
      <c r="D71" s="5"/>
      <c r="E71" s="5"/>
      <c r="F71" s="5"/>
      <c r="G71" s="5"/>
      <c r="H71" s="5"/>
      <c r="I71" s="5"/>
      <c r="J71" s="5"/>
      <c r="K71" s="5"/>
      <c r="L71" s="5"/>
      <c r="M71" s="5"/>
      <c r="N71" s="5"/>
      <c r="O71" s="5"/>
      <c r="P71" s="5"/>
      <c r="Q71" s="5"/>
      <c r="R71" s="5"/>
      <c r="S71" s="5"/>
      <c r="T71" s="5"/>
      <c r="U71" s="5"/>
      <c r="V71" s="5"/>
      <c r="W71" s="5"/>
      <c r="X71" s="5"/>
      <c r="Y71" s="5"/>
    </row>
    <row r="72" spans="1:25" ht="15.75" customHeight="1" x14ac:dyDescent="0.25">
      <c r="A72" s="5"/>
      <c r="B72" s="106"/>
      <c r="C72" s="5"/>
      <c r="D72" s="5"/>
      <c r="E72" s="5"/>
      <c r="F72" s="5"/>
      <c r="G72" s="5"/>
      <c r="H72" s="5"/>
      <c r="I72" s="5"/>
      <c r="J72" s="5"/>
      <c r="K72" s="5"/>
      <c r="L72" s="5"/>
      <c r="M72" s="5"/>
      <c r="N72" s="5"/>
      <c r="O72" s="5"/>
      <c r="P72" s="5"/>
      <c r="Q72" s="5"/>
      <c r="R72" s="5"/>
      <c r="S72" s="5"/>
      <c r="T72" s="5"/>
      <c r="U72" s="5"/>
      <c r="V72" s="5"/>
      <c r="W72" s="5"/>
      <c r="X72" s="5"/>
      <c r="Y72" s="5"/>
    </row>
    <row r="73" spans="1:25" ht="15.75" customHeight="1" x14ac:dyDescent="0.25">
      <c r="A73" s="5"/>
      <c r="B73" s="106"/>
      <c r="C73" s="5"/>
      <c r="D73" s="5"/>
      <c r="E73" s="5"/>
      <c r="F73" s="5"/>
      <c r="G73" s="5"/>
      <c r="H73" s="5"/>
      <c r="I73" s="5"/>
      <c r="J73" s="5"/>
      <c r="K73" s="5"/>
      <c r="L73" s="5"/>
      <c r="M73" s="5"/>
      <c r="N73" s="5"/>
      <c r="O73" s="5"/>
      <c r="P73" s="5"/>
      <c r="Q73" s="5"/>
      <c r="R73" s="5"/>
      <c r="S73" s="5"/>
      <c r="T73" s="5"/>
      <c r="U73" s="5"/>
      <c r="V73" s="5"/>
      <c r="W73" s="5"/>
      <c r="X73" s="5"/>
      <c r="Y73" s="5"/>
    </row>
    <row r="74" spans="1:25" ht="15.75" customHeight="1" x14ac:dyDescent="0.25">
      <c r="A74" s="5"/>
      <c r="B74" s="106"/>
      <c r="C74" s="5"/>
      <c r="D74" s="5"/>
      <c r="E74" s="5"/>
      <c r="F74" s="5"/>
      <c r="G74" s="5"/>
      <c r="H74" s="5"/>
      <c r="I74" s="5"/>
      <c r="J74" s="5"/>
      <c r="K74" s="5"/>
      <c r="L74" s="5"/>
      <c r="M74" s="5"/>
      <c r="N74" s="5"/>
      <c r="O74" s="5"/>
      <c r="P74" s="5"/>
      <c r="Q74" s="5"/>
      <c r="R74" s="5"/>
      <c r="S74" s="5"/>
      <c r="T74" s="5"/>
      <c r="U74" s="5"/>
      <c r="V74" s="5"/>
      <c r="W74" s="5"/>
      <c r="X74" s="5"/>
      <c r="Y74" s="5"/>
    </row>
    <row r="75" spans="1:25" ht="15.75" customHeight="1" x14ac:dyDescent="0.25">
      <c r="A75" s="5"/>
      <c r="B75" s="106"/>
      <c r="C75" s="5"/>
      <c r="D75" s="5"/>
      <c r="E75" s="5"/>
      <c r="F75" s="5"/>
      <c r="G75" s="5"/>
      <c r="H75" s="5"/>
      <c r="I75" s="5"/>
      <c r="J75" s="5"/>
      <c r="K75" s="5"/>
      <c r="L75" s="5"/>
      <c r="M75" s="5"/>
      <c r="N75" s="5"/>
      <c r="O75" s="5"/>
      <c r="P75" s="5"/>
      <c r="Q75" s="5"/>
      <c r="R75" s="5"/>
      <c r="S75" s="5"/>
      <c r="T75" s="5"/>
      <c r="U75" s="5"/>
      <c r="V75" s="5"/>
      <c r="W75" s="5"/>
      <c r="X75" s="5"/>
      <c r="Y75" s="5"/>
    </row>
    <row r="76" spans="1:25" ht="15.75" customHeight="1" x14ac:dyDescent="0.25">
      <c r="A76" s="5"/>
      <c r="B76" s="106"/>
      <c r="C76" s="5"/>
      <c r="D76" s="5"/>
      <c r="E76" s="5"/>
      <c r="F76" s="5"/>
      <c r="G76" s="5"/>
      <c r="H76" s="5"/>
      <c r="I76" s="5"/>
      <c r="J76" s="5"/>
      <c r="K76" s="5"/>
      <c r="L76" s="5"/>
      <c r="M76" s="5"/>
      <c r="N76" s="5"/>
      <c r="O76" s="5"/>
      <c r="P76" s="5"/>
      <c r="Q76" s="5"/>
      <c r="R76" s="5"/>
      <c r="S76" s="5"/>
      <c r="T76" s="5"/>
      <c r="U76" s="5"/>
      <c r="V76" s="5"/>
      <c r="W76" s="5"/>
      <c r="X76" s="5"/>
      <c r="Y76" s="5"/>
    </row>
    <row r="77" spans="1:25" ht="15.75" customHeight="1" x14ac:dyDescent="0.25">
      <c r="A77" s="5"/>
      <c r="B77" s="106"/>
      <c r="C77" s="5"/>
      <c r="D77" s="5"/>
      <c r="E77" s="5"/>
      <c r="F77" s="5"/>
      <c r="G77" s="5"/>
      <c r="H77" s="5"/>
      <c r="I77" s="5"/>
      <c r="J77" s="5"/>
      <c r="K77" s="5"/>
      <c r="L77" s="5"/>
      <c r="M77" s="5"/>
      <c r="N77" s="5"/>
      <c r="O77" s="5"/>
      <c r="P77" s="5"/>
      <c r="Q77" s="5"/>
      <c r="R77" s="5"/>
      <c r="S77" s="5"/>
      <c r="T77" s="5"/>
      <c r="U77" s="5"/>
      <c r="V77" s="5"/>
      <c r="W77" s="5"/>
      <c r="X77" s="5"/>
      <c r="Y77" s="5"/>
    </row>
    <row r="78" spans="1:25" ht="15.75" customHeight="1" x14ac:dyDescent="0.25">
      <c r="A78" s="5"/>
      <c r="B78" s="106"/>
      <c r="C78" s="5"/>
      <c r="D78" s="5"/>
      <c r="E78" s="5"/>
      <c r="F78" s="5"/>
      <c r="G78" s="5"/>
      <c r="H78" s="5"/>
      <c r="I78" s="5"/>
      <c r="J78" s="5"/>
      <c r="K78" s="5"/>
      <c r="L78" s="5"/>
      <c r="M78" s="5"/>
      <c r="N78" s="5"/>
      <c r="O78" s="5"/>
      <c r="P78" s="5"/>
      <c r="Q78" s="5"/>
      <c r="R78" s="5"/>
      <c r="S78" s="5"/>
      <c r="T78" s="5"/>
      <c r="U78" s="5"/>
      <c r="V78" s="5"/>
      <c r="W78" s="5"/>
      <c r="X78" s="5"/>
      <c r="Y78" s="5"/>
    </row>
    <row r="79" spans="1:25" ht="15.75" customHeight="1" x14ac:dyDescent="0.25">
      <c r="A79" s="5"/>
      <c r="B79" s="106"/>
      <c r="C79" s="5"/>
      <c r="D79" s="5"/>
      <c r="E79" s="5"/>
      <c r="F79" s="5"/>
      <c r="G79" s="5"/>
      <c r="H79" s="5"/>
      <c r="I79" s="5"/>
      <c r="J79" s="5"/>
      <c r="K79" s="5"/>
      <c r="L79" s="5"/>
      <c r="M79" s="5"/>
      <c r="N79" s="5"/>
      <c r="O79" s="5"/>
      <c r="P79" s="5"/>
      <c r="Q79" s="5"/>
      <c r="R79" s="5"/>
      <c r="S79" s="5"/>
      <c r="T79" s="5"/>
      <c r="U79" s="5"/>
      <c r="V79" s="5"/>
      <c r="W79" s="5"/>
      <c r="X79" s="5"/>
      <c r="Y79" s="5"/>
    </row>
    <row r="80" spans="1:25" ht="15.75" customHeight="1" x14ac:dyDescent="0.25">
      <c r="A80" s="5"/>
      <c r="B80" s="106"/>
      <c r="C80" s="5"/>
      <c r="D80" s="5"/>
      <c r="E80" s="5"/>
      <c r="F80" s="5"/>
      <c r="G80" s="5"/>
      <c r="H80" s="5"/>
      <c r="I80" s="5"/>
      <c r="J80" s="5"/>
      <c r="K80" s="5"/>
      <c r="L80" s="5"/>
      <c r="M80" s="5"/>
      <c r="N80" s="5"/>
      <c r="O80" s="5"/>
      <c r="P80" s="5"/>
      <c r="Q80" s="5"/>
      <c r="R80" s="5"/>
      <c r="S80" s="5"/>
      <c r="T80" s="5"/>
      <c r="U80" s="5"/>
      <c r="V80" s="5"/>
      <c r="W80" s="5"/>
      <c r="X80" s="5"/>
      <c r="Y80" s="5"/>
    </row>
    <row r="81" spans="1:25" ht="15.75" customHeight="1" x14ac:dyDescent="0.25">
      <c r="A81" s="5"/>
      <c r="B81" s="106"/>
      <c r="C81" s="5"/>
      <c r="D81" s="5"/>
      <c r="E81" s="5"/>
      <c r="F81" s="5"/>
      <c r="G81" s="5"/>
      <c r="H81" s="5"/>
      <c r="I81" s="5"/>
      <c r="J81" s="5"/>
      <c r="K81" s="5"/>
      <c r="L81" s="5"/>
      <c r="M81" s="5"/>
      <c r="N81" s="5"/>
      <c r="O81" s="5"/>
      <c r="P81" s="5"/>
      <c r="Q81" s="5"/>
      <c r="R81" s="5"/>
      <c r="S81" s="5"/>
      <c r="T81" s="5"/>
      <c r="U81" s="5"/>
      <c r="V81" s="5"/>
      <c r="W81" s="5"/>
      <c r="X81" s="5"/>
      <c r="Y81" s="5"/>
    </row>
    <row r="82" spans="1:25" ht="15.75" customHeight="1" x14ac:dyDescent="0.25">
      <c r="A82" s="5"/>
      <c r="B82" s="106"/>
      <c r="C82" s="5"/>
      <c r="D82" s="5"/>
      <c r="E82" s="5"/>
      <c r="F82" s="5"/>
      <c r="G82" s="5"/>
      <c r="H82" s="5"/>
      <c r="I82" s="5"/>
      <c r="J82" s="5"/>
      <c r="K82" s="5"/>
      <c r="L82" s="5"/>
      <c r="M82" s="5"/>
      <c r="N82" s="5"/>
      <c r="O82" s="5"/>
      <c r="P82" s="5"/>
      <c r="Q82" s="5"/>
      <c r="R82" s="5"/>
      <c r="S82" s="5"/>
      <c r="T82" s="5"/>
      <c r="U82" s="5"/>
      <c r="V82" s="5"/>
      <c r="W82" s="5"/>
      <c r="X82" s="5"/>
      <c r="Y82" s="5"/>
    </row>
    <row r="83" spans="1:25" ht="15.75" customHeight="1" x14ac:dyDescent="0.25">
      <c r="A83" s="5"/>
      <c r="B83" s="106"/>
      <c r="C83" s="5"/>
      <c r="D83" s="5"/>
      <c r="E83" s="5"/>
      <c r="F83" s="5"/>
      <c r="G83" s="5"/>
      <c r="H83" s="5"/>
      <c r="I83" s="5"/>
      <c r="J83" s="5"/>
      <c r="K83" s="5"/>
      <c r="L83" s="5"/>
      <c r="M83" s="5"/>
      <c r="N83" s="5"/>
      <c r="O83" s="5"/>
      <c r="P83" s="5"/>
      <c r="Q83" s="5"/>
      <c r="R83" s="5"/>
      <c r="S83" s="5"/>
      <c r="T83" s="5"/>
      <c r="U83" s="5"/>
      <c r="V83" s="5"/>
      <c r="W83" s="5"/>
      <c r="X83" s="5"/>
      <c r="Y83" s="5"/>
    </row>
    <row r="84" spans="1:25" ht="15.75" customHeight="1" x14ac:dyDescent="0.25">
      <c r="A84" s="5"/>
      <c r="B84" s="106"/>
      <c r="C84" s="5"/>
      <c r="D84" s="5"/>
      <c r="E84" s="5"/>
      <c r="F84" s="5"/>
      <c r="G84" s="5"/>
      <c r="H84" s="5"/>
      <c r="I84" s="5"/>
      <c r="J84" s="5"/>
      <c r="K84" s="5"/>
      <c r="L84" s="5"/>
      <c r="M84" s="5"/>
      <c r="N84" s="5"/>
      <c r="O84" s="5"/>
      <c r="P84" s="5"/>
      <c r="Q84" s="5"/>
      <c r="R84" s="5"/>
      <c r="S84" s="5"/>
      <c r="T84" s="5"/>
      <c r="U84" s="5"/>
      <c r="V84" s="5"/>
      <c r="W84" s="5"/>
      <c r="X84" s="5"/>
      <c r="Y84" s="5"/>
    </row>
    <row r="85" spans="1:25" ht="15.75" customHeight="1" x14ac:dyDescent="0.25">
      <c r="A85" s="5"/>
      <c r="B85" s="106"/>
      <c r="C85" s="5"/>
      <c r="D85" s="5"/>
      <c r="E85" s="5"/>
      <c r="F85" s="5"/>
      <c r="G85" s="5"/>
      <c r="H85" s="5"/>
      <c r="I85" s="5"/>
      <c r="J85" s="5"/>
      <c r="K85" s="5"/>
      <c r="L85" s="5"/>
      <c r="M85" s="5"/>
      <c r="N85" s="5"/>
      <c r="O85" s="5"/>
      <c r="P85" s="5"/>
      <c r="Q85" s="5"/>
      <c r="R85" s="5"/>
      <c r="S85" s="5"/>
      <c r="T85" s="5"/>
      <c r="U85" s="5"/>
      <c r="V85" s="5"/>
      <c r="W85" s="5"/>
      <c r="X85" s="5"/>
      <c r="Y85" s="5"/>
    </row>
    <row r="86" spans="1:25" ht="15.75" customHeight="1" x14ac:dyDescent="0.25">
      <c r="A86" s="5"/>
      <c r="B86" s="106"/>
      <c r="C86" s="5"/>
      <c r="D86" s="5"/>
      <c r="E86" s="5"/>
      <c r="F86" s="5"/>
      <c r="G86" s="5"/>
      <c r="H86" s="5"/>
      <c r="I86" s="5"/>
      <c r="J86" s="5"/>
      <c r="K86" s="5"/>
      <c r="L86" s="5"/>
      <c r="M86" s="5"/>
      <c r="N86" s="5"/>
      <c r="O86" s="5"/>
      <c r="P86" s="5"/>
      <c r="Q86" s="5"/>
      <c r="R86" s="5"/>
      <c r="S86" s="5"/>
      <c r="T86" s="5"/>
      <c r="U86" s="5"/>
      <c r="V86" s="5"/>
      <c r="W86" s="5"/>
      <c r="X86" s="5"/>
      <c r="Y86" s="5"/>
    </row>
    <row r="87" spans="1:25" ht="15.75" customHeight="1" x14ac:dyDescent="0.25">
      <c r="A87" s="5"/>
      <c r="B87" s="106"/>
      <c r="C87" s="5"/>
      <c r="D87" s="5"/>
      <c r="E87" s="5"/>
      <c r="F87" s="5"/>
      <c r="G87" s="5"/>
      <c r="H87" s="5"/>
      <c r="I87" s="5"/>
      <c r="J87" s="5"/>
      <c r="K87" s="5"/>
      <c r="L87" s="5"/>
      <c r="M87" s="5"/>
      <c r="N87" s="5"/>
      <c r="O87" s="5"/>
      <c r="P87" s="5"/>
      <c r="Q87" s="5"/>
      <c r="R87" s="5"/>
      <c r="S87" s="5"/>
      <c r="T87" s="5"/>
      <c r="U87" s="5"/>
      <c r="V87" s="5"/>
      <c r="W87" s="5"/>
      <c r="X87" s="5"/>
      <c r="Y87" s="5"/>
    </row>
    <row r="88" spans="1:25" ht="15.75" customHeight="1" x14ac:dyDescent="0.25">
      <c r="A88" s="5"/>
      <c r="B88" s="106"/>
      <c r="C88" s="5"/>
      <c r="D88" s="5"/>
      <c r="E88" s="5"/>
      <c r="F88" s="5"/>
      <c r="G88" s="5"/>
      <c r="H88" s="5"/>
      <c r="I88" s="5"/>
      <c r="J88" s="5"/>
      <c r="K88" s="5"/>
      <c r="L88" s="5"/>
      <c r="M88" s="5"/>
      <c r="N88" s="5"/>
      <c r="O88" s="5"/>
      <c r="P88" s="5"/>
      <c r="Q88" s="5"/>
      <c r="R88" s="5"/>
      <c r="S88" s="5"/>
      <c r="T88" s="5"/>
      <c r="U88" s="5"/>
      <c r="V88" s="5"/>
      <c r="W88" s="5"/>
      <c r="X88" s="5"/>
      <c r="Y88" s="5"/>
    </row>
    <row r="89" spans="1:25" ht="15.75" customHeight="1" x14ac:dyDescent="0.25">
      <c r="A89" s="5"/>
      <c r="B89" s="106"/>
      <c r="C89" s="5"/>
      <c r="D89" s="5"/>
      <c r="E89" s="5"/>
      <c r="F89" s="5"/>
      <c r="G89" s="5"/>
      <c r="H89" s="5"/>
      <c r="I89" s="5"/>
      <c r="J89" s="5"/>
      <c r="K89" s="5"/>
      <c r="L89" s="5"/>
      <c r="M89" s="5"/>
      <c r="N89" s="5"/>
      <c r="O89" s="5"/>
      <c r="P89" s="5"/>
      <c r="Q89" s="5"/>
      <c r="R89" s="5"/>
      <c r="S89" s="5"/>
      <c r="T89" s="5"/>
      <c r="U89" s="5"/>
      <c r="V89" s="5"/>
      <c r="W89" s="5"/>
      <c r="X89" s="5"/>
      <c r="Y89" s="5"/>
    </row>
    <row r="90" spans="1:25" ht="15.75" customHeight="1" x14ac:dyDescent="0.25">
      <c r="A90" s="5"/>
      <c r="B90" s="106"/>
      <c r="C90" s="5"/>
      <c r="D90" s="5"/>
      <c r="E90" s="5"/>
      <c r="F90" s="5"/>
      <c r="G90" s="5"/>
      <c r="H90" s="5"/>
      <c r="I90" s="5"/>
      <c r="J90" s="5"/>
      <c r="K90" s="5"/>
      <c r="L90" s="5"/>
      <c r="M90" s="5"/>
      <c r="N90" s="5"/>
      <c r="O90" s="5"/>
      <c r="P90" s="5"/>
      <c r="Q90" s="5"/>
      <c r="R90" s="5"/>
      <c r="S90" s="5"/>
      <c r="T90" s="5"/>
      <c r="U90" s="5"/>
      <c r="V90" s="5"/>
      <c r="W90" s="5"/>
      <c r="X90" s="5"/>
      <c r="Y90" s="5"/>
    </row>
    <row r="91" spans="1:25" ht="15.75" customHeight="1" x14ac:dyDescent="0.25">
      <c r="A91" s="5"/>
      <c r="B91" s="106"/>
      <c r="C91" s="5"/>
      <c r="D91" s="5"/>
      <c r="E91" s="5"/>
      <c r="F91" s="5"/>
      <c r="G91" s="5"/>
      <c r="H91" s="5"/>
      <c r="I91" s="5"/>
      <c r="J91" s="5"/>
      <c r="K91" s="5"/>
      <c r="L91" s="5"/>
      <c r="M91" s="5"/>
      <c r="N91" s="5"/>
      <c r="O91" s="5"/>
      <c r="P91" s="5"/>
      <c r="Q91" s="5"/>
      <c r="R91" s="5"/>
      <c r="S91" s="5"/>
      <c r="T91" s="5"/>
      <c r="U91" s="5"/>
      <c r="V91" s="5"/>
      <c r="W91" s="5"/>
      <c r="X91" s="5"/>
      <c r="Y91" s="5"/>
    </row>
    <row r="92" spans="1:25" ht="15.75" customHeight="1" x14ac:dyDescent="0.25">
      <c r="A92" s="5"/>
      <c r="B92" s="106"/>
      <c r="C92" s="5"/>
      <c r="D92" s="5"/>
      <c r="E92" s="5"/>
      <c r="F92" s="5"/>
      <c r="G92" s="5"/>
      <c r="H92" s="5"/>
      <c r="I92" s="5"/>
      <c r="J92" s="5"/>
      <c r="K92" s="5"/>
      <c r="L92" s="5"/>
      <c r="M92" s="5"/>
      <c r="N92" s="5"/>
      <c r="O92" s="5"/>
      <c r="P92" s="5"/>
      <c r="Q92" s="5"/>
      <c r="R92" s="5"/>
      <c r="S92" s="5"/>
      <c r="T92" s="5"/>
      <c r="U92" s="5"/>
      <c r="V92" s="5"/>
      <c r="W92" s="5"/>
      <c r="X92" s="5"/>
      <c r="Y92" s="5"/>
    </row>
    <row r="93" spans="1:25" ht="15.75" customHeight="1" x14ac:dyDescent="0.25">
      <c r="A93" s="5"/>
      <c r="B93" s="106"/>
      <c r="C93" s="5"/>
      <c r="D93" s="5"/>
      <c r="E93" s="5"/>
      <c r="F93" s="5"/>
      <c r="G93" s="5"/>
      <c r="H93" s="5"/>
      <c r="I93" s="5"/>
      <c r="J93" s="5"/>
      <c r="K93" s="5"/>
      <c r="L93" s="5"/>
      <c r="M93" s="5"/>
      <c r="N93" s="5"/>
      <c r="O93" s="5"/>
      <c r="P93" s="5"/>
      <c r="Q93" s="5"/>
      <c r="R93" s="5"/>
      <c r="S93" s="5"/>
      <c r="T93" s="5"/>
      <c r="U93" s="5"/>
      <c r="V93" s="5"/>
      <c r="W93" s="5"/>
      <c r="X93" s="5"/>
      <c r="Y93" s="5"/>
    </row>
    <row r="94" spans="1:25" ht="15.75" customHeight="1" x14ac:dyDescent="0.25">
      <c r="A94" s="5"/>
      <c r="B94" s="106"/>
      <c r="C94" s="5"/>
      <c r="D94" s="5"/>
      <c r="E94" s="5"/>
      <c r="F94" s="5"/>
      <c r="G94" s="5"/>
      <c r="H94" s="5"/>
      <c r="I94" s="5"/>
      <c r="J94" s="5"/>
      <c r="K94" s="5"/>
      <c r="L94" s="5"/>
      <c r="M94" s="5"/>
      <c r="N94" s="5"/>
      <c r="O94" s="5"/>
      <c r="P94" s="5"/>
      <c r="Q94" s="5"/>
      <c r="R94" s="5"/>
      <c r="S94" s="5"/>
      <c r="T94" s="5"/>
      <c r="U94" s="5"/>
      <c r="V94" s="5"/>
      <c r="W94" s="5"/>
      <c r="X94" s="5"/>
      <c r="Y94" s="5"/>
    </row>
    <row r="95" spans="1:25" ht="15.75" customHeight="1" x14ac:dyDescent="0.25">
      <c r="A95" s="5"/>
      <c r="B95" s="106"/>
      <c r="C95" s="5"/>
      <c r="D95" s="5"/>
      <c r="E95" s="5"/>
      <c r="F95" s="5"/>
      <c r="G95" s="5"/>
      <c r="H95" s="5"/>
      <c r="I95" s="5"/>
      <c r="J95" s="5"/>
      <c r="K95" s="5"/>
      <c r="L95" s="5"/>
      <c r="M95" s="5"/>
      <c r="N95" s="5"/>
      <c r="O95" s="5"/>
      <c r="P95" s="5"/>
      <c r="Q95" s="5"/>
      <c r="R95" s="5"/>
      <c r="S95" s="5"/>
      <c r="T95" s="5"/>
      <c r="U95" s="5"/>
      <c r="V95" s="5"/>
      <c r="W95" s="5"/>
      <c r="X95" s="5"/>
      <c r="Y95" s="5"/>
    </row>
    <row r="96" spans="1:25" ht="15.75" customHeight="1" x14ac:dyDescent="0.25">
      <c r="A96" s="5"/>
      <c r="B96" s="106"/>
      <c r="C96" s="5"/>
      <c r="D96" s="5"/>
      <c r="E96" s="5"/>
      <c r="F96" s="5"/>
      <c r="G96" s="5"/>
      <c r="H96" s="5"/>
      <c r="I96" s="5"/>
      <c r="J96" s="5"/>
      <c r="K96" s="5"/>
      <c r="L96" s="5"/>
      <c r="M96" s="5"/>
      <c r="N96" s="5"/>
      <c r="O96" s="5"/>
      <c r="P96" s="5"/>
      <c r="Q96" s="5"/>
      <c r="R96" s="5"/>
      <c r="S96" s="5"/>
      <c r="T96" s="5"/>
      <c r="U96" s="5"/>
      <c r="V96" s="5"/>
      <c r="W96" s="5"/>
      <c r="X96" s="5"/>
      <c r="Y96" s="5"/>
    </row>
    <row r="97" spans="1:25" ht="15.75" customHeight="1" x14ac:dyDescent="0.25">
      <c r="A97" s="5"/>
      <c r="B97" s="106"/>
      <c r="C97" s="5"/>
      <c r="D97" s="5"/>
      <c r="E97" s="5"/>
      <c r="F97" s="5"/>
      <c r="G97" s="5"/>
      <c r="H97" s="5"/>
      <c r="I97" s="5"/>
      <c r="J97" s="5"/>
      <c r="K97" s="5"/>
      <c r="L97" s="5"/>
      <c r="M97" s="5"/>
      <c r="N97" s="5"/>
      <c r="O97" s="5"/>
      <c r="P97" s="5"/>
      <c r="Q97" s="5"/>
      <c r="R97" s="5"/>
      <c r="S97" s="5"/>
      <c r="T97" s="5"/>
      <c r="U97" s="5"/>
      <c r="V97" s="5"/>
      <c r="W97" s="5"/>
      <c r="X97" s="5"/>
      <c r="Y97" s="5"/>
    </row>
    <row r="98" spans="1:25" ht="15.75" customHeight="1" x14ac:dyDescent="0.25">
      <c r="A98" s="5"/>
      <c r="B98" s="106"/>
      <c r="C98" s="5"/>
      <c r="D98" s="5"/>
      <c r="E98" s="5"/>
      <c r="F98" s="5"/>
      <c r="G98" s="5"/>
      <c r="H98" s="5"/>
      <c r="I98" s="5"/>
      <c r="J98" s="5"/>
      <c r="K98" s="5"/>
      <c r="L98" s="5"/>
      <c r="M98" s="5"/>
      <c r="N98" s="5"/>
      <c r="O98" s="5"/>
      <c r="P98" s="5"/>
      <c r="Q98" s="5"/>
      <c r="R98" s="5"/>
      <c r="S98" s="5"/>
      <c r="T98" s="5"/>
      <c r="U98" s="5"/>
      <c r="V98" s="5"/>
      <c r="W98" s="5"/>
      <c r="X98" s="5"/>
      <c r="Y98" s="5"/>
    </row>
    <row r="99" spans="1:25" ht="15.75" customHeight="1" x14ac:dyDescent="0.25">
      <c r="A99" s="5"/>
      <c r="B99" s="106"/>
      <c r="C99" s="5"/>
      <c r="D99" s="5"/>
      <c r="E99" s="5"/>
      <c r="F99" s="5"/>
      <c r="G99" s="5"/>
      <c r="H99" s="5"/>
      <c r="I99" s="5"/>
      <c r="J99" s="5"/>
      <c r="K99" s="5"/>
      <c r="L99" s="5"/>
      <c r="M99" s="5"/>
      <c r="N99" s="5"/>
      <c r="O99" s="5"/>
      <c r="P99" s="5"/>
      <c r="Q99" s="5"/>
      <c r="R99" s="5"/>
      <c r="S99" s="5"/>
      <c r="T99" s="5"/>
      <c r="U99" s="5"/>
      <c r="V99" s="5"/>
      <c r="W99" s="5"/>
      <c r="X99" s="5"/>
      <c r="Y99" s="5"/>
    </row>
    <row r="100" spans="1:25" ht="15.75" customHeight="1" x14ac:dyDescent="0.25">
      <c r="A100" s="5"/>
      <c r="B100" s="106"/>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x14ac:dyDescent="0.25">
      <c r="A101" s="5"/>
      <c r="B101" s="106"/>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x14ac:dyDescent="0.25">
      <c r="A102" s="5"/>
      <c r="B102" s="106"/>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x14ac:dyDescent="0.25">
      <c r="A103" s="5"/>
      <c r="B103" s="106"/>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x14ac:dyDescent="0.25">
      <c r="A104" s="5"/>
      <c r="B104" s="106"/>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x14ac:dyDescent="0.25">
      <c r="A105" s="5"/>
      <c r="B105" s="106"/>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x14ac:dyDescent="0.25">
      <c r="A106" s="5"/>
      <c r="B106" s="106"/>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x14ac:dyDescent="0.25">
      <c r="A107" s="5"/>
      <c r="B107" s="106"/>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x14ac:dyDescent="0.25">
      <c r="A108" s="5"/>
      <c r="B108" s="106"/>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x14ac:dyDescent="0.25">
      <c r="A109" s="5"/>
      <c r="B109" s="106"/>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x14ac:dyDescent="0.25">
      <c r="A110" s="5"/>
      <c r="B110" s="106"/>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x14ac:dyDescent="0.25">
      <c r="A111" s="5"/>
      <c r="B111" s="106"/>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x14ac:dyDescent="0.25">
      <c r="A112" s="5"/>
      <c r="B112" s="106"/>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x14ac:dyDescent="0.25">
      <c r="A113" s="5"/>
      <c r="B113" s="106"/>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x14ac:dyDescent="0.25">
      <c r="A114" s="5"/>
      <c r="B114" s="106"/>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x14ac:dyDescent="0.25">
      <c r="A115" s="5"/>
      <c r="B115" s="106"/>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x14ac:dyDescent="0.25">
      <c r="A116" s="5"/>
      <c r="B116" s="106"/>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x14ac:dyDescent="0.25">
      <c r="A117" s="5"/>
      <c r="B117" s="106"/>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x14ac:dyDescent="0.25">
      <c r="A118" s="5"/>
      <c r="B118" s="106"/>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x14ac:dyDescent="0.25">
      <c r="A119" s="5"/>
      <c r="B119" s="106"/>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x14ac:dyDescent="0.25">
      <c r="A120" s="5"/>
      <c r="B120" s="106"/>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x14ac:dyDescent="0.25">
      <c r="A121" s="5"/>
      <c r="B121" s="106"/>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x14ac:dyDescent="0.25">
      <c r="A122" s="5"/>
      <c r="B122" s="106"/>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x14ac:dyDescent="0.25">
      <c r="A123" s="5"/>
      <c r="B123" s="106"/>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x14ac:dyDescent="0.25">
      <c r="A124" s="5"/>
      <c r="B124" s="106"/>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x14ac:dyDescent="0.25">
      <c r="A125" s="5"/>
      <c r="B125" s="106"/>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x14ac:dyDescent="0.25">
      <c r="A126" s="5"/>
      <c r="B126" s="106"/>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x14ac:dyDescent="0.25">
      <c r="A127" s="5"/>
      <c r="B127" s="106"/>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x14ac:dyDescent="0.25">
      <c r="A128" s="5"/>
      <c r="B128" s="106"/>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x14ac:dyDescent="0.25">
      <c r="A129" s="5"/>
      <c r="B129" s="106"/>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x14ac:dyDescent="0.25">
      <c r="A130" s="5"/>
      <c r="B130" s="106"/>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x14ac:dyDescent="0.25">
      <c r="A131" s="5"/>
      <c r="B131" s="106"/>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x14ac:dyDescent="0.25">
      <c r="A132" s="5"/>
      <c r="B132" s="106"/>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x14ac:dyDescent="0.25">
      <c r="A133" s="5"/>
      <c r="B133" s="106"/>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x14ac:dyDescent="0.25">
      <c r="A134" s="5"/>
      <c r="B134" s="106"/>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x14ac:dyDescent="0.25">
      <c r="A135" s="5"/>
      <c r="B135" s="106"/>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x14ac:dyDescent="0.25">
      <c r="A136" s="5"/>
      <c r="B136" s="106"/>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x14ac:dyDescent="0.25">
      <c r="A137" s="5"/>
      <c r="B137" s="106"/>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x14ac:dyDescent="0.25">
      <c r="A138" s="5"/>
      <c r="B138" s="106"/>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x14ac:dyDescent="0.25">
      <c r="A139" s="5"/>
      <c r="B139" s="106"/>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x14ac:dyDescent="0.25">
      <c r="A140" s="5"/>
      <c r="B140" s="106"/>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x14ac:dyDescent="0.25">
      <c r="A141" s="5"/>
      <c r="B141" s="106"/>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x14ac:dyDescent="0.25">
      <c r="A142" s="5"/>
      <c r="B142" s="106"/>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x14ac:dyDescent="0.25">
      <c r="A143" s="5"/>
      <c r="B143" s="106"/>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x14ac:dyDescent="0.25">
      <c r="A144" s="5"/>
      <c r="B144" s="106"/>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x14ac:dyDescent="0.25">
      <c r="A145" s="5"/>
      <c r="B145" s="106"/>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x14ac:dyDescent="0.25">
      <c r="A146" s="5"/>
      <c r="B146" s="106"/>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x14ac:dyDescent="0.25">
      <c r="A147" s="5"/>
      <c r="B147" s="106"/>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x14ac:dyDescent="0.25">
      <c r="A148" s="5"/>
      <c r="B148" s="106"/>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x14ac:dyDescent="0.25">
      <c r="A149" s="5"/>
      <c r="B149" s="106"/>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x14ac:dyDescent="0.25">
      <c r="A150" s="5"/>
      <c r="B150" s="106"/>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x14ac:dyDescent="0.25">
      <c r="A151" s="5"/>
      <c r="B151" s="106"/>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x14ac:dyDescent="0.25">
      <c r="A152" s="5"/>
      <c r="B152" s="106"/>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x14ac:dyDescent="0.25">
      <c r="A153" s="5"/>
      <c r="B153" s="106"/>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x14ac:dyDescent="0.25">
      <c r="A154" s="5"/>
      <c r="B154" s="106"/>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x14ac:dyDescent="0.25">
      <c r="A155" s="5"/>
      <c r="B155" s="106"/>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x14ac:dyDescent="0.25">
      <c r="A156" s="5"/>
      <c r="B156" s="106"/>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x14ac:dyDescent="0.25">
      <c r="A157" s="5"/>
      <c r="B157" s="106"/>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x14ac:dyDescent="0.25">
      <c r="A158" s="5"/>
      <c r="B158" s="106"/>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x14ac:dyDescent="0.25">
      <c r="A159" s="5"/>
      <c r="B159" s="106"/>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x14ac:dyDescent="0.25">
      <c r="A160" s="5"/>
      <c r="B160" s="106"/>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x14ac:dyDescent="0.25">
      <c r="A161" s="5"/>
      <c r="B161" s="106"/>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x14ac:dyDescent="0.25">
      <c r="A162" s="5"/>
      <c r="B162" s="106"/>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x14ac:dyDescent="0.25">
      <c r="A163" s="5"/>
      <c r="B163" s="106"/>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x14ac:dyDescent="0.25">
      <c r="A164" s="5"/>
      <c r="B164" s="106"/>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x14ac:dyDescent="0.25">
      <c r="A165" s="5"/>
      <c r="B165" s="106"/>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x14ac:dyDescent="0.25">
      <c r="A166" s="5"/>
      <c r="B166" s="106"/>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x14ac:dyDescent="0.25">
      <c r="A167" s="5"/>
      <c r="B167" s="106"/>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x14ac:dyDescent="0.25">
      <c r="A168" s="5"/>
      <c r="B168" s="106"/>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x14ac:dyDescent="0.25">
      <c r="A169" s="5"/>
      <c r="B169" s="106"/>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x14ac:dyDescent="0.25">
      <c r="A170" s="5"/>
      <c r="B170" s="106"/>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x14ac:dyDescent="0.25">
      <c r="A171" s="5"/>
      <c r="B171" s="106"/>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x14ac:dyDescent="0.25">
      <c r="A172" s="5"/>
      <c r="B172" s="106"/>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x14ac:dyDescent="0.25">
      <c r="A173" s="5"/>
      <c r="B173" s="106"/>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x14ac:dyDescent="0.25">
      <c r="A174" s="5"/>
      <c r="B174" s="106"/>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x14ac:dyDescent="0.25">
      <c r="A175" s="5"/>
      <c r="B175" s="106"/>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x14ac:dyDescent="0.25">
      <c r="A176" s="5"/>
      <c r="B176" s="106"/>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x14ac:dyDescent="0.25">
      <c r="A177" s="5"/>
      <c r="B177" s="106"/>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x14ac:dyDescent="0.25">
      <c r="A178" s="5"/>
      <c r="B178" s="106"/>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x14ac:dyDescent="0.25">
      <c r="A179" s="5"/>
      <c r="B179" s="106"/>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x14ac:dyDescent="0.25">
      <c r="A180" s="5"/>
      <c r="B180" s="106"/>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x14ac:dyDescent="0.25">
      <c r="A181" s="5"/>
      <c r="B181" s="106"/>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x14ac:dyDescent="0.25">
      <c r="A182" s="5"/>
      <c r="B182" s="106"/>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x14ac:dyDescent="0.25">
      <c r="A183" s="5"/>
      <c r="B183" s="106"/>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x14ac:dyDescent="0.25">
      <c r="A184" s="5"/>
      <c r="B184" s="106"/>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x14ac:dyDescent="0.25">
      <c r="A185" s="5"/>
      <c r="B185" s="106"/>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x14ac:dyDescent="0.25">
      <c r="A186" s="5"/>
      <c r="B186" s="106"/>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x14ac:dyDescent="0.25">
      <c r="A187" s="5"/>
      <c r="B187" s="106"/>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x14ac:dyDescent="0.25">
      <c r="A188" s="5"/>
      <c r="B188" s="106"/>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x14ac:dyDescent="0.25">
      <c r="A189" s="5"/>
      <c r="B189" s="106"/>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x14ac:dyDescent="0.25">
      <c r="A190" s="5"/>
      <c r="B190" s="106"/>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x14ac:dyDescent="0.25">
      <c r="A191" s="5"/>
      <c r="B191" s="106"/>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x14ac:dyDescent="0.25">
      <c r="A192" s="5"/>
      <c r="B192" s="106"/>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x14ac:dyDescent="0.25">
      <c r="A193" s="5"/>
      <c r="B193" s="106"/>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x14ac:dyDescent="0.25">
      <c r="A194" s="5"/>
      <c r="B194" s="106"/>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x14ac:dyDescent="0.25">
      <c r="A195" s="5"/>
      <c r="B195" s="106"/>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x14ac:dyDescent="0.25">
      <c r="A196" s="5"/>
      <c r="B196" s="106"/>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x14ac:dyDescent="0.25">
      <c r="A197" s="5"/>
      <c r="B197" s="106"/>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x14ac:dyDescent="0.25">
      <c r="A198" s="5"/>
      <c r="B198" s="106"/>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x14ac:dyDescent="0.25">
      <c r="A199" s="5"/>
      <c r="B199" s="106"/>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x14ac:dyDescent="0.25">
      <c r="A200" s="5"/>
      <c r="B200" s="106"/>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x14ac:dyDescent="0.25">
      <c r="A201" s="5"/>
      <c r="B201" s="106"/>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x14ac:dyDescent="0.25">
      <c r="A202" s="5"/>
      <c r="B202" s="106"/>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x14ac:dyDescent="0.25">
      <c r="A203" s="5"/>
      <c r="B203" s="106"/>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x14ac:dyDescent="0.25">
      <c r="A204" s="5"/>
      <c r="B204" s="106"/>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x14ac:dyDescent="0.25">
      <c r="A205" s="5"/>
      <c r="B205" s="106"/>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x14ac:dyDescent="0.25">
      <c r="A206" s="5"/>
      <c r="B206" s="106"/>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x14ac:dyDescent="0.25">
      <c r="A207" s="5"/>
      <c r="B207" s="106"/>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x14ac:dyDescent="0.25">
      <c r="A208" s="5"/>
      <c r="B208" s="106"/>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x14ac:dyDescent="0.25">
      <c r="A209" s="5"/>
      <c r="B209" s="106"/>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x14ac:dyDescent="0.25">
      <c r="A210" s="5"/>
      <c r="B210" s="106"/>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x14ac:dyDescent="0.25">
      <c r="A211" s="5"/>
      <c r="B211" s="106"/>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x14ac:dyDescent="0.25">
      <c r="A212" s="5"/>
      <c r="B212" s="106"/>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x14ac:dyDescent="0.25">
      <c r="A213" s="5"/>
      <c r="B213" s="106"/>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x14ac:dyDescent="0.25">
      <c r="A214" s="5"/>
      <c r="B214" s="106"/>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x14ac:dyDescent="0.25">
      <c r="A215" s="5"/>
      <c r="B215" s="106"/>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x14ac:dyDescent="0.25">
      <c r="A216" s="5"/>
      <c r="B216" s="106"/>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x14ac:dyDescent="0.25">
      <c r="A217" s="5"/>
      <c r="B217" s="106"/>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x14ac:dyDescent="0.25">
      <c r="A218" s="5"/>
      <c r="B218" s="106"/>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x14ac:dyDescent="0.25">
      <c r="A219" s="5"/>
      <c r="B219" s="106"/>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x14ac:dyDescent="0.25">
      <c r="A220" s="5"/>
      <c r="B220" s="106"/>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x14ac:dyDescent="0.25">
      <c r="A221" s="5"/>
      <c r="B221" s="106"/>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x14ac:dyDescent="0.25">
      <c r="A222" s="5"/>
      <c r="B222" s="106"/>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x14ac:dyDescent="0.25">
      <c r="A223" s="5"/>
      <c r="B223" s="106"/>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x14ac:dyDescent="0.25">
      <c r="A224" s="5"/>
      <c r="B224" s="106"/>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x14ac:dyDescent="0.25">
      <c r="A225" s="5"/>
      <c r="B225" s="106"/>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x14ac:dyDescent="0.25">
      <c r="A226" s="5"/>
      <c r="B226" s="106"/>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x14ac:dyDescent="0.25">
      <c r="A227" s="5"/>
      <c r="B227" s="106"/>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x14ac:dyDescent="0.25">
      <c r="A228" s="5"/>
      <c r="B228" s="106"/>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x14ac:dyDescent="0.25">
      <c r="A229" s="5"/>
      <c r="B229" s="106"/>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x14ac:dyDescent="0.25">
      <c r="A230" s="5"/>
      <c r="B230" s="106"/>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x14ac:dyDescent="0.25">
      <c r="A231" s="5"/>
      <c r="B231" s="106"/>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x14ac:dyDescent="0.25">
      <c r="A232" s="5"/>
      <c r="B232" s="106"/>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x14ac:dyDescent="0.25">
      <c r="A233" s="5"/>
      <c r="B233" s="106"/>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x14ac:dyDescent="0.25">
      <c r="A234" s="5"/>
      <c r="B234" s="106"/>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x14ac:dyDescent="0.25">
      <c r="A235" s="5"/>
      <c r="B235" s="106"/>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x14ac:dyDescent="0.25">
      <c r="A236" s="5"/>
      <c r="B236" s="106"/>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x14ac:dyDescent="0.25">
      <c r="A237" s="5"/>
      <c r="B237" s="106"/>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x14ac:dyDescent="0.25">
      <c r="A238" s="5"/>
      <c r="B238" s="106"/>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x14ac:dyDescent="0.25">
      <c r="A239" s="5"/>
      <c r="B239" s="106"/>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x14ac:dyDescent="0.25">
      <c r="A240" s="5"/>
      <c r="B240" s="106"/>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x14ac:dyDescent="0.25">
      <c r="A241" s="5"/>
      <c r="B241" s="106"/>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x14ac:dyDescent="0.25">
      <c r="A242" s="5"/>
      <c r="B242" s="106"/>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x14ac:dyDescent="0.25">
      <c r="A243" s="5"/>
      <c r="B243" s="106"/>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x14ac:dyDescent="0.25">
      <c r="A244" s="5"/>
      <c r="B244" s="106"/>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x14ac:dyDescent="0.25">
      <c r="A245" s="5"/>
      <c r="B245" s="106"/>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x14ac:dyDescent="0.25">
      <c r="A246" s="5"/>
      <c r="B246" s="106"/>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x14ac:dyDescent="0.25">
      <c r="A247" s="5"/>
      <c r="B247" s="106"/>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x14ac:dyDescent="0.25">
      <c r="A248" s="5"/>
      <c r="B248" s="106"/>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x14ac:dyDescent="0.25">
      <c r="A249" s="5"/>
      <c r="B249" s="106"/>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x14ac:dyDescent="0.25">
      <c r="A250" s="5"/>
      <c r="B250" s="106"/>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x14ac:dyDescent="0.25">
      <c r="A251" s="5"/>
      <c r="B251" s="106"/>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x14ac:dyDescent="0.25">
      <c r="A252" s="5"/>
      <c r="B252" s="106"/>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x14ac:dyDescent="0.25">
      <c r="A253" s="5"/>
      <c r="B253" s="106"/>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x14ac:dyDescent="0.25">
      <c r="A254" s="5"/>
      <c r="B254" s="106"/>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x14ac:dyDescent="0.25">
      <c r="A255" s="5"/>
      <c r="B255" s="106"/>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x14ac:dyDescent="0.25">
      <c r="A256" s="5"/>
      <c r="B256" s="106"/>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x14ac:dyDescent="0.25">
      <c r="A257" s="5"/>
      <c r="B257" s="106"/>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x14ac:dyDescent="0.25">
      <c r="A258" s="5"/>
      <c r="B258" s="106"/>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x14ac:dyDescent="0.25">
      <c r="A259" s="5"/>
      <c r="B259" s="106"/>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x14ac:dyDescent="0.25">
      <c r="A260" s="5"/>
      <c r="B260" s="106"/>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x14ac:dyDescent="0.25">
      <c r="A261" s="5"/>
      <c r="B261" s="106"/>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x14ac:dyDescent="0.25">
      <c r="A262" s="5"/>
      <c r="B262" s="106"/>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x14ac:dyDescent="0.25">
      <c r="A263" s="5"/>
      <c r="B263" s="106"/>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x14ac:dyDescent="0.25">
      <c r="A264" s="5"/>
      <c r="B264" s="106"/>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x14ac:dyDescent="0.25">
      <c r="A265" s="5"/>
      <c r="B265" s="106"/>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x14ac:dyDescent="0.25">
      <c r="A266" s="5"/>
      <c r="B266" s="106"/>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x14ac:dyDescent="0.25">
      <c r="A267" s="5"/>
      <c r="B267" s="106"/>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x14ac:dyDescent="0.25">
      <c r="A268" s="5"/>
      <c r="B268" s="106"/>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x14ac:dyDescent="0.25">
      <c r="A269" s="5"/>
      <c r="B269" s="106"/>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x14ac:dyDescent="0.25">
      <c r="A270" s="5"/>
      <c r="B270" s="106"/>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x14ac:dyDescent="0.25">
      <c r="A271" s="5"/>
      <c r="B271" s="106"/>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x14ac:dyDescent="0.25">
      <c r="A272" s="5"/>
      <c r="B272" s="106"/>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x14ac:dyDescent="0.25">
      <c r="A273" s="5"/>
      <c r="B273" s="106"/>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x14ac:dyDescent="0.25">
      <c r="A274" s="5"/>
      <c r="B274" s="106"/>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x14ac:dyDescent="0.25">
      <c r="A275" s="5"/>
      <c r="B275" s="106"/>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x14ac:dyDescent="0.25">
      <c r="A276" s="5"/>
      <c r="B276" s="106"/>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x14ac:dyDescent="0.25">
      <c r="A277" s="5"/>
      <c r="B277" s="106"/>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x14ac:dyDescent="0.25">
      <c r="A278" s="5"/>
      <c r="B278" s="106"/>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x14ac:dyDescent="0.25">
      <c r="A279" s="5"/>
      <c r="B279" s="106"/>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x14ac:dyDescent="0.25">
      <c r="A280" s="5"/>
      <c r="B280" s="106"/>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x14ac:dyDescent="0.25">
      <c r="A281" s="5"/>
      <c r="B281" s="106"/>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x14ac:dyDescent="0.25">
      <c r="A282" s="5"/>
      <c r="B282" s="106"/>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x14ac:dyDescent="0.25">
      <c r="A283" s="5"/>
      <c r="B283" s="106"/>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x14ac:dyDescent="0.25">
      <c r="A284" s="5"/>
      <c r="B284" s="106"/>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x14ac:dyDescent="0.25">
      <c r="A285" s="5"/>
      <c r="B285" s="106"/>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x14ac:dyDescent="0.25">
      <c r="A286" s="5"/>
      <c r="B286" s="106"/>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x14ac:dyDescent="0.25">
      <c r="A287" s="5"/>
      <c r="B287" s="106"/>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x14ac:dyDescent="0.25">
      <c r="A288" s="5"/>
      <c r="B288" s="106"/>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x14ac:dyDescent="0.25">
      <c r="A289" s="5"/>
      <c r="B289" s="106"/>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x14ac:dyDescent="0.25">
      <c r="A290" s="5"/>
      <c r="B290" s="106"/>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x14ac:dyDescent="0.25">
      <c r="A291" s="5"/>
      <c r="B291" s="106"/>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x14ac:dyDescent="0.25">
      <c r="A292" s="5"/>
      <c r="B292" s="106"/>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x14ac:dyDescent="0.25">
      <c r="A293" s="5"/>
      <c r="B293" s="106"/>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x14ac:dyDescent="0.25">
      <c r="A294" s="5"/>
      <c r="B294" s="106"/>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x14ac:dyDescent="0.25">
      <c r="A295" s="5"/>
      <c r="B295" s="106"/>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x14ac:dyDescent="0.25">
      <c r="A296" s="5"/>
      <c r="B296" s="106"/>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x14ac:dyDescent="0.25">
      <c r="A297" s="5"/>
      <c r="B297" s="106"/>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x14ac:dyDescent="0.25">
      <c r="A298" s="5"/>
      <c r="B298" s="106"/>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x14ac:dyDescent="0.25">
      <c r="A299" s="5"/>
      <c r="B299" s="106"/>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x14ac:dyDescent="0.25">
      <c r="A300" s="5"/>
      <c r="B300" s="106"/>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x14ac:dyDescent="0.25">
      <c r="A301" s="5"/>
      <c r="B301" s="106"/>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x14ac:dyDescent="0.25">
      <c r="A302" s="5"/>
      <c r="B302" s="106"/>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x14ac:dyDescent="0.25">
      <c r="A303" s="5"/>
      <c r="B303" s="106"/>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x14ac:dyDescent="0.25">
      <c r="A304" s="5"/>
      <c r="B304" s="106"/>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x14ac:dyDescent="0.25">
      <c r="A305" s="5"/>
      <c r="B305" s="106"/>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x14ac:dyDescent="0.25">
      <c r="A306" s="5"/>
      <c r="B306" s="106"/>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x14ac:dyDescent="0.25">
      <c r="A307" s="5"/>
      <c r="B307" s="106"/>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x14ac:dyDescent="0.25">
      <c r="A308" s="5"/>
      <c r="B308" s="106"/>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x14ac:dyDescent="0.25">
      <c r="A309" s="5"/>
      <c r="B309" s="106"/>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x14ac:dyDescent="0.25">
      <c r="A310" s="5"/>
      <c r="B310" s="106"/>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x14ac:dyDescent="0.25">
      <c r="A311" s="5"/>
      <c r="B311" s="106"/>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x14ac:dyDescent="0.25">
      <c r="A312" s="5"/>
      <c r="B312" s="106"/>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x14ac:dyDescent="0.25">
      <c r="A313" s="5"/>
      <c r="B313" s="106"/>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x14ac:dyDescent="0.25">
      <c r="A314" s="5"/>
      <c r="B314" s="106"/>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x14ac:dyDescent="0.25">
      <c r="A315" s="5"/>
      <c r="B315" s="106"/>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x14ac:dyDescent="0.25">
      <c r="A316" s="5"/>
      <c r="B316" s="106"/>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x14ac:dyDescent="0.25">
      <c r="A317" s="5"/>
      <c r="B317" s="106"/>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x14ac:dyDescent="0.25">
      <c r="A318" s="5"/>
      <c r="B318" s="106"/>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x14ac:dyDescent="0.25">
      <c r="A319" s="5"/>
      <c r="B319" s="106"/>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x14ac:dyDescent="0.25">
      <c r="A320" s="5"/>
      <c r="B320" s="106"/>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x14ac:dyDescent="0.25">
      <c r="A321" s="5"/>
      <c r="B321" s="106"/>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x14ac:dyDescent="0.25">
      <c r="A322" s="5"/>
      <c r="B322" s="106"/>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x14ac:dyDescent="0.25">
      <c r="A323" s="5"/>
      <c r="B323" s="106"/>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x14ac:dyDescent="0.25">
      <c r="A324" s="5"/>
      <c r="B324" s="106"/>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x14ac:dyDescent="0.25">
      <c r="A325" s="5"/>
      <c r="B325" s="106"/>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x14ac:dyDescent="0.25">
      <c r="A326" s="5"/>
      <c r="B326" s="106"/>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x14ac:dyDescent="0.25">
      <c r="A327" s="5"/>
      <c r="B327" s="106"/>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x14ac:dyDescent="0.25">
      <c r="A328" s="5"/>
      <c r="B328" s="106"/>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x14ac:dyDescent="0.25">
      <c r="A329" s="5"/>
      <c r="B329" s="106"/>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x14ac:dyDescent="0.25">
      <c r="A330" s="5"/>
      <c r="B330" s="106"/>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x14ac:dyDescent="0.25">
      <c r="A331" s="5"/>
      <c r="B331" s="106"/>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x14ac:dyDescent="0.25">
      <c r="A332" s="5"/>
      <c r="B332" s="106"/>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x14ac:dyDescent="0.25">
      <c r="A333" s="5"/>
      <c r="B333" s="106"/>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x14ac:dyDescent="0.25">
      <c r="A334" s="5"/>
      <c r="B334" s="106"/>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x14ac:dyDescent="0.25">
      <c r="A335" s="5"/>
      <c r="B335" s="106"/>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x14ac:dyDescent="0.25">
      <c r="A336" s="5"/>
      <c r="B336" s="106"/>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x14ac:dyDescent="0.25">
      <c r="A337" s="5"/>
      <c r="B337" s="106"/>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x14ac:dyDescent="0.25">
      <c r="A338" s="5"/>
      <c r="B338" s="106"/>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x14ac:dyDescent="0.25">
      <c r="A339" s="5"/>
      <c r="B339" s="106"/>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x14ac:dyDescent="0.25">
      <c r="A340" s="5"/>
      <c r="B340" s="106"/>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x14ac:dyDescent="0.25">
      <c r="A341" s="5"/>
      <c r="B341" s="106"/>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x14ac:dyDescent="0.25">
      <c r="A342" s="5"/>
      <c r="B342" s="106"/>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x14ac:dyDescent="0.25">
      <c r="A343" s="5"/>
      <c r="B343" s="106"/>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x14ac:dyDescent="0.25">
      <c r="A344" s="5"/>
      <c r="B344" s="106"/>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x14ac:dyDescent="0.25">
      <c r="A345" s="5"/>
      <c r="B345" s="106"/>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x14ac:dyDescent="0.25">
      <c r="A346" s="5"/>
      <c r="B346" s="106"/>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x14ac:dyDescent="0.25">
      <c r="A347" s="5"/>
      <c r="B347" s="106"/>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x14ac:dyDescent="0.25">
      <c r="A348" s="5"/>
      <c r="B348" s="106"/>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x14ac:dyDescent="0.25">
      <c r="A349" s="5"/>
      <c r="B349" s="106"/>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x14ac:dyDescent="0.25">
      <c r="A350" s="5"/>
      <c r="B350" s="106"/>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x14ac:dyDescent="0.25">
      <c r="A351" s="5"/>
      <c r="B351" s="106"/>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x14ac:dyDescent="0.25">
      <c r="A352" s="5"/>
      <c r="B352" s="106"/>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x14ac:dyDescent="0.25">
      <c r="A353" s="5"/>
      <c r="B353" s="106"/>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x14ac:dyDescent="0.25">
      <c r="A354" s="5"/>
      <c r="B354" s="106"/>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x14ac:dyDescent="0.25">
      <c r="A355" s="5"/>
      <c r="B355" s="106"/>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x14ac:dyDescent="0.25">
      <c r="A356" s="5"/>
      <c r="B356" s="106"/>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x14ac:dyDescent="0.25">
      <c r="A357" s="5"/>
      <c r="B357" s="106"/>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x14ac:dyDescent="0.25">
      <c r="A358" s="5"/>
      <c r="B358" s="106"/>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x14ac:dyDescent="0.25">
      <c r="A359" s="5"/>
      <c r="B359" s="106"/>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x14ac:dyDescent="0.25">
      <c r="A360" s="5"/>
      <c r="B360" s="106"/>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x14ac:dyDescent="0.25">
      <c r="A361" s="5"/>
      <c r="B361" s="106"/>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x14ac:dyDescent="0.25">
      <c r="A362" s="5"/>
      <c r="B362" s="106"/>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x14ac:dyDescent="0.25">
      <c r="A363" s="5"/>
      <c r="B363" s="106"/>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x14ac:dyDescent="0.25">
      <c r="A364" s="5"/>
      <c r="B364" s="106"/>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x14ac:dyDescent="0.25">
      <c r="A365" s="5"/>
      <c r="B365" s="106"/>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x14ac:dyDescent="0.25">
      <c r="A366" s="5"/>
      <c r="B366" s="106"/>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x14ac:dyDescent="0.25">
      <c r="A367" s="5"/>
      <c r="B367" s="106"/>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x14ac:dyDescent="0.25">
      <c r="A368" s="5"/>
      <c r="B368" s="106"/>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x14ac:dyDescent="0.25">
      <c r="A369" s="5"/>
      <c r="B369" s="106"/>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x14ac:dyDescent="0.25">
      <c r="A370" s="5"/>
      <c r="B370" s="106"/>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x14ac:dyDescent="0.25">
      <c r="A371" s="5"/>
      <c r="B371" s="106"/>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x14ac:dyDescent="0.25">
      <c r="A372" s="5"/>
      <c r="B372" s="106"/>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x14ac:dyDescent="0.25">
      <c r="A373" s="5"/>
      <c r="B373" s="106"/>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x14ac:dyDescent="0.25">
      <c r="A374" s="5"/>
      <c r="B374" s="106"/>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x14ac:dyDescent="0.25">
      <c r="A375" s="5"/>
      <c r="B375" s="106"/>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x14ac:dyDescent="0.25">
      <c r="A376" s="5"/>
      <c r="B376" s="106"/>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x14ac:dyDescent="0.25">
      <c r="A377" s="5"/>
      <c r="B377" s="106"/>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x14ac:dyDescent="0.25">
      <c r="A378" s="5"/>
      <c r="B378" s="106"/>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x14ac:dyDescent="0.25">
      <c r="A379" s="5"/>
      <c r="B379" s="106"/>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x14ac:dyDescent="0.25">
      <c r="A380" s="5"/>
      <c r="B380" s="106"/>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x14ac:dyDescent="0.25">
      <c r="A381" s="5"/>
      <c r="B381" s="106"/>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x14ac:dyDescent="0.25">
      <c r="A382" s="5"/>
      <c r="B382" s="106"/>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x14ac:dyDescent="0.25">
      <c r="A383" s="5"/>
      <c r="B383" s="106"/>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x14ac:dyDescent="0.25">
      <c r="A384" s="5"/>
      <c r="B384" s="106"/>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x14ac:dyDescent="0.25">
      <c r="A385" s="5"/>
      <c r="B385" s="106"/>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x14ac:dyDescent="0.25">
      <c r="A386" s="5"/>
      <c r="B386" s="106"/>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x14ac:dyDescent="0.25">
      <c r="A387" s="5"/>
      <c r="B387" s="106"/>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x14ac:dyDescent="0.25">
      <c r="A388" s="5"/>
      <c r="B388" s="106"/>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x14ac:dyDescent="0.25">
      <c r="A389" s="5"/>
      <c r="B389" s="106"/>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x14ac:dyDescent="0.25">
      <c r="A390" s="5"/>
      <c r="B390" s="106"/>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x14ac:dyDescent="0.25">
      <c r="A391" s="5"/>
      <c r="B391" s="106"/>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x14ac:dyDescent="0.25">
      <c r="A392" s="5"/>
      <c r="B392" s="106"/>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x14ac:dyDescent="0.25">
      <c r="A393" s="5"/>
      <c r="B393" s="106"/>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x14ac:dyDescent="0.25">
      <c r="A394" s="5"/>
      <c r="B394" s="106"/>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x14ac:dyDescent="0.25">
      <c r="A395" s="5"/>
      <c r="B395" s="106"/>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x14ac:dyDescent="0.25">
      <c r="A396" s="5"/>
      <c r="B396" s="106"/>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x14ac:dyDescent="0.25">
      <c r="A397" s="5"/>
      <c r="B397" s="106"/>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x14ac:dyDescent="0.25">
      <c r="A398" s="5"/>
      <c r="B398" s="106"/>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x14ac:dyDescent="0.25">
      <c r="A399" s="5"/>
      <c r="B399" s="106"/>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x14ac:dyDescent="0.25">
      <c r="A400" s="5"/>
      <c r="B400" s="106"/>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x14ac:dyDescent="0.25">
      <c r="A401" s="5"/>
      <c r="B401" s="106"/>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x14ac:dyDescent="0.25">
      <c r="A402" s="5"/>
      <c r="B402" s="106"/>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x14ac:dyDescent="0.25">
      <c r="A403" s="5"/>
      <c r="B403" s="106"/>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x14ac:dyDescent="0.25">
      <c r="A404" s="5"/>
      <c r="B404" s="106"/>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x14ac:dyDescent="0.25">
      <c r="A405" s="5"/>
      <c r="B405" s="106"/>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x14ac:dyDescent="0.25">
      <c r="A406" s="5"/>
      <c r="B406" s="106"/>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x14ac:dyDescent="0.25">
      <c r="A407" s="5"/>
      <c r="B407" s="106"/>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x14ac:dyDescent="0.25">
      <c r="A408" s="5"/>
      <c r="B408" s="106"/>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x14ac:dyDescent="0.25">
      <c r="A409" s="5"/>
      <c r="B409" s="106"/>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x14ac:dyDescent="0.25">
      <c r="A410" s="5"/>
      <c r="B410" s="106"/>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x14ac:dyDescent="0.25">
      <c r="A411" s="5"/>
      <c r="B411" s="106"/>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x14ac:dyDescent="0.25">
      <c r="A412" s="5"/>
      <c r="B412" s="106"/>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x14ac:dyDescent="0.25">
      <c r="A413" s="5"/>
      <c r="B413" s="106"/>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x14ac:dyDescent="0.25">
      <c r="A414" s="5"/>
      <c r="B414" s="106"/>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x14ac:dyDescent="0.25">
      <c r="A415" s="5"/>
      <c r="B415" s="106"/>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x14ac:dyDescent="0.25">
      <c r="A416" s="5"/>
      <c r="B416" s="106"/>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x14ac:dyDescent="0.25">
      <c r="A417" s="5"/>
      <c r="B417" s="106"/>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x14ac:dyDescent="0.25">
      <c r="A418" s="5"/>
      <c r="B418" s="106"/>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x14ac:dyDescent="0.25">
      <c r="A419" s="5"/>
      <c r="B419" s="106"/>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x14ac:dyDescent="0.25">
      <c r="A420" s="5"/>
      <c r="B420" s="106"/>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x14ac:dyDescent="0.25">
      <c r="A421" s="5"/>
      <c r="B421" s="106"/>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x14ac:dyDescent="0.25">
      <c r="A422" s="5"/>
      <c r="B422" s="106"/>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x14ac:dyDescent="0.25">
      <c r="A423" s="5"/>
      <c r="B423" s="106"/>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x14ac:dyDescent="0.25">
      <c r="A424" s="5"/>
      <c r="B424" s="106"/>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x14ac:dyDescent="0.25">
      <c r="A425" s="5"/>
      <c r="B425" s="106"/>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x14ac:dyDescent="0.25">
      <c r="A426" s="5"/>
      <c r="B426" s="106"/>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x14ac:dyDescent="0.25">
      <c r="A427" s="5"/>
      <c r="B427" s="106"/>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x14ac:dyDescent="0.25">
      <c r="A428" s="5"/>
      <c r="B428" s="106"/>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x14ac:dyDescent="0.25">
      <c r="A429" s="5"/>
      <c r="B429" s="106"/>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x14ac:dyDescent="0.25">
      <c r="A430" s="5"/>
      <c r="B430" s="106"/>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x14ac:dyDescent="0.25">
      <c r="A431" s="5"/>
      <c r="B431" s="106"/>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x14ac:dyDescent="0.25">
      <c r="A432" s="5"/>
      <c r="B432" s="106"/>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x14ac:dyDescent="0.25">
      <c r="A433" s="5"/>
      <c r="B433" s="106"/>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x14ac:dyDescent="0.25">
      <c r="A434" s="5"/>
      <c r="B434" s="106"/>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x14ac:dyDescent="0.25">
      <c r="A435" s="5"/>
      <c r="B435" s="106"/>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x14ac:dyDescent="0.25">
      <c r="A436" s="5"/>
      <c r="B436" s="106"/>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x14ac:dyDescent="0.25">
      <c r="A437" s="5"/>
      <c r="B437" s="106"/>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x14ac:dyDescent="0.25">
      <c r="A438" s="5"/>
      <c r="B438" s="106"/>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x14ac:dyDescent="0.25">
      <c r="A439" s="5"/>
      <c r="B439" s="106"/>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x14ac:dyDescent="0.25">
      <c r="A440" s="5"/>
      <c r="B440" s="106"/>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x14ac:dyDescent="0.25">
      <c r="A441" s="5"/>
      <c r="B441" s="106"/>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x14ac:dyDescent="0.25">
      <c r="A442" s="5"/>
      <c r="B442" s="106"/>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x14ac:dyDescent="0.25">
      <c r="A443" s="5"/>
      <c r="B443" s="106"/>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x14ac:dyDescent="0.25">
      <c r="A444" s="5"/>
      <c r="B444" s="106"/>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x14ac:dyDescent="0.25">
      <c r="A445" s="5"/>
      <c r="B445" s="106"/>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x14ac:dyDescent="0.25">
      <c r="A446" s="5"/>
      <c r="B446" s="106"/>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x14ac:dyDescent="0.25">
      <c r="A447" s="5"/>
      <c r="B447" s="106"/>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x14ac:dyDescent="0.25">
      <c r="A448" s="5"/>
      <c r="B448" s="106"/>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x14ac:dyDescent="0.25">
      <c r="A449" s="5"/>
      <c r="B449" s="106"/>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x14ac:dyDescent="0.25">
      <c r="A450" s="5"/>
      <c r="B450" s="106"/>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x14ac:dyDescent="0.25">
      <c r="A451" s="5"/>
      <c r="B451" s="106"/>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x14ac:dyDescent="0.25">
      <c r="A452" s="5"/>
      <c r="B452" s="106"/>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x14ac:dyDescent="0.25">
      <c r="A453" s="5"/>
      <c r="B453" s="106"/>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x14ac:dyDescent="0.25">
      <c r="A454" s="5"/>
      <c r="B454" s="106"/>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x14ac:dyDescent="0.25">
      <c r="A455" s="5"/>
      <c r="B455" s="106"/>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x14ac:dyDescent="0.25">
      <c r="A456" s="5"/>
      <c r="B456" s="106"/>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x14ac:dyDescent="0.25">
      <c r="A457" s="5"/>
      <c r="B457" s="106"/>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x14ac:dyDescent="0.25">
      <c r="A458" s="5"/>
      <c r="B458" s="106"/>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x14ac:dyDescent="0.25">
      <c r="A459" s="5"/>
      <c r="B459" s="106"/>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x14ac:dyDescent="0.25">
      <c r="A460" s="5"/>
      <c r="B460" s="106"/>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x14ac:dyDescent="0.25">
      <c r="A461" s="5"/>
      <c r="B461" s="106"/>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x14ac:dyDescent="0.25">
      <c r="A462" s="5"/>
      <c r="B462" s="106"/>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x14ac:dyDescent="0.25">
      <c r="A463" s="5"/>
      <c r="B463" s="106"/>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x14ac:dyDescent="0.25">
      <c r="A464" s="5"/>
      <c r="B464" s="106"/>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x14ac:dyDescent="0.25">
      <c r="A465" s="5"/>
      <c r="B465" s="106"/>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x14ac:dyDescent="0.25">
      <c r="A466" s="5"/>
      <c r="B466" s="106"/>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x14ac:dyDescent="0.25">
      <c r="A467" s="5"/>
      <c r="B467" s="106"/>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x14ac:dyDescent="0.25">
      <c r="A468" s="5"/>
      <c r="B468" s="106"/>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x14ac:dyDescent="0.25">
      <c r="A469" s="5"/>
      <c r="B469" s="106"/>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x14ac:dyDescent="0.25">
      <c r="A470" s="5"/>
      <c r="B470" s="106"/>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x14ac:dyDescent="0.25">
      <c r="A471" s="5"/>
      <c r="B471" s="106"/>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x14ac:dyDescent="0.25">
      <c r="A472" s="5"/>
      <c r="B472" s="106"/>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x14ac:dyDescent="0.25">
      <c r="A473" s="5"/>
      <c r="B473" s="106"/>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x14ac:dyDescent="0.25">
      <c r="A474" s="5"/>
      <c r="B474" s="106"/>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x14ac:dyDescent="0.25">
      <c r="A475" s="5"/>
      <c r="B475" s="106"/>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x14ac:dyDescent="0.25">
      <c r="A476" s="5"/>
      <c r="B476" s="106"/>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x14ac:dyDescent="0.25">
      <c r="A477" s="5"/>
      <c r="B477" s="106"/>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x14ac:dyDescent="0.25">
      <c r="A478" s="5"/>
      <c r="B478" s="106"/>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x14ac:dyDescent="0.25">
      <c r="A479" s="5"/>
      <c r="B479" s="106"/>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x14ac:dyDescent="0.25">
      <c r="A480" s="5"/>
      <c r="B480" s="106"/>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x14ac:dyDescent="0.25">
      <c r="A481" s="5"/>
      <c r="B481" s="106"/>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x14ac:dyDescent="0.25">
      <c r="A482" s="5"/>
      <c r="B482" s="106"/>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x14ac:dyDescent="0.25">
      <c r="A483" s="5"/>
      <c r="B483" s="106"/>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x14ac:dyDescent="0.25">
      <c r="A484" s="5"/>
      <c r="B484" s="106"/>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x14ac:dyDescent="0.25">
      <c r="A485" s="5"/>
      <c r="B485" s="106"/>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x14ac:dyDescent="0.25">
      <c r="A486" s="5"/>
      <c r="B486" s="106"/>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x14ac:dyDescent="0.25">
      <c r="A487" s="5"/>
      <c r="B487" s="106"/>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x14ac:dyDescent="0.25">
      <c r="A488" s="5"/>
      <c r="B488" s="106"/>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x14ac:dyDescent="0.25">
      <c r="A489" s="5"/>
      <c r="B489" s="106"/>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x14ac:dyDescent="0.25">
      <c r="A490" s="5"/>
      <c r="B490" s="106"/>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x14ac:dyDescent="0.25">
      <c r="A491" s="5"/>
      <c r="B491" s="106"/>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x14ac:dyDescent="0.25">
      <c r="A492" s="5"/>
      <c r="B492" s="106"/>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x14ac:dyDescent="0.25">
      <c r="A493" s="5"/>
      <c r="B493" s="106"/>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x14ac:dyDescent="0.25">
      <c r="A494" s="5"/>
      <c r="B494" s="106"/>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x14ac:dyDescent="0.25">
      <c r="A495" s="5"/>
      <c r="B495" s="106"/>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x14ac:dyDescent="0.25">
      <c r="A496" s="5"/>
      <c r="B496" s="106"/>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x14ac:dyDescent="0.25">
      <c r="A497" s="5"/>
      <c r="B497" s="106"/>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x14ac:dyDescent="0.25">
      <c r="A498" s="5"/>
      <c r="B498" s="106"/>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x14ac:dyDescent="0.25">
      <c r="A499" s="5"/>
      <c r="B499" s="106"/>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x14ac:dyDescent="0.25">
      <c r="A500" s="5"/>
      <c r="B500" s="106"/>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x14ac:dyDescent="0.25">
      <c r="A501" s="5"/>
      <c r="B501" s="106"/>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x14ac:dyDescent="0.25">
      <c r="A502" s="5"/>
      <c r="B502" s="106"/>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x14ac:dyDescent="0.25">
      <c r="A503" s="5"/>
      <c r="B503" s="106"/>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x14ac:dyDescent="0.25">
      <c r="A504" s="5"/>
      <c r="B504" s="106"/>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x14ac:dyDescent="0.25">
      <c r="A505" s="5"/>
      <c r="B505" s="106"/>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x14ac:dyDescent="0.25">
      <c r="A506" s="5"/>
      <c r="B506" s="106"/>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x14ac:dyDescent="0.25">
      <c r="A507" s="5"/>
      <c r="B507" s="106"/>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x14ac:dyDescent="0.25">
      <c r="A508" s="5"/>
      <c r="B508" s="106"/>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x14ac:dyDescent="0.25">
      <c r="A509" s="5"/>
      <c r="B509" s="106"/>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x14ac:dyDescent="0.25">
      <c r="A510" s="5"/>
      <c r="B510" s="106"/>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x14ac:dyDescent="0.25">
      <c r="A511" s="5"/>
      <c r="B511" s="106"/>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x14ac:dyDescent="0.25">
      <c r="A512" s="5"/>
      <c r="B512" s="106"/>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x14ac:dyDescent="0.25">
      <c r="A513" s="5"/>
      <c r="B513" s="106"/>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x14ac:dyDescent="0.25">
      <c r="A514" s="5"/>
      <c r="B514" s="106"/>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x14ac:dyDescent="0.25">
      <c r="A515" s="5"/>
      <c r="B515" s="106"/>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x14ac:dyDescent="0.25">
      <c r="A516" s="5"/>
      <c r="B516" s="106"/>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x14ac:dyDescent="0.25">
      <c r="A517" s="5"/>
      <c r="B517" s="106"/>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x14ac:dyDescent="0.25">
      <c r="A518" s="5"/>
      <c r="B518" s="106"/>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x14ac:dyDescent="0.25">
      <c r="A519" s="5"/>
      <c r="B519" s="106"/>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x14ac:dyDescent="0.25">
      <c r="A520" s="5"/>
      <c r="B520" s="106"/>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x14ac:dyDescent="0.25">
      <c r="A521" s="5"/>
      <c r="B521" s="106"/>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x14ac:dyDescent="0.25">
      <c r="A522" s="5"/>
      <c r="B522" s="106"/>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x14ac:dyDescent="0.25">
      <c r="A523" s="5"/>
      <c r="B523" s="106"/>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x14ac:dyDescent="0.25">
      <c r="A524" s="5"/>
      <c r="B524" s="106"/>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x14ac:dyDescent="0.25">
      <c r="A525" s="5"/>
      <c r="B525" s="106"/>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x14ac:dyDescent="0.25">
      <c r="A526" s="5"/>
      <c r="B526" s="106"/>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x14ac:dyDescent="0.25">
      <c r="A527" s="5"/>
      <c r="B527" s="106"/>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x14ac:dyDescent="0.25">
      <c r="A528" s="5"/>
      <c r="B528" s="106"/>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x14ac:dyDescent="0.25">
      <c r="A529" s="5"/>
      <c r="B529" s="106"/>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x14ac:dyDescent="0.25">
      <c r="A530" s="5"/>
      <c r="B530" s="106"/>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x14ac:dyDescent="0.25">
      <c r="A531" s="5"/>
      <c r="B531" s="106"/>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x14ac:dyDescent="0.25">
      <c r="A532" s="5"/>
      <c r="B532" s="106"/>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x14ac:dyDescent="0.25">
      <c r="A533" s="5"/>
      <c r="B533" s="106"/>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x14ac:dyDescent="0.25">
      <c r="A534" s="5"/>
      <c r="B534" s="106"/>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x14ac:dyDescent="0.25">
      <c r="A535" s="5"/>
      <c r="B535" s="106"/>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x14ac:dyDescent="0.25">
      <c r="A536" s="5"/>
      <c r="B536" s="106"/>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x14ac:dyDescent="0.25">
      <c r="A537" s="5"/>
      <c r="B537" s="106"/>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x14ac:dyDescent="0.25">
      <c r="A538" s="5"/>
      <c r="B538" s="106"/>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x14ac:dyDescent="0.25">
      <c r="A539" s="5"/>
      <c r="B539" s="106"/>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x14ac:dyDescent="0.25">
      <c r="A540" s="5"/>
      <c r="B540" s="106"/>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x14ac:dyDescent="0.25">
      <c r="A541" s="5"/>
      <c r="B541" s="106"/>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x14ac:dyDescent="0.25">
      <c r="A542" s="5"/>
      <c r="B542" s="106"/>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x14ac:dyDescent="0.25">
      <c r="A543" s="5"/>
      <c r="B543" s="106"/>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x14ac:dyDescent="0.25">
      <c r="A544" s="5"/>
      <c r="B544" s="106"/>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x14ac:dyDescent="0.25">
      <c r="A545" s="5"/>
      <c r="B545" s="106"/>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x14ac:dyDescent="0.25">
      <c r="A546" s="5"/>
      <c r="B546" s="106"/>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x14ac:dyDescent="0.25">
      <c r="A547" s="5"/>
      <c r="B547" s="106"/>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x14ac:dyDescent="0.25">
      <c r="A548" s="5"/>
      <c r="B548" s="106"/>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x14ac:dyDescent="0.25">
      <c r="A549" s="5"/>
      <c r="B549" s="106"/>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x14ac:dyDescent="0.25">
      <c r="A550" s="5"/>
      <c r="B550" s="106"/>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x14ac:dyDescent="0.25">
      <c r="A551" s="5"/>
      <c r="B551" s="106"/>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x14ac:dyDescent="0.25">
      <c r="A552" s="5"/>
      <c r="B552" s="106"/>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x14ac:dyDescent="0.25">
      <c r="A553" s="5"/>
      <c r="B553" s="106"/>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x14ac:dyDescent="0.25">
      <c r="A554" s="5"/>
      <c r="B554" s="106"/>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x14ac:dyDescent="0.25">
      <c r="A555" s="5"/>
      <c r="B555" s="106"/>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x14ac:dyDescent="0.25">
      <c r="A556" s="5"/>
      <c r="B556" s="106"/>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x14ac:dyDescent="0.25">
      <c r="A557" s="5"/>
      <c r="B557" s="106"/>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x14ac:dyDescent="0.25">
      <c r="A558" s="5"/>
      <c r="B558" s="106"/>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x14ac:dyDescent="0.25">
      <c r="A559" s="5"/>
      <c r="B559" s="106"/>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x14ac:dyDescent="0.25">
      <c r="A560" s="5"/>
      <c r="B560" s="106"/>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x14ac:dyDescent="0.25">
      <c r="A561" s="5"/>
      <c r="B561" s="106"/>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x14ac:dyDescent="0.25">
      <c r="A562" s="5"/>
      <c r="B562" s="106"/>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x14ac:dyDescent="0.25">
      <c r="A563" s="5"/>
      <c r="B563" s="106"/>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x14ac:dyDescent="0.25">
      <c r="A564" s="5"/>
      <c r="B564" s="106"/>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x14ac:dyDescent="0.25">
      <c r="A565" s="5"/>
      <c r="B565" s="106"/>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x14ac:dyDescent="0.25">
      <c r="A566" s="5"/>
      <c r="B566" s="106"/>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x14ac:dyDescent="0.25">
      <c r="A567" s="5"/>
      <c r="B567" s="106"/>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x14ac:dyDescent="0.25">
      <c r="A568" s="5"/>
      <c r="B568" s="106"/>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x14ac:dyDescent="0.25">
      <c r="A569" s="5"/>
      <c r="B569" s="106"/>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x14ac:dyDescent="0.25">
      <c r="A570" s="5"/>
      <c r="B570" s="106"/>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x14ac:dyDescent="0.25">
      <c r="A571" s="5"/>
      <c r="B571" s="106"/>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x14ac:dyDescent="0.25">
      <c r="A572" s="5"/>
      <c r="B572" s="106"/>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x14ac:dyDescent="0.25">
      <c r="A573" s="5"/>
      <c r="B573" s="106"/>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x14ac:dyDescent="0.25">
      <c r="A574" s="5"/>
      <c r="B574" s="106"/>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x14ac:dyDescent="0.25">
      <c r="A575" s="5"/>
      <c r="B575" s="106"/>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x14ac:dyDescent="0.25">
      <c r="A576" s="5"/>
      <c r="B576" s="106"/>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x14ac:dyDescent="0.25">
      <c r="A577" s="5"/>
      <c r="B577" s="106"/>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x14ac:dyDescent="0.25">
      <c r="A578" s="5"/>
      <c r="B578" s="106"/>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x14ac:dyDescent="0.25">
      <c r="A579" s="5"/>
      <c r="B579" s="106"/>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x14ac:dyDescent="0.25">
      <c r="A580" s="5"/>
      <c r="B580" s="106"/>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x14ac:dyDescent="0.25">
      <c r="A581" s="5"/>
      <c r="B581" s="106"/>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x14ac:dyDescent="0.25">
      <c r="A582" s="5"/>
      <c r="B582" s="106"/>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x14ac:dyDescent="0.25">
      <c r="A583" s="5"/>
      <c r="B583" s="106"/>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x14ac:dyDescent="0.25">
      <c r="A584" s="5"/>
      <c r="B584" s="106"/>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x14ac:dyDescent="0.25">
      <c r="A585" s="5"/>
      <c r="B585" s="106"/>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x14ac:dyDescent="0.25">
      <c r="A586" s="5"/>
      <c r="B586" s="106"/>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x14ac:dyDescent="0.25">
      <c r="A587" s="5"/>
      <c r="B587" s="106"/>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x14ac:dyDescent="0.25">
      <c r="A588" s="5"/>
      <c r="B588" s="106"/>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x14ac:dyDescent="0.25">
      <c r="A589" s="5"/>
      <c r="B589" s="106"/>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x14ac:dyDescent="0.25">
      <c r="A590" s="5"/>
      <c r="B590" s="106"/>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x14ac:dyDescent="0.25">
      <c r="A591" s="5"/>
      <c r="B591" s="106"/>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x14ac:dyDescent="0.25">
      <c r="A592" s="5"/>
      <c r="B592" s="106"/>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x14ac:dyDescent="0.25">
      <c r="A593" s="5"/>
      <c r="B593" s="106"/>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x14ac:dyDescent="0.25">
      <c r="A594" s="5"/>
      <c r="B594" s="106"/>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x14ac:dyDescent="0.25">
      <c r="A595" s="5"/>
      <c r="B595" s="106"/>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x14ac:dyDescent="0.25">
      <c r="A596" s="5"/>
      <c r="B596" s="106"/>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x14ac:dyDescent="0.25">
      <c r="A597" s="5"/>
      <c r="B597" s="106"/>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x14ac:dyDescent="0.25">
      <c r="A598" s="5"/>
      <c r="B598" s="106"/>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x14ac:dyDescent="0.25">
      <c r="A599" s="5"/>
      <c r="B599" s="106"/>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x14ac:dyDescent="0.25">
      <c r="A600" s="5"/>
      <c r="B600" s="106"/>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x14ac:dyDescent="0.25">
      <c r="A601" s="5"/>
      <c r="B601" s="106"/>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x14ac:dyDescent="0.25">
      <c r="A602" s="5"/>
      <c r="B602" s="106"/>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x14ac:dyDescent="0.25">
      <c r="A603" s="5"/>
      <c r="B603" s="106"/>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x14ac:dyDescent="0.25">
      <c r="A604" s="5"/>
      <c r="B604" s="106"/>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x14ac:dyDescent="0.25">
      <c r="A605" s="5"/>
      <c r="B605" s="106"/>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x14ac:dyDescent="0.25">
      <c r="A606" s="5"/>
      <c r="B606" s="106"/>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x14ac:dyDescent="0.25">
      <c r="A607" s="5"/>
      <c r="B607" s="106"/>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x14ac:dyDescent="0.25">
      <c r="A608" s="5"/>
      <c r="B608" s="106"/>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x14ac:dyDescent="0.25">
      <c r="A609" s="5"/>
      <c r="B609" s="106"/>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x14ac:dyDescent="0.25">
      <c r="A610" s="5"/>
      <c r="B610" s="106"/>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x14ac:dyDescent="0.25">
      <c r="A611" s="5"/>
      <c r="B611" s="106"/>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x14ac:dyDescent="0.25">
      <c r="A612" s="5"/>
      <c r="B612" s="106"/>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x14ac:dyDescent="0.25">
      <c r="A613" s="5"/>
      <c r="B613" s="106"/>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x14ac:dyDescent="0.25">
      <c r="A614" s="5"/>
      <c r="B614" s="106"/>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x14ac:dyDescent="0.25">
      <c r="A615" s="5"/>
      <c r="B615" s="106"/>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x14ac:dyDescent="0.25">
      <c r="A616" s="5"/>
      <c r="B616" s="106"/>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x14ac:dyDescent="0.25">
      <c r="A617" s="5"/>
      <c r="B617" s="106"/>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x14ac:dyDescent="0.25">
      <c r="A618" s="5"/>
      <c r="B618" s="106"/>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x14ac:dyDescent="0.25">
      <c r="A619" s="5"/>
      <c r="B619" s="106"/>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x14ac:dyDescent="0.25">
      <c r="A620" s="5"/>
      <c r="B620" s="106"/>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x14ac:dyDescent="0.25">
      <c r="A621" s="5"/>
      <c r="B621" s="106"/>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x14ac:dyDescent="0.25">
      <c r="A622" s="5"/>
      <c r="B622" s="106"/>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x14ac:dyDescent="0.25">
      <c r="A623" s="5"/>
      <c r="B623" s="106"/>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x14ac:dyDescent="0.25">
      <c r="A624" s="5"/>
      <c r="B624" s="106"/>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x14ac:dyDescent="0.25">
      <c r="A625" s="5"/>
      <c r="B625" s="106"/>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x14ac:dyDescent="0.25">
      <c r="A626" s="5"/>
      <c r="B626" s="106"/>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x14ac:dyDescent="0.25">
      <c r="A627" s="5"/>
      <c r="B627" s="106"/>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x14ac:dyDescent="0.25">
      <c r="A628" s="5"/>
      <c r="B628" s="106"/>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x14ac:dyDescent="0.25">
      <c r="A629" s="5"/>
      <c r="B629" s="106"/>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x14ac:dyDescent="0.25">
      <c r="A630" s="5"/>
      <c r="B630" s="106"/>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x14ac:dyDescent="0.25">
      <c r="A631" s="5"/>
      <c r="B631" s="106"/>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x14ac:dyDescent="0.25">
      <c r="A632" s="5"/>
      <c r="B632" s="106"/>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x14ac:dyDescent="0.25">
      <c r="A633" s="5"/>
      <c r="B633" s="106"/>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x14ac:dyDescent="0.25">
      <c r="A634" s="5"/>
      <c r="B634" s="106"/>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x14ac:dyDescent="0.25">
      <c r="A635" s="5"/>
      <c r="B635" s="106"/>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x14ac:dyDescent="0.25">
      <c r="A636" s="5"/>
      <c r="B636" s="106"/>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x14ac:dyDescent="0.25">
      <c r="A637" s="5"/>
      <c r="B637" s="106"/>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x14ac:dyDescent="0.25">
      <c r="A638" s="5"/>
      <c r="B638" s="106"/>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x14ac:dyDescent="0.25">
      <c r="A639" s="5"/>
      <c r="B639" s="106"/>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x14ac:dyDescent="0.25">
      <c r="A640" s="5"/>
      <c r="B640" s="106"/>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x14ac:dyDescent="0.25">
      <c r="A641" s="5"/>
      <c r="B641" s="106"/>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x14ac:dyDescent="0.25">
      <c r="A642" s="5"/>
      <c r="B642" s="106"/>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x14ac:dyDescent="0.25">
      <c r="A643" s="5"/>
      <c r="B643" s="106"/>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x14ac:dyDescent="0.25">
      <c r="A644" s="5"/>
      <c r="B644" s="106"/>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x14ac:dyDescent="0.25">
      <c r="A645" s="5"/>
      <c r="B645" s="106"/>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x14ac:dyDescent="0.25">
      <c r="A646" s="5"/>
      <c r="B646" s="106"/>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x14ac:dyDescent="0.25">
      <c r="A647" s="5"/>
      <c r="B647" s="106"/>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x14ac:dyDescent="0.25">
      <c r="A648" s="5"/>
      <c r="B648" s="106"/>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x14ac:dyDescent="0.25">
      <c r="A649" s="5"/>
      <c r="B649" s="106"/>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x14ac:dyDescent="0.25">
      <c r="A650" s="5"/>
      <c r="B650" s="106"/>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x14ac:dyDescent="0.25">
      <c r="A651" s="5"/>
      <c r="B651" s="106"/>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x14ac:dyDescent="0.25">
      <c r="A652" s="5"/>
      <c r="B652" s="106"/>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x14ac:dyDescent="0.25">
      <c r="A653" s="5"/>
      <c r="B653" s="106"/>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x14ac:dyDescent="0.25">
      <c r="A654" s="5"/>
      <c r="B654" s="106"/>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x14ac:dyDescent="0.25">
      <c r="A655" s="5"/>
      <c r="B655" s="106"/>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x14ac:dyDescent="0.25">
      <c r="A656" s="5"/>
      <c r="B656" s="106"/>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x14ac:dyDescent="0.25">
      <c r="A657" s="5"/>
      <c r="B657" s="106"/>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x14ac:dyDescent="0.25">
      <c r="A658" s="5"/>
      <c r="B658" s="106"/>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x14ac:dyDescent="0.25">
      <c r="A659" s="5"/>
      <c r="B659" s="106"/>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x14ac:dyDescent="0.25">
      <c r="A660" s="5"/>
      <c r="B660" s="106"/>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x14ac:dyDescent="0.25">
      <c r="A661" s="5"/>
      <c r="B661" s="106"/>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x14ac:dyDescent="0.25">
      <c r="A662" s="5"/>
      <c r="B662" s="106"/>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x14ac:dyDescent="0.25">
      <c r="A663" s="5"/>
      <c r="B663" s="106"/>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x14ac:dyDescent="0.25">
      <c r="A664" s="5"/>
      <c r="B664" s="106"/>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x14ac:dyDescent="0.25">
      <c r="A665" s="5"/>
      <c r="B665" s="106"/>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x14ac:dyDescent="0.25">
      <c r="A666" s="5"/>
      <c r="B666" s="106"/>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x14ac:dyDescent="0.25">
      <c r="A667" s="5"/>
      <c r="B667" s="106"/>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x14ac:dyDescent="0.25">
      <c r="A668" s="5"/>
      <c r="B668" s="106"/>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x14ac:dyDescent="0.25">
      <c r="A669" s="5"/>
      <c r="B669" s="106"/>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x14ac:dyDescent="0.25">
      <c r="A670" s="5"/>
      <c r="B670" s="106"/>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x14ac:dyDescent="0.25">
      <c r="A671" s="5"/>
      <c r="B671" s="106"/>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x14ac:dyDescent="0.25">
      <c r="A672" s="5"/>
      <c r="B672" s="106"/>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x14ac:dyDescent="0.25">
      <c r="A673" s="5"/>
      <c r="B673" s="106"/>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x14ac:dyDescent="0.25">
      <c r="A674" s="5"/>
      <c r="B674" s="106"/>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x14ac:dyDescent="0.25">
      <c r="A675" s="5"/>
      <c r="B675" s="106"/>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x14ac:dyDescent="0.25">
      <c r="A676" s="5"/>
      <c r="B676" s="106"/>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x14ac:dyDescent="0.25">
      <c r="A677" s="5"/>
      <c r="B677" s="106"/>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x14ac:dyDescent="0.25">
      <c r="A678" s="5"/>
      <c r="B678" s="106"/>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x14ac:dyDescent="0.25">
      <c r="A679" s="5"/>
      <c r="B679" s="106"/>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x14ac:dyDescent="0.25">
      <c r="A680" s="5"/>
      <c r="B680" s="106"/>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x14ac:dyDescent="0.25">
      <c r="A681" s="5"/>
      <c r="B681" s="106"/>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x14ac:dyDescent="0.25">
      <c r="A682" s="5"/>
      <c r="B682" s="106"/>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x14ac:dyDescent="0.25">
      <c r="A683" s="5"/>
      <c r="B683" s="106"/>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x14ac:dyDescent="0.25">
      <c r="A684" s="5"/>
      <c r="B684" s="106"/>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x14ac:dyDescent="0.25">
      <c r="A685" s="5"/>
      <c r="B685" s="106"/>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x14ac:dyDescent="0.25">
      <c r="A686" s="5"/>
      <c r="B686" s="106"/>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x14ac:dyDescent="0.25">
      <c r="A687" s="5"/>
      <c r="B687" s="106"/>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x14ac:dyDescent="0.25">
      <c r="A688" s="5"/>
      <c r="B688" s="106"/>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x14ac:dyDescent="0.25">
      <c r="A689" s="5"/>
      <c r="B689" s="106"/>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x14ac:dyDescent="0.25">
      <c r="A690" s="5"/>
      <c r="B690" s="106"/>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x14ac:dyDescent="0.25">
      <c r="A691" s="5"/>
      <c r="B691" s="106"/>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x14ac:dyDescent="0.25">
      <c r="A692" s="5"/>
      <c r="B692" s="106"/>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x14ac:dyDescent="0.25">
      <c r="A693" s="5"/>
      <c r="B693" s="106"/>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x14ac:dyDescent="0.25">
      <c r="A694" s="5"/>
      <c r="B694" s="106"/>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x14ac:dyDescent="0.25">
      <c r="A695" s="5"/>
      <c r="B695" s="106"/>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x14ac:dyDescent="0.25">
      <c r="A696" s="5"/>
      <c r="B696" s="106"/>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x14ac:dyDescent="0.25">
      <c r="A697" s="5"/>
      <c r="B697" s="106"/>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x14ac:dyDescent="0.25">
      <c r="A698" s="5"/>
      <c r="B698" s="106"/>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x14ac:dyDescent="0.25">
      <c r="A699" s="5"/>
      <c r="B699" s="106"/>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x14ac:dyDescent="0.25">
      <c r="A700" s="5"/>
      <c r="B700" s="106"/>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x14ac:dyDescent="0.25">
      <c r="A701" s="5"/>
      <c r="B701" s="106"/>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x14ac:dyDescent="0.25">
      <c r="A702" s="5"/>
      <c r="B702" s="106"/>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x14ac:dyDescent="0.25">
      <c r="A703" s="5"/>
      <c r="B703" s="106"/>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x14ac:dyDescent="0.25">
      <c r="A704" s="5"/>
      <c r="B704" s="106"/>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x14ac:dyDescent="0.25">
      <c r="A705" s="5"/>
      <c r="B705" s="106"/>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x14ac:dyDescent="0.25">
      <c r="A706" s="5"/>
      <c r="B706" s="106"/>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x14ac:dyDescent="0.25">
      <c r="A707" s="5"/>
      <c r="B707" s="106"/>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x14ac:dyDescent="0.25">
      <c r="A708" s="5"/>
      <c r="B708" s="106"/>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x14ac:dyDescent="0.25">
      <c r="A709" s="5"/>
      <c r="B709" s="106"/>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x14ac:dyDescent="0.25">
      <c r="A710" s="5"/>
      <c r="B710" s="106"/>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x14ac:dyDescent="0.25">
      <c r="A711" s="5"/>
      <c r="B711" s="106"/>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x14ac:dyDescent="0.25">
      <c r="A712" s="5"/>
      <c r="B712" s="106"/>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x14ac:dyDescent="0.25">
      <c r="A713" s="5"/>
      <c r="B713" s="106"/>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x14ac:dyDescent="0.25">
      <c r="A714" s="5"/>
      <c r="B714" s="106"/>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x14ac:dyDescent="0.25">
      <c r="A715" s="5"/>
      <c r="B715" s="106"/>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x14ac:dyDescent="0.25">
      <c r="A716" s="5"/>
      <c r="B716" s="106"/>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x14ac:dyDescent="0.25">
      <c r="A717" s="5"/>
      <c r="B717" s="106"/>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x14ac:dyDescent="0.25">
      <c r="A718" s="5"/>
      <c r="B718" s="106"/>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x14ac:dyDescent="0.25">
      <c r="A719" s="5"/>
      <c r="B719" s="106"/>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x14ac:dyDescent="0.25">
      <c r="A720" s="5"/>
      <c r="B720" s="106"/>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x14ac:dyDescent="0.25">
      <c r="A721" s="5"/>
      <c r="B721" s="106"/>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x14ac:dyDescent="0.25">
      <c r="A722" s="5"/>
      <c r="B722" s="106"/>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x14ac:dyDescent="0.25">
      <c r="A723" s="5"/>
      <c r="B723" s="106"/>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x14ac:dyDescent="0.25">
      <c r="A724" s="5"/>
      <c r="B724" s="106"/>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x14ac:dyDescent="0.25">
      <c r="A725" s="5"/>
      <c r="B725" s="106"/>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x14ac:dyDescent="0.25">
      <c r="A726" s="5"/>
      <c r="B726" s="106"/>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x14ac:dyDescent="0.25">
      <c r="A727" s="5"/>
      <c r="B727" s="106"/>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x14ac:dyDescent="0.25">
      <c r="A728" s="5"/>
      <c r="B728" s="106"/>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x14ac:dyDescent="0.25">
      <c r="A729" s="5"/>
      <c r="B729" s="106"/>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x14ac:dyDescent="0.25">
      <c r="A730" s="5"/>
      <c r="B730" s="106"/>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x14ac:dyDescent="0.25">
      <c r="A731" s="5"/>
      <c r="B731" s="106"/>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x14ac:dyDescent="0.25">
      <c r="A732" s="5"/>
      <c r="B732" s="106"/>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x14ac:dyDescent="0.25">
      <c r="A733" s="5"/>
      <c r="B733" s="106"/>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x14ac:dyDescent="0.25">
      <c r="A734" s="5"/>
      <c r="B734" s="106"/>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x14ac:dyDescent="0.25">
      <c r="A735" s="5"/>
      <c r="B735" s="106"/>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x14ac:dyDescent="0.25">
      <c r="A736" s="5"/>
      <c r="B736" s="106"/>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x14ac:dyDescent="0.25">
      <c r="A737" s="5"/>
      <c r="B737" s="106"/>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x14ac:dyDescent="0.25">
      <c r="A738" s="5"/>
      <c r="B738" s="106"/>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x14ac:dyDescent="0.25">
      <c r="A739" s="5"/>
      <c r="B739" s="106"/>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x14ac:dyDescent="0.25">
      <c r="A740" s="5"/>
      <c r="B740" s="106"/>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x14ac:dyDescent="0.25">
      <c r="A741" s="5"/>
      <c r="B741" s="106"/>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x14ac:dyDescent="0.25">
      <c r="A742" s="5"/>
      <c r="B742" s="106"/>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x14ac:dyDescent="0.25">
      <c r="A743" s="5"/>
      <c r="B743" s="106"/>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x14ac:dyDescent="0.25">
      <c r="A744" s="5"/>
      <c r="B744" s="106"/>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x14ac:dyDescent="0.25">
      <c r="A745" s="5"/>
      <c r="B745" s="106"/>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x14ac:dyDescent="0.25">
      <c r="A746" s="5"/>
      <c r="B746" s="106"/>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x14ac:dyDescent="0.25">
      <c r="A747" s="5"/>
      <c r="B747" s="106"/>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x14ac:dyDescent="0.25">
      <c r="A748" s="5"/>
      <c r="B748" s="106"/>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x14ac:dyDescent="0.25">
      <c r="A749" s="5"/>
      <c r="B749" s="106"/>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x14ac:dyDescent="0.25">
      <c r="A750" s="5"/>
      <c r="B750" s="106"/>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x14ac:dyDescent="0.25">
      <c r="A751" s="5"/>
      <c r="B751" s="106"/>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x14ac:dyDescent="0.25">
      <c r="A752" s="5"/>
      <c r="B752" s="106"/>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x14ac:dyDescent="0.25">
      <c r="A753" s="5"/>
      <c r="B753" s="106"/>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x14ac:dyDescent="0.25">
      <c r="A754" s="5"/>
      <c r="B754" s="106"/>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x14ac:dyDescent="0.25">
      <c r="A755" s="5"/>
      <c r="B755" s="106"/>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x14ac:dyDescent="0.25">
      <c r="A756" s="5"/>
      <c r="B756" s="106"/>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x14ac:dyDescent="0.25">
      <c r="A757" s="5"/>
      <c r="B757" s="106"/>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x14ac:dyDescent="0.25">
      <c r="A758" s="5"/>
      <c r="B758" s="106"/>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x14ac:dyDescent="0.25">
      <c r="A759" s="5"/>
      <c r="B759" s="106"/>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x14ac:dyDescent="0.25">
      <c r="A760" s="5"/>
      <c r="B760" s="106"/>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x14ac:dyDescent="0.25">
      <c r="A761" s="5"/>
      <c r="B761" s="106"/>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x14ac:dyDescent="0.25">
      <c r="A762" s="5"/>
      <c r="B762" s="106"/>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x14ac:dyDescent="0.25">
      <c r="A763" s="5"/>
      <c r="B763" s="106"/>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x14ac:dyDescent="0.25">
      <c r="A764" s="5"/>
      <c r="B764" s="106"/>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x14ac:dyDescent="0.25">
      <c r="A765" s="5"/>
      <c r="B765" s="106"/>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x14ac:dyDescent="0.25">
      <c r="A766" s="5"/>
      <c r="B766" s="106"/>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x14ac:dyDescent="0.25">
      <c r="A767" s="5"/>
      <c r="B767" s="106"/>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x14ac:dyDescent="0.25">
      <c r="A768" s="5"/>
      <c r="B768" s="106"/>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x14ac:dyDescent="0.25">
      <c r="A769" s="5"/>
      <c r="B769" s="106"/>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x14ac:dyDescent="0.25">
      <c r="A770" s="5"/>
      <c r="B770" s="106"/>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x14ac:dyDescent="0.25">
      <c r="A771" s="5"/>
      <c r="B771" s="106"/>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x14ac:dyDescent="0.25">
      <c r="A772" s="5"/>
      <c r="B772" s="106"/>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x14ac:dyDescent="0.25">
      <c r="A773" s="5"/>
      <c r="B773" s="106"/>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x14ac:dyDescent="0.25">
      <c r="A774" s="5"/>
      <c r="B774" s="106"/>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x14ac:dyDescent="0.25">
      <c r="A775" s="5"/>
      <c r="B775" s="106"/>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x14ac:dyDescent="0.25">
      <c r="A776" s="5"/>
      <c r="B776" s="106"/>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x14ac:dyDescent="0.25">
      <c r="A777" s="5"/>
      <c r="B777" s="106"/>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x14ac:dyDescent="0.25">
      <c r="A778" s="5"/>
      <c r="B778" s="106"/>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x14ac:dyDescent="0.25">
      <c r="A779" s="5"/>
      <c r="B779" s="106"/>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x14ac:dyDescent="0.25">
      <c r="A780" s="5"/>
      <c r="B780" s="106"/>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x14ac:dyDescent="0.25">
      <c r="A781" s="5"/>
      <c r="B781" s="106"/>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x14ac:dyDescent="0.25">
      <c r="A782" s="5"/>
      <c r="B782" s="106"/>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x14ac:dyDescent="0.25">
      <c r="A783" s="5"/>
      <c r="B783" s="106"/>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x14ac:dyDescent="0.25">
      <c r="A784" s="5"/>
      <c r="B784" s="106"/>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x14ac:dyDescent="0.25">
      <c r="A785" s="5"/>
      <c r="B785" s="106"/>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x14ac:dyDescent="0.25">
      <c r="A786" s="5"/>
      <c r="B786" s="106"/>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x14ac:dyDescent="0.25">
      <c r="A787" s="5"/>
      <c r="B787" s="106"/>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x14ac:dyDescent="0.25">
      <c r="A788" s="5"/>
      <c r="B788" s="106"/>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x14ac:dyDescent="0.25">
      <c r="A789" s="5"/>
      <c r="B789" s="106"/>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x14ac:dyDescent="0.25">
      <c r="A790" s="5"/>
      <c r="B790" s="106"/>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x14ac:dyDescent="0.25">
      <c r="A791" s="5"/>
      <c r="B791" s="106"/>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x14ac:dyDescent="0.25">
      <c r="A792" s="5"/>
      <c r="B792" s="106"/>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x14ac:dyDescent="0.25">
      <c r="A793" s="5"/>
      <c r="B793" s="106"/>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x14ac:dyDescent="0.25">
      <c r="A794" s="5"/>
      <c r="B794" s="106"/>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x14ac:dyDescent="0.25">
      <c r="A795" s="5"/>
      <c r="B795" s="106"/>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x14ac:dyDescent="0.25">
      <c r="A796" s="5"/>
      <c r="B796" s="106"/>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x14ac:dyDescent="0.25">
      <c r="A797" s="5"/>
      <c r="B797" s="106"/>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x14ac:dyDescent="0.25">
      <c r="A798" s="5"/>
      <c r="B798" s="106"/>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x14ac:dyDescent="0.25">
      <c r="A799" s="5"/>
      <c r="B799" s="106"/>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x14ac:dyDescent="0.25">
      <c r="A800" s="5"/>
      <c r="B800" s="106"/>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x14ac:dyDescent="0.25">
      <c r="A801" s="5"/>
      <c r="B801" s="106"/>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x14ac:dyDescent="0.25">
      <c r="A802" s="5"/>
      <c r="B802" s="106"/>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x14ac:dyDescent="0.25">
      <c r="A803" s="5"/>
      <c r="B803" s="106"/>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x14ac:dyDescent="0.25">
      <c r="A804" s="5"/>
      <c r="B804" s="106"/>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x14ac:dyDescent="0.25">
      <c r="A805" s="5"/>
      <c r="B805" s="106"/>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x14ac:dyDescent="0.25">
      <c r="A806" s="5"/>
      <c r="B806" s="106"/>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x14ac:dyDescent="0.25">
      <c r="A807" s="5"/>
      <c r="B807" s="106"/>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x14ac:dyDescent="0.25">
      <c r="A808" s="5"/>
      <c r="B808" s="106"/>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x14ac:dyDescent="0.25">
      <c r="A809" s="5"/>
      <c r="B809" s="106"/>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x14ac:dyDescent="0.25">
      <c r="A810" s="5"/>
      <c r="B810" s="106"/>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x14ac:dyDescent="0.25">
      <c r="A811" s="5"/>
      <c r="B811" s="106"/>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x14ac:dyDescent="0.25">
      <c r="A812" s="5"/>
      <c r="B812" s="106"/>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x14ac:dyDescent="0.25">
      <c r="A813" s="5"/>
      <c r="B813" s="106"/>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x14ac:dyDescent="0.25">
      <c r="A814" s="5"/>
      <c r="B814" s="106"/>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x14ac:dyDescent="0.25">
      <c r="A815" s="5"/>
      <c r="B815" s="106"/>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x14ac:dyDescent="0.25">
      <c r="A816" s="5"/>
      <c r="B816" s="106"/>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x14ac:dyDescent="0.25">
      <c r="A817" s="5"/>
      <c r="B817" s="106"/>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x14ac:dyDescent="0.25">
      <c r="A818" s="5"/>
      <c r="B818" s="106"/>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x14ac:dyDescent="0.25">
      <c r="A819" s="5"/>
      <c r="B819" s="106"/>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x14ac:dyDescent="0.25">
      <c r="A820" s="5"/>
      <c r="B820" s="106"/>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x14ac:dyDescent="0.25">
      <c r="A821" s="5"/>
      <c r="B821" s="106"/>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x14ac:dyDescent="0.25">
      <c r="A822" s="5"/>
      <c r="B822" s="106"/>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x14ac:dyDescent="0.25">
      <c r="A823" s="5"/>
      <c r="B823" s="106"/>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x14ac:dyDescent="0.25">
      <c r="A824" s="5"/>
      <c r="B824" s="106"/>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x14ac:dyDescent="0.25">
      <c r="A825" s="5"/>
      <c r="B825" s="106"/>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x14ac:dyDescent="0.25">
      <c r="A826" s="5"/>
      <c r="B826" s="106"/>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x14ac:dyDescent="0.25">
      <c r="A827" s="5"/>
      <c r="B827" s="106"/>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x14ac:dyDescent="0.25">
      <c r="A828" s="5"/>
      <c r="B828" s="106"/>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x14ac:dyDescent="0.25">
      <c r="A829" s="5"/>
      <c r="B829" s="106"/>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x14ac:dyDescent="0.25">
      <c r="A830" s="5"/>
      <c r="B830" s="106"/>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x14ac:dyDescent="0.25">
      <c r="A831" s="5"/>
      <c r="B831" s="106"/>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x14ac:dyDescent="0.25">
      <c r="A832" s="5"/>
      <c r="B832" s="106"/>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x14ac:dyDescent="0.25">
      <c r="A833" s="5"/>
      <c r="B833" s="106"/>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x14ac:dyDescent="0.25">
      <c r="A834" s="5"/>
      <c r="B834" s="106"/>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x14ac:dyDescent="0.25">
      <c r="A835" s="5"/>
      <c r="B835" s="106"/>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x14ac:dyDescent="0.25">
      <c r="A836" s="5"/>
      <c r="B836" s="106"/>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x14ac:dyDescent="0.25">
      <c r="A837" s="5"/>
      <c r="B837" s="106"/>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x14ac:dyDescent="0.25">
      <c r="A838" s="5"/>
      <c r="B838" s="106"/>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x14ac:dyDescent="0.25">
      <c r="A839" s="5"/>
      <c r="B839" s="106"/>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x14ac:dyDescent="0.25">
      <c r="A840" s="5"/>
      <c r="B840" s="106"/>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x14ac:dyDescent="0.25">
      <c r="A841" s="5"/>
      <c r="B841" s="106"/>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x14ac:dyDescent="0.25">
      <c r="A842" s="5"/>
      <c r="B842" s="106"/>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x14ac:dyDescent="0.25">
      <c r="A843" s="5"/>
      <c r="B843" s="106"/>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x14ac:dyDescent="0.25">
      <c r="A844" s="5"/>
      <c r="B844" s="106"/>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x14ac:dyDescent="0.25">
      <c r="A845" s="5"/>
      <c r="B845" s="106"/>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x14ac:dyDescent="0.25">
      <c r="A846" s="5"/>
      <c r="B846" s="106"/>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x14ac:dyDescent="0.25">
      <c r="A847" s="5"/>
      <c r="B847" s="106"/>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x14ac:dyDescent="0.25">
      <c r="A848" s="5"/>
      <c r="B848" s="106"/>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x14ac:dyDescent="0.25">
      <c r="A849" s="5"/>
      <c r="B849" s="106"/>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x14ac:dyDescent="0.25">
      <c r="A850" s="5"/>
      <c r="B850" s="106"/>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x14ac:dyDescent="0.25">
      <c r="A851" s="5"/>
      <c r="B851" s="106"/>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x14ac:dyDescent="0.25">
      <c r="A852" s="5"/>
      <c r="B852" s="106"/>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x14ac:dyDescent="0.25">
      <c r="A853" s="5"/>
      <c r="B853" s="106"/>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x14ac:dyDescent="0.25">
      <c r="A854" s="5"/>
      <c r="B854" s="106"/>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x14ac:dyDescent="0.25">
      <c r="A855" s="5"/>
      <c r="B855" s="106"/>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x14ac:dyDescent="0.25">
      <c r="A856" s="5"/>
      <c r="B856" s="106"/>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x14ac:dyDescent="0.25">
      <c r="A857" s="5"/>
      <c r="B857" s="106"/>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x14ac:dyDescent="0.25">
      <c r="A858" s="5"/>
      <c r="B858" s="106"/>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x14ac:dyDescent="0.25">
      <c r="A859" s="5"/>
      <c r="B859" s="106"/>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x14ac:dyDescent="0.25">
      <c r="A860" s="5"/>
      <c r="B860" s="106"/>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x14ac:dyDescent="0.25">
      <c r="A861" s="5"/>
      <c r="B861" s="106"/>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x14ac:dyDescent="0.25">
      <c r="A862" s="5"/>
      <c r="B862" s="106"/>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x14ac:dyDescent="0.25">
      <c r="A863" s="5"/>
      <c r="B863" s="106"/>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x14ac:dyDescent="0.25">
      <c r="A864" s="5"/>
      <c r="B864" s="106"/>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x14ac:dyDescent="0.25">
      <c r="A865" s="5"/>
      <c r="B865" s="106"/>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x14ac:dyDescent="0.25">
      <c r="A866" s="5"/>
      <c r="B866" s="106"/>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x14ac:dyDescent="0.25">
      <c r="A867" s="5"/>
      <c r="B867" s="106"/>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x14ac:dyDescent="0.25">
      <c r="A868" s="5"/>
      <c r="B868" s="106"/>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x14ac:dyDescent="0.25">
      <c r="A869" s="5"/>
      <c r="B869" s="106"/>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x14ac:dyDescent="0.25">
      <c r="A870" s="5"/>
      <c r="B870" s="106"/>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x14ac:dyDescent="0.25">
      <c r="A871" s="5"/>
      <c r="B871" s="106"/>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x14ac:dyDescent="0.25">
      <c r="A872" s="5"/>
      <c r="B872" s="106"/>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x14ac:dyDescent="0.25">
      <c r="A873" s="5"/>
      <c r="B873" s="106"/>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x14ac:dyDescent="0.25">
      <c r="A874" s="5"/>
      <c r="B874" s="106"/>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x14ac:dyDescent="0.25">
      <c r="A875" s="5"/>
      <c r="B875" s="106"/>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x14ac:dyDescent="0.25">
      <c r="A876" s="5"/>
      <c r="B876" s="106"/>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x14ac:dyDescent="0.25">
      <c r="A877" s="5"/>
      <c r="B877" s="106"/>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x14ac:dyDescent="0.25">
      <c r="A878" s="5"/>
      <c r="B878" s="106"/>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x14ac:dyDescent="0.25">
      <c r="A879" s="5"/>
      <c r="B879" s="106"/>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x14ac:dyDescent="0.25">
      <c r="A880" s="5"/>
      <c r="B880" s="106"/>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x14ac:dyDescent="0.25">
      <c r="A881" s="5"/>
      <c r="B881" s="106"/>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x14ac:dyDescent="0.25">
      <c r="A882" s="5"/>
      <c r="B882" s="106"/>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x14ac:dyDescent="0.25">
      <c r="A883" s="5"/>
      <c r="B883" s="106"/>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x14ac:dyDescent="0.25">
      <c r="A884" s="5"/>
      <c r="B884" s="106"/>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x14ac:dyDescent="0.25">
      <c r="A885" s="5"/>
      <c r="B885" s="106"/>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x14ac:dyDescent="0.25">
      <c r="A886" s="5"/>
      <c r="B886" s="106"/>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x14ac:dyDescent="0.25">
      <c r="A887" s="5"/>
      <c r="B887" s="106"/>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x14ac:dyDescent="0.25">
      <c r="A888" s="5"/>
      <c r="B888" s="106"/>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x14ac:dyDescent="0.25">
      <c r="A889" s="5"/>
      <c r="B889" s="106"/>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x14ac:dyDescent="0.25">
      <c r="A890" s="5"/>
      <c r="B890" s="106"/>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x14ac:dyDescent="0.25">
      <c r="A891" s="5"/>
      <c r="B891" s="106"/>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x14ac:dyDescent="0.25">
      <c r="A892" s="5"/>
      <c r="B892" s="106"/>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x14ac:dyDescent="0.25">
      <c r="A893" s="5"/>
      <c r="B893" s="106"/>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x14ac:dyDescent="0.25">
      <c r="A894" s="5"/>
      <c r="B894" s="106"/>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x14ac:dyDescent="0.25">
      <c r="A895" s="5"/>
      <c r="B895" s="106"/>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x14ac:dyDescent="0.25">
      <c r="A896" s="5"/>
      <c r="B896" s="106"/>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x14ac:dyDescent="0.25">
      <c r="A897" s="5"/>
      <c r="B897" s="106"/>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x14ac:dyDescent="0.25">
      <c r="A898" s="5"/>
      <c r="B898" s="106"/>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x14ac:dyDescent="0.25">
      <c r="A899" s="5"/>
      <c r="B899" s="106"/>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x14ac:dyDescent="0.25">
      <c r="A900" s="5"/>
      <c r="B900" s="106"/>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x14ac:dyDescent="0.25">
      <c r="A901" s="5"/>
      <c r="B901" s="106"/>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x14ac:dyDescent="0.25">
      <c r="A902" s="5"/>
      <c r="B902" s="106"/>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x14ac:dyDescent="0.25">
      <c r="A903" s="5"/>
      <c r="B903" s="106"/>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x14ac:dyDescent="0.25">
      <c r="A904" s="5"/>
      <c r="B904" s="106"/>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x14ac:dyDescent="0.25">
      <c r="A905" s="5"/>
      <c r="B905" s="106"/>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x14ac:dyDescent="0.25">
      <c r="A906" s="5"/>
      <c r="B906" s="106"/>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x14ac:dyDescent="0.25">
      <c r="A907" s="5"/>
      <c r="B907" s="106"/>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x14ac:dyDescent="0.25">
      <c r="A908" s="5"/>
      <c r="B908" s="106"/>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x14ac:dyDescent="0.25">
      <c r="A909" s="5"/>
      <c r="B909" s="106"/>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x14ac:dyDescent="0.25">
      <c r="A910" s="5"/>
      <c r="B910" s="106"/>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x14ac:dyDescent="0.25">
      <c r="A911" s="5"/>
      <c r="B911" s="106"/>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x14ac:dyDescent="0.25">
      <c r="A912" s="5"/>
      <c r="B912" s="106"/>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x14ac:dyDescent="0.25">
      <c r="A913" s="5"/>
      <c r="B913" s="106"/>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x14ac:dyDescent="0.25">
      <c r="A914" s="5"/>
      <c r="B914" s="106"/>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x14ac:dyDescent="0.25">
      <c r="A915" s="5"/>
      <c r="B915" s="106"/>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x14ac:dyDescent="0.25">
      <c r="A916" s="5"/>
      <c r="B916" s="106"/>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x14ac:dyDescent="0.25">
      <c r="A917" s="5"/>
      <c r="B917" s="106"/>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x14ac:dyDescent="0.25">
      <c r="A918" s="5"/>
      <c r="B918" s="106"/>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x14ac:dyDescent="0.25">
      <c r="A919" s="5"/>
      <c r="B919" s="106"/>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x14ac:dyDescent="0.25">
      <c r="A920" s="5"/>
      <c r="B920" s="106"/>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x14ac:dyDescent="0.25">
      <c r="A921" s="5"/>
      <c r="B921" s="106"/>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x14ac:dyDescent="0.25">
      <c r="A922" s="5"/>
      <c r="B922" s="106"/>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x14ac:dyDescent="0.25">
      <c r="A923" s="5"/>
      <c r="B923" s="106"/>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x14ac:dyDescent="0.25">
      <c r="A924" s="5"/>
      <c r="B924" s="106"/>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x14ac:dyDescent="0.25">
      <c r="A925" s="5"/>
      <c r="B925" s="106"/>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x14ac:dyDescent="0.25">
      <c r="A926" s="5"/>
      <c r="B926" s="106"/>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x14ac:dyDescent="0.25">
      <c r="A927" s="5"/>
      <c r="B927" s="106"/>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x14ac:dyDescent="0.25">
      <c r="A928" s="5"/>
      <c r="B928" s="106"/>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x14ac:dyDescent="0.25">
      <c r="A929" s="5"/>
      <c r="B929" s="106"/>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x14ac:dyDescent="0.25">
      <c r="A930" s="5"/>
      <c r="B930" s="106"/>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x14ac:dyDescent="0.25">
      <c r="A931" s="5"/>
      <c r="B931" s="106"/>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x14ac:dyDescent="0.25">
      <c r="A932" s="5"/>
      <c r="B932" s="106"/>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x14ac:dyDescent="0.25">
      <c r="A933" s="5"/>
      <c r="B933" s="106"/>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x14ac:dyDescent="0.25">
      <c r="A934" s="5"/>
      <c r="B934" s="106"/>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x14ac:dyDescent="0.25">
      <c r="A935" s="5"/>
      <c r="B935" s="106"/>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x14ac:dyDescent="0.25">
      <c r="A936" s="5"/>
      <c r="B936" s="106"/>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x14ac:dyDescent="0.25">
      <c r="A937" s="5"/>
      <c r="B937" s="106"/>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x14ac:dyDescent="0.25">
      <c r="A938" s="5"/>
      <c r="B938" s="106"/>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x14ac:dyDescent="0.25">
      <c r="A939" s="5"/>
      <c r="B939" s="106"/>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x14ac:dyDescent="0.25">
      <c r="A940" s="5"/>
      <c r="B940" s="106"/>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x14ac:dyDescent="0.25">
      <c r="A941" s="5"/>
      <c r="B941" s="106"/>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x14ac:dyDescent="0.25">
      <c r="A942" s="5"/>
      <c r="B942" s="106"/>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x14ac:dyDescent="0.25">
      <c r="A943" s="5"/>
      <c r="B943" s="106"/>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x14ac:dyDescent="0.25">
      <c r="A944" s="5"/>
      <c r="B944" s="106"/>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x14ac:dyDescent="0.25">
      <c r="A945" s="5"/>
      <c r="B945" s="106"/>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x14ac:dyDescent="0.25">
      <c r="A946" s="5"/>
      <c r="B946" s="106"/>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x14ac:dyDescent="0.25">
      <c r="A947" s="5"/>
      <c r="B947" s="106"/>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x14ac:dyDescent="0.25">
      <c r="A948" s="5"/>
      <c r="B948" s="106"/>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x14ac:dyDescent="0.25">
      <c r="A949" s="5"/>
      <c r="B949" s="106"/>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x14ac:dyDescent="0.25">
      <c r="A950" s="5"/>
      <c r="B950" s="106"/>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x14ac:dyDescent="0.25">
      <c r="A951" s="5"/>
      <c r="B951" s="106"/>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x14ac:dyDescent="0.25">
      <c r="A952" s="5"/>
      <c r="B952" s="106"/>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x14ac:dyDescent="0.25">
      <c r="A953" s="5"/>
      <c r="B953" s="106"/>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x14ac:dyDescent="0.25">
      <c r="A954" s="5"/>
      <c r="B954" s="106"/>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x14ac:dyDescent="0.25">
      <c r="A955" s="5"/>
      <c r="B955" s="106"/>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x14ac:dyDescent="0.25">
      <c r="A956" s="5"/>
      <c r="B956" s="106"/>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x14ac:dyDescent="0.25">
      <c r="A957" s="5"/>
      <c r="B957" s="106"/>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x14ac:dyDescent="0.25">
      <c r="A958" s="5"/>
      <c r="B958" s="106"/>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x14ac:dyDescent="0.25">
      <c r="A959" s="5"/>
      <c r="B959" s="106"/>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x14ac:dyDescent="0.25">
      <c r="A960" s="5"/>
      <c r="B960" s="106"/>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x14ac:dyDescent="0.25">
      <c r="A961" s="5"/>
      <c r="B961" s="106"/>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x14ac:dyDescent="0.25">
      <c r="A962" s="5"/>
      <c r="B962" s="106"/>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x14ac:dyDescent="0.25">
      <c r="A963" s="5"/>
      <c r="B963" s="106"/>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x14ac:dyDescent="0.25">
      <c r="A964" s="5"/>
      <c r="B964" s="106"/>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x14ac:dyDescent="0.25">
      <c r="A965" s="5"/>
      <c r="B965" s="106"/>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x14ac:dyDescent="0.25">
      <c r="A966" s="5"/>
      <c r="B966" s="106"/>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x14ac:dyDescent="0.25">
      <c r="A967" s="5"/>
      <c r="B967" s="106"/>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x14ac:dyDescent="0.25">
      <c r="A968" s="5"/>
      <c r="B968" s="106"/>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x14ac:dyDescent="0.25">
      <c r="A969" s="5"/>
      <c r="B969" s="106"/>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x14ac:dyDescent="0.25">
      <c r="A970" s="5"/>
      <c r="B970" s="106"/>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x14ac:dyDescent="0.25">
      <c r="A971" s="5"/>
      <c r="B971" s="106"/>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x14ac:dyDescent="0.25">
      <c r="A972" s="5"/>
      <c r="B972" s="106"/>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x14ac:dyDescent="0.25">
      <c r="A973" s="5"/>
      <c r="B973" s="106"/>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x14ac:dyDescent="0.25">
      <c r="A974" s="5"/>
      <c r="B974" s="106"/>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x14ac:dyDescent="0.25">
      <c r="A975" s="5"/>
      <c r="B975" s="106"/>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x14ac:dyDescent="0.25">
      <c r="A976" s="5"/>
      <c r="B976" s="106"/>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x14ac:dyDescent="0.25">
      <c r="A977" s="5"/>
      <c r="B977" s="106"/>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x14ac:dyDescent="0.25">
      <c r="A978" s="5"/>
      <c r="B978" s="106"/>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x14ac:dyDescent="0.25">
      <c r="A979" s="5"/>
      <c r="B979" s="106"/>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x14ac:dyDescent="0.25">
      <c r="A980" s="5"/>
      <c r="B980" s="106"/>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x14ac:dyDescent="0.25">
      <c r="A981" s="5"/>
      <c r="B981" s="106"/>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x14ac:dyDescent="0.25">
      <c r="A982" s="5"/>
      <c r="B982" s="106"/>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x14ac:dyDescent="0.25">
      <c r="A983" s="5"/>
      <c r="B983" s="106"/>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x14ac:dyDescent="0.25">
      <c r="A984" s="5"/>
      <c r="B984" s="106"/>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x14ac:dyDescent="0.25">
      <c r="A985" s="5"/>
      <c r="B985" s="106"/>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x14ac:dyDescent="0.25">
      <c r="A986" s="5"/>
      <c r="B986" s="106"/>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x14ac:dyDescent="0.25">
      <c r="A987" s="5"/>
      <c r="B987" s="106"/>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x14ac:dyDescent="0.25">
      <c r="A988" s="5"/>
      <c r="B988" s="106"/>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x14ac:dyDescent="0.25">
      <c r="A989" s="5"/>
      <c r="B989" s="106"/>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x14ac:dyDescent="0.25">
      <c r="A990" s="5"/>
      <c r="B990" s="106"/>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x14ac:dyDescent="0.25">
      <c r="A991" s="5"/>
      <c r="B991" s="106"/>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75" customHeight="1" x14ac:dyDescent="0.25">
      <c r="A992" s="5"/>
      <c r="B992" s="106"/>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75" customHeight="1" x14ac:dyDescent="0.25">
      <c r="A993" s="5"/>
      <c r="B993" s="106"/>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75" customHeight="1" x14ac:dyDescent="0.25">
      <c r="A994" s="5"/>
      <c r="B994" s="106"/>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75" customHeight="1" x14ac:dyDescent="0.25">
      <c r="A995" s="5"/>
      <c r="B995" s="106"/>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75" customHeight="1" x14ac:dyDescent="0.25">
      <c r="A996" s="5"/>
      <c r="B996" s="106"/>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75" customHeight="1" x14ac:dyDescent="0.25">
      <c r="A997" s="5"/>
      <c r="B997" s="106"/>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75" customHeight="1" x14ac:dyDescent="0.25">
      <c r="A998" s="5"/>
      <c r="B998" s="106"/>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75" customHeight="1" x14ac:dyDescent="0.25">
      <c r="A999" s="5"/>
      <c r="B999" s="106"/>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75" customHeight="1" x14ac:dyDescent="0.25">
      <c r="A1000" s="5"/>
      <c r="B1000" s="106"/>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sheetData>
  <mergeCells count="54">
    <mergeCell ref="B1:M1"/>
    <mergeCell ref="A2:A15"/>
    <mergeCell ref="C2:M2"/>
    <mergeCell ref="C3:M3"/>
    <mergeCell ref="F4:G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G14:M14"/>
    <mergeCell ref="C15:M15"/>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F23:H23"/>
    <mergeCell ref="A59:A61"/>
    <mergeCell ref="C59:M59"/>
    <mergeCell ref="C60:M60"/>
    <mergeCell ref="C61:M61"/>
    <mergeCell ref="C50:M50"/>
    <mergeCell ref="B32:B34"/>
    <mergeCell ref="B35:B44"/>
    <mergeCell ref="F43:G43"/>
    <mergeCell ref="H43:I43"/>
    <mergeCell ref="B45:B48"/>
    <mergeCell ref="F46:F47"/>
    <mergeCell ref="G46:J47"/>
    <mergeCell ref="L46:M47"/>
    <mergeCell ref="C49:M49"/>
  </mergeCells>
  <dataValidations count="1">
    <dataValidation type="list" allowBlank="1" showErrorMessage="1" sqref="I7">
      <formula1>INDIRECT($C$7)</formula1>
    </dataValidation>
  </dataValidations>
  <hyperlinks>
    <hyperlink ref="C57"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2" zoomScale="70" zoomScaleNormal="70" workbookViewId="0">
      <selection activeCell="C13" sqref="C13"/>
    </sheetView>
  </sheetViews>
  <sheetFormatPr baseColWidth="10" defaultColWidth="11.42578125" defaultRowHeight="15" x14ac:dyDescent="0.25"/>
  <cols>
    <col min="2" max="2" width="34" customWidth="1"/>
  </cols>
  <sheetData>
    <row r="1" spans="1:13" ht="43.5" customHeight="1" thickBot="1" x14ac:dyDescent="0.3">
      <c r="A1" s="175"/>
      <c r="B1" s="914" t="s">
        <v>1071</v>
      </c>
      <c r="C1" s="915"/>
      <c r="D1" s="915"/>
      <c r="E1" s="915"/>
      <c r="F1" s="915"/>
      <c r="G1" s="915"/>
      <c r="H1" s="915"/>
      <c r="I1" s="915"/>
      <c r="J1" s="915"/>
      <c r="K1" s="915"/>
      <c r="L1" s="915"/>
      <c r="M1" s="916"/>
    </row>
    <row r="2" spans="1:13" ht="45" customHeight="1" x14ac:dyDescent="0.25">
      <c r="A2" s="871" t="s">
        <v>552</v>
      </c>
      <c r="B2" s="176" t="s">
        <v>553</v>
      </c>
      <c r="C2" s="917" t="s">
        <v>320</v>
      </c>
      <c r="D2" s="1079"/>
      <c r="E2" s="1079"/>
      <c r="F2" s="1079"/>
      <c r="G2" s="1079"/>
      <c r="H2" s="1079"/>
      <c r="I2" s="1079"/>
      <c r="J2" s="1079"/>
      <c r="K2" s="1079"/>
      <c r="L2" s="1079"/>
      <c r="M2" s="1080"/>
    </row>
    <row r="3" spans="1:13" ht="31.5" x14ac:dyDescent="0.25">
      <c r="A3" s="872"/>
      <c r="B3" s="177" t="s">
        <v>735</v>
      </c>
      <c r="C3" s="873" t="s">
        <v>1025</v>
      </c>
      <c r="D3" s="874"/>
      <c r="E3" s="874"/>
      <c r="F3" s="874"/>
      <c r="G3" s="874"/>
      <c r="H3" s="874"/>
      <c r="I3" s="874"/>
      <c r="J3" s="874"/>
      <c r="K3" s="874"/>
      <c r="L3" s="874"/>
      <c r="M3" s="875"/>
    </row>
    <row r="4" spans="1:13" ht="15.75" x14ac:dyDescent="0.25">
      <c r="A4" s="872"/>
      <c r="B4" s="178" t="s">
        <v>40</v>
      </c>
      <c r="C4" s="179" t="s">
        <v>89</v>
      </c>
      <c r="D4" s="180"/>
      <c r="E4" s="326"/>
      <c r="F4" s="920" t="s">
        <v>41</v>
      </c>
      <c r="G4" s="1010"/>
      <c r="H4" s="182">
        <v>110</v>
      </c>
      <c r="I4" s="183"/>
      <c r="J4" s="183"/>
      <c r="K4" s="183"/>
      <c r="L4" s="183"/>
      <c r="M4" s="184"/>
    </row>
    <row r="5" spans="1:13" ht="15.75" x14ac:dyDescent="0.25">
      <c r="A5" s="872"/>
      <c r="B5" s="178" t="s">
        <v>556</v>
      </c>
      <c r="C5" s="873" t="s">
        <v>787</v>
      </c>
      <c r="D5" s="874"/>
      <c r="E5" s="874"/>
      <c r="F5" s="874"/>
      <c r="G5" s="874"/>
      <c r="H5" s="874"/>
      <c r="I5" s="874"/>
      <c r="J5" s="874"/>
      <c r="K5" s="874"/>
      <c r="L5" s="874"/>
      <c r="M5" s="875"/>
    </row>
    <row r="6" spans="1:13" ht="15.75" x14ac:dyDescent="0.25">
      <c r="A6" s="872"/>
      <c r="B6" s="178" t="s">
        <v>557</v>
      </c>
      <c r="C6" s="873" t="s">
        <v>1060</v>
      </c>
      <c r="D6" s="874"/>
      <c r="E6" s="874"/>
      <c r="F6" s="874"/>
      <c r="G6" s="874"/>
      <c r="H6" s="874"/>
      <c r="I6" s="874"/>
      <c r="J6" s="874"/>
      <c r="K6" s="874"/>
      <c r="L6" s="874"/>
      <c r="M6" s="875"/>
    </row>
    <row r="7" spans="1:13" ht="15.75" x14ac:dyDescent="0.25">
      <c r="A7" s="872"/>
      <c r="B7" s="177" t="s">
        <v>558</v>
      </c>
      <c r="C7" s="921" t="s">
        <v>7</v>
      </c>
      <c r="D7" s="1018"/>
      <c r="E7" s="185"/>
      <c r="F7" s="185"/>
      <c r="G7" s="186"/>
      <c r="H7" s="187" t="s">
        <v>44</v>
      </c>
      <c r="I7" s="922" t="s">
        <v>9</v>
      </c>
      <c r="J7" s="1018"/>
      <c r="K7" s="1018"/>
      <c r="L7" s="1018"/>
      <c r="M7" s="1019"/>
    </row>
    <row r="8" spans="1:13" ht="15.75" x14ac:dyDescent="0.25">
      <c r="A8" s="872"/>
      <c r="B8" s="910" t="s">
        <v>559</v>
      </c>
      <c r="C8" s="188"/>
      <c r="D8" s="189"/>
      <c r="E8" s="189"/>
      <c r="F8" s="189"/>
      <c r="G8" s="189"/>
      <c r="H8" s="189"/>
      <c r="I8" s="189"/>
      <c r="J8" s="189"/>
      <c r="K8" s="189"/>
      <c r="L8" s="190"/>
      <c r="M8" s="191"/>
    </row>
    <row r="9" spans="1:13" ht="15.75" x14ac:dyDescent="0.25">
      <c r="A9" s="872"/>
      <c r="B9" s="887"/>
      <c r="C9" s="258" t="s">
        <v>9</v>
      </c>
      <c r="D9" s="327"/>
      <c r="E9" s="195"/>
      <c r="F9" s="923"/>
      <c r="G9" s="1016"/>
      <c r="H9" s="195"/>
      <c r="I9" s="923"/>
      <c r="J9" s="1016"/>
      <c r="K9" s="195"/>
      <c r="L9" s="194"/>
      <c r="M9" s="196"/>
    </row>
    <row r="10" spans="1:13" ht="15.75" x14ac:dyDescent="0.25">
      <c r="A10" s="872"/>
      <c r="B10" s="888"/>
      <c r="C10" s="258" t="s">
        <v>563</v>
      </c>
      <c r="D10" s="327"/>
      <c r="E10" s="197"/>
      <c r="F10" s="923" t="s">
        <v>563</v>
      </c>
      <c r="G10" s="1016"/>
      <c r="H10" s="197"/>
      <c r="I10" s="923" t="s">
        <v>563</v>
      </c>
      <c r="J10" s="1016"/>
      <c r="K10" s="197"/>
      <c r="L10" s="192"/>
      <c r="M10" s="198"/>
    </row>
    <row r="11" spans="1:13" ht="64.5" customHeight="1" x14ac:dyDescent="0.25">
      <c r="A11" s="872"/>
      <c r="B11" s="177" t="s">
        <v>564</v>
      </c>
      <c r="C11" s="873" t="s">
        <v>1072</v>
      </c>
      <c r="D11" s="874"/>
      <c r="E11" s="874"/>
      <c r="F11" s="874"/>
      <c r="G11" s="874"/>
      <c r="H11" s="874"/>
      <c r="I11" s="874"/>
      <c r="J11" s="874"/>
      <c r="K11" s="874"/>
      <c r="L11" s="874"/>
      <c r="M11" s="875"/>
    </row>
    <row r="12" spans="1:13" ht="57" customHeight="1" x14ac:dyDescent="0.25">
      <c r="A12" s="872"/>
      <c r="B12" s="177" t="s">
        <v>741</v>
      </c>
      <c r="C12" s="881" t="s">
        <v>1073</v>
      </c>
      <c r="D12" s="882"/>
      <c r="E12" s="882"/>
      <c r="F12" s="882"/>
      <c r="G12" s="882"/>
      <c r="H12" s="882"/>
      <c r="I12" s="882"/>
      <c r="J12" s="882"/>
      <c r="K12" s="882"/>
      <c r="L12" s="882"/>
      <c r="M12" s="883"/>
    </row>
    <row r="13" spans="1:13" ht="47.25" customHeight="1" x14ac:dyDescent="0.25">
      <c r="A13" s="872"/>
      <c r="B13" s="177" t="s">
        <v>743</v>
      </c>
      <c r="C13" s="815" t="s">
        <v>1028</v>
      </c>
      <c r="D13" s="816"/>
      <c r="E13" s="816"/>
      <c r="F13" s="816"/>
      <c r="G13" s="816"/>
      <c r="H13" s="816"/>
      <c r="I13" s="816"/>
      <c r="J13" s="816"/>
      <c r="K13" s="816"/>
      <c r="L13" s="816"/>
      <c r="M13" s="817"/>
    </row>
    <row r="14" spans="1:13" ht="48" customHeight="1" x14ac:dyDescent="0.25">
      <c r="A14" s="872"/>
      <c r="B14" s="910" t="s">
        <v>745</v>
      </c>
      <c r="C14" s="911" t="s">
        <v>118</v>
      </c>
      <c r="D14" s="1018"/>
      <c r="E14" s="199" t="s">
        <v>746</v>
      </c>
      <c r="F14" s="200" t="s">
        <v>350</v>
      </c>
      <c r="G14" s="874" t="s">
        <v>1006</v>
      </c>
      <c r="H14" s="874"/>
      <c r="I14" s="874"/>
      <c r="J14" s="874"/>
      <c r="K14" s="874"/>
      <c r="L14" s="874"/>
      <c r="M14" s="875"/>
    </row>
    <row r="15" spans="1:13" ht="10.5" customHeight="1" x14ac:dyDescent="0.25">
      <c r="A15" s="872"/>
      <c r="B15" s="887"/>
      <c r="C15" s="911"/>
      <c r="D15" s="1018"/>
      <c r="E15" s="1018"/>
      <c r="F15" s="1018"/>
      <c r="G15" s="1018"/>
      <c r="H15" s="1018"/>
      <c r="I15" s="1018"/>
      <c r="J15" s="1018"/>
      <c r="K15" s="1018"/>
      <c r="L15" s="1018"/>
      <c r="M15" s="1019"/>
    </row>
    <row r="16" spans="1:13" ht="15.75" x14ac:dyDescent="0.25">
      <c r="A16" s="885" t="s">
        <v>533</v>
      </c>
      <c r="B16" s="201" t="s">
        <v>30</v>
      </c>
      <c r="C16" s="873" t="s">
        <v>315</v>
      </c>
      <c r="D16" s="1008"/>
      <c r="E16" s="1008"/>
      <c r="F16" s="1008"/>
      <c r="G16" s="1008"/>
      <c r="H16" s="1008"/>
      <c r="I16" s="1008"/>
      <c r="J16" s="1008"/>
      <c r="K16" s="1008"/>
      <c r="L16" s="1008"/>
      <c r="M16" s="1009"/>
    </row>
    <row r="17" spans="1:13" ht="39" customHeight="1" x14ac:dyDescent="0.25">
      <c r="A17" s="872"/>
      <c r="B17" s="201" t="s">
        <v>748</v>
      </c>
      <c r="C17" s="873" t="s">
        <v>321</v>
      </c>
      <c r="D17" s="1008"/>
      <c r="E17" s="1008"/>
      <c r="F17" s="1008"/>
      <c r="G17" s="1008"/>
      <c r="H17" s="1008"/>
      <c r="I17" s="1008"/>
      <c r="J17" s="1008"/>
      <c r="K17" s="1008"/>
      <c r="L17" s="1008"/>
      <c r="M17" s="1009"/>
    </row>
    <row r="18" spans="1:13" ht="15.75" x14ac:dyDescent="0.25">
      <c r="A18" s="872"/>
      <c r="B18" s="886" t="s">
        <v>566</v>
      </c>
      <c r="C18" s="202"/>
      <c r="D18" s="203"/>
      <c r="E18" s="203"/>
      <c r="F18" s="203"/>
      <c r="G18" s="203"/>
      <c r="H18" s="203"/>
      <c r="I18" s="203"/>
      <c r="J18" s="203"/>
      <c r="K18" s="203"/>
      <c r="L18" s="203"/>
      <c r="M18" s="204"/>
    </row>
    <row r="19" spans="1:13" ht="15.75" x14ac:dyDescent="0.25">
      <c r="A19" s="872"/>
      <c r="B19" s="887"/>
      <c r="C19" s="205"/>
      <c r="D19" s="206"/>
      <c r="E19" s="207"/>
      <c r="F19" s="206"/>
      <c r="G19" s="207"/>
      <c r="H19" s="206"/>
      <c r="I19" s="207"/>
      <c r="J19" s="206"/>
      <c r="K19" s="207"/>
      <c r="L19" s="207"/>
      <c r="M19" s="208"/>
    </row>
    <row r="20" spans="1:13" ht="15.75" x14ac:dyDescent="0.25">
      <c r="A20" s="872"/>
      <c r="B20" s="887"/>
      <c r="C20" s="209" t="s">
        <v>567</v>
      </c>
      <c r="D20" s="210"/>
      <c r="E20" s="211" t="s">
        <v>568</v>
      </c>
      <c r="F20" s="210"/>
      <c r="G20" s="211" t="s">
        <v>569</v>
      </c>
      <c r="H20" s="210"/>
      <c r="I20" s="211" t="s">
        <v>570</v>
      </c>
      <c r="J20" s="182"/>
      <c r="K20" s="211"/>
      <c r="L20" s="211"/>
      <c r="M20" s="208"/>
    </row>
    <row r="21" spans="1:13" ht="15.75" x14ac:dyDescent="0.25">
      <c r="A21" s="872"/>
      <c r="B21" s="887"/>
      <c r="C21" s="209" t="s">
        <v>571</v>
      </c>
      <c r="D21" s="212"/>
      <c r="E21" s="211" t="s">
        <v>572</v>
      </c>
      <c r="F21" s="213"/>
      <c r="G21" s="211" t="s">
        <v>573</v>
      </c>
      <c r="H21" s="213"/>
      <c r="I21" s="211"/>
      <c r="J21" s="207"/>
      <c r="K21" s="211"/>
      <c r="L21" s="211"/>
      <c r="M21" s="208"/>
    </row>
    <row r="22" spans="1:13" ht="15.75" x14ac:dyDescent="0.25">
      <c r="A22" s="872"/>
      <c r="B22" s="887"/>
      <c r="C22" s="209" t="s">
        <v>574</v>
      </c>
      <c r="D22" s="212"/>
      <c r="E22" s="211" t="s">
        <v>575</v>
      </c>
      <c r="F22" s="212"/>
      <c r="G22" s="211"/>
      <c r="H22" s="207"/>
      <c r="I22" s="211"/>
      <c r="J22" s="207"/>
      <c r="K22" s="211"/>
      <c r="L22" s="211"/>
      <c r="M22" s="208"/>
    </row>
    <row r="23" spans="1:13" ht="15.75" x14ac:dyDescent="0.25">
      <c r="A23" s="872"/>
      <c r="B23" s="887"/>
      <c r="C23" s="209" t="s">
        <v>576</v>
      </c>
      <c r="D23" s="213" t="s">
        <v>577</v>
      </c>
      <c r="E23" s="211" t="s">
        <v>578</v>
      </c>
      <c r="F23" s="197" t="s">
        <v>1074</v>
      </c>
      <c r="G23" s="197"/>
      <c r="H23" s="197"/>
      <c r="I23" s="197"/>
      <c r="J23" s="197"/>
      <c r="K23" s="197"/>
      <c r="L23" s="197"/>
      <c r="M23" s="214"/>
    </row>
    <row r="24" spans="1:13" ht="15.75" x14ac:dyDescent="0.25">
      <c r="A24" s="872"/>
      <c r="B24" s="888"/>
      <c r="C24" s="215"/>
      <c r="D24" s="216"/>
      <c r="E24" s="216"/>
      <c r="F24" s="197"/>
      <c r="G24" s="216"/>
      <c r="H24" s="216"/>
      <c r="I24" s="216"/>
      <c r="J24" s="216"/>
      <c r="K24" s="216"/>
      <c r="L24" s="216"/>
      <c r="M24" s="217"/>
    </row>
    <row r="25" spans="1:13" ht="15.75" x14ac:dyDescent="0.25">
      <c r="A25" s="872"/>
      <c r="B25" s="886" t="s">
        <v>580</v>
      </c>
      <c r="C25" s="218"/>
      <c r="D25" s="203"/>
      <c r="E25" s="203"/>
      <c r="F25" s="197"/>
      <c r="G25" s="203"/>
      <c r="H25" s="203"/>
      <c r="I25" s="203"/>
      <c r="J25" s="203"/>
      <c r="K25" s="203"/>
      <c r="L25" s="190"/>
      <c r="M25" s="191"/>
    </row>
    <row r="26" spans="1:13" ht="15.75" x14ac:dyDescent="0.25">
      <c r="A26" s="872"/>
      <c r="B26" s="887"/>
      <c r="C26" s="209" t="s">
        <v>581</v>
      </c>
      <c r="D26" s="213"/>
      <c r="E26" s="219"/>
      <c r="F26" s="211" t="s">
        <v>582</v>
      </c>
      <c r="G26" s="212"/>
      <c r="H26" s="219"/>
      <c r="I26" s="211" t="s">
        <v>583</v>
      </c>
      <c r="J26" s="212"/>
      <c r="K26" s="219"/>
      <c r="L26" s="194"/>
      <c r="M26" s="196"/>
    </row>
    <row r="27" spans="1:13" ht="15.75" x14ac:dyDescent="0.25">
      <c r="A27" s="872"/>
      <c r="B27" s="887"/>
      <c r="C27" s="209" t="s">
        <v>585</v>
      </c>
      <c r="D27" s="220"/>
      <c r="E27" s="194"/>
      <c r="F27" s="211" t="s">
        <v>586</v>
      </c>
      <c r="G27" s="213" t="s">
        <v>577</v>
      </c>
      <c r="H27" s="194"/>
      <c r="I27" s="221"/>
      <c r="J27" s="194"/>
      <c r="K27" s="195"/>
      <c r="L27" s="194"/>
      <c r="M27" s="196"/>
    </row>
    <row r="28" spans="1:13" ht="15.75" x14ac:dyDescent="0.25">
      <c r="A28" s="872"/>
      <c r="B28" s="888"/>
      <c r="C28" s="222"/>
      <c r="D28" s="206"/>
      <c r="E28" s="206"/>
      <c r="F28" s="206"/>
      <c r="G28" s="206"/>
      <c r="H28" s="206"/>
      <c r="I28" s="206"/>
      <c r="J28" s="206"/>
      <c r="K28" s="206"/>
      <c r="L28" s="192"/>
      <c r="M28" s="198"/>
    </row>
    <row r="29" spans="1:13" ht="15.75" x14ac:dyDescent="0.25">
      <c r="A29" s="872"/>
      <c r="B29" s="223" t="s">
        <v>587</v>
      </c>
      <c r="C29" s="224"/>
      <c r="D29" s="200"/>
      <c r="E29" s="200"/>
      <c r="F29" s="200"/>
      <c r="G29" s="200"/>
      <c r="H29" s="200"/>
      <c r="I29" s="200"/>
      <c r="J29" s="200"/>
      <c r="K29" s="200"/>
      <c r="L29" s="200"/>
      <c r="M29" s="225"/>
    </row>
    <row r="30" spans="1:13" ht="15.75" x14ac:dyDescent="0.25">
      <c r="A30" s="872"/>
      <c r="B30" s="223"/>
      <c r="C30" s="226" t="s">
        <v>588</v>
      </c>
      <c r="D30" s="227" t="s">
        <v>194</v>
      </c>
      <c r="E30" s="219"/>
      <c r="F30" s="228" t="s">
        <v>589</v>
      </c>
      <c r="G30" s="213" t="s">
        <v>194</v>
      </c>
      <c r="H30" s="219"/>
      <c r="I30" s="228" t="s">
        <v>590</v>
      </c>
      <c r="J30" s="895" t="s">
        <v>1064</v>
      </c>
      <c r="K30" s="959"/>
      <c r="L30" s="1078"/>
      <c r="M30" s="230"/>
    </row>
    <row r="31" spans="1:13" ht="15.75" x14ac:dyDescent="0.25">
      <c r="A31" s="872"/>
      <c r="B31" s="178"/>
      <c r="C31" s="215"/>
      <c r="D31" s="216"/>
      <c r="E31" s="216"/>
      <c r="F31" s="216"/>
      <c r="G31" s="216"/>
      <c r="H31" s="216"/>
      <c r="I31" s="216"/>
      <c r="J31" s="216"/>
      <c r="K31" s="216"/>
      <c r="L31" s="216"/>
      <c r="M31" s="217"/>
    </row>
    <row r="32" spans="1:13" ht="15.95" customHeight="1" x14ac:dyDescent="0.25">
      <c r="A32" s="872"/>
      <c r="B32" s="886" t="s">
        <v>592</v>
      </c>
      <c r="C32" s="231"/>
      <c r="D32" s="232"/>
      <c r="E32" s="232"/>
      <c r="F32" s="232"/>
      <c r="G32" s="232"/>
      <c r="H32" s="232"/>
      <c r="I32" s="232"/>
      <c r="J32" s="232"/>
      <c r="K32" s="232"/>
      <c r="L32" s="190"/>
      <c r="M32" s="191"/>
    </row>
    <row r="33" spans="1:13" ht="15.75" x14ac:dyDescent="0.25">
      <c r="A33" s="872"/>
      <c r="B33" s="887"/>
      <c r="C33" s="233" t="s">
        <v>593</v>
      </c>
      <c r="D33" s="213">
        <v>2021</v>
      </c>
      <c r="E33" s="234"/>
      <c r="F33" s="219" t="s">
        <v>594</v>
      </c>
      <c r="G33" s="235" t="s">
        <v>595</v>
      </c>
      <c r="H33" s="234"/>
      <c r="I33" s="228"/>
      <c r="J33" s="234"/>
      <c r="K33" s="234"/>
      <c r="L33" s="194"/>
      <c r="M33" s="196"/>
    </row>
    <row r="34" spans="1:13" ht="15.75" x14ac:dyDescent="0.25">
      <c r="A34" s="872"/>
      <c r="B34" s="888"/>
      <c r="C34" s="215"/>
      <c r="D34" s="236"/>
      <c r="E34" s="237"/>
      <c r="F34" s="216"/>
      <c r="G34" s="237"/>
      <c r="H34" s="237"/>
      <c r="I34" s="238"/>
      <c r="J34" s="237"/>
      <c r="K34" s="237"/>
      <c r="L34" s="192"/>
      <c r="M34" s="198"/>
    </row>
    <row r="35" spans="1:13" ht="15.95" customHeight="1" x14ac:dyDescent="0.25">
      <c r="A35" s="872"/>
      <c r="B35" s="886" t="s">
        <v>596</v>
      </c>
      <c r="C35" s="239"/>
      <c r="D35" s="240"/>
      <c r="E35" s="240"/>
      <c r="F35" s="240"/>
      <c r="G35" s="240"/>
      <c r="H35" s="240"/>
      <c r="I35" s="240"/>
      <c r="J35" s="240"/>
      <c r="K35" s="240"/>
      <c r="L35" s="240"/>
      <c r="M35" s="241"/>
    </row>
    <row r="36" spans="1:13" ht="15.75" x14ac:dyDescent="0.25">
      <c r="A36" s="872"/>
      <c r="B36" s="887"/>
      <c r="C36" s="209"/>
      <c r="D36" s="219" t="s">
        <v>597</v>
      </c>
      <c r="E36" s="219"/>
      <c r="F36" s="219" t="s">
        <v>598</v>
      </c>
      <c r="G36" s="219"/>
      <c r="H36" s="195" t="s">
        <v>599</v>
      </c>
      <c r="I36" s="195"/>
      <c r="J36" s="195" t="s">
        <v>600</v>
      </c>
      <c r="K36" s="219"/>
      <c r="L36" s="219" t="s">
        <v>601</v>
      </c>
      <c r="M36" s="242"/>
    </row>
    <row r="37" spans="1:13" ht="15.75" x14ac:dyDescent="0.25">
      <c r="A37" s="872"/>
      <c r="B37" s="887"/>
      <c r="C37" s="209"/>
      <c r="D37" s="243">
        <v>2</v>
      </c>
      <c r="E37" s="244"/>
      <c r="F37" s="243">
        <v>2</v>
      </c>
      <c r="G37" s="244"/>
      <c r="H37" s="243">
        <v>2</v>
      </c>
      <c r="I37" s="244"/>
      <c r="J37" s="243">
        <v>2</v>
      </c>
      <c r="K37" s="244"/>
      <c r="L37" s="243">
        <v>2</v>
      </c>
      <c r="M37" s="245"/>
    </row>
    <row r="38" spans="1:13" ht="15.75" x14ac:dyDescent="0.25">
      <c r="A38" s="872"/>
      <c r="B38" s="887"/>
      <c r="C38" s="209"/>
      <c r="D38" s="219" t="s">
        <v>602</v>
      </c>
      <c r="E38" s="219"/>
      <c r="F38" s="219" t="s">
        <v>603</v>
      </c>
      <c r="G38" s="219"/>
      <c r="H38" s="195" t="s">
        <v>604</v>
      </c>
      <c r="I38" s="195"/>
      <c r="J38" s="195" t="s">
        <v>605</v>
      </c>
      <c r="K38" s="219"/>
      <c r="L38" s="219" t="s">
        <v>606</v>
      </c>
      <c r="M38" s="208"/>
    </row>
    <row r="39" spans="1:13" ht="15.75" x14ac:dyDescent="0.25">
      <c r="A39" s="872"/>
      <c r="B39" s="887"/>
      <c r="C39" s="209"/>
      <c r="D39" s="246" t="s">
        <v>90</v>
      </c>
      <c r="E39" s="244"/>
      <c r="F39" s="246" t="s">
        <v>90</v>
      </c>
      <c r="G39" s="244"/>
      <c r="H39" s="246" t="s">
        <v>90</v>
      </c>
      <c r="I39" s="244"/>
      <c r="J39" s="246" t="s">
        <v>90</v>
      </c>
      <c r="K39" s="244"/>
      <c r="L39" s="246" t="s">
        <v>90</v>
      </c>
      <c r="M39" s="245"/>
    </row>
    <row r="40" spans="1:13" ht="15.75" x14ac:dyDescent="0.25">
      <c r="A40" s="872"/>
      <c r="B40" s="887"/>
      <c r="C40" s="209"/>
      <c r="D40" s="219" t="s">
        <v>607</v>
      </c>
      <c r="E40" s="219"/>
      <c r="F40" s="219" t="s">
        <v>608</v>
      </c>
      <c r="G40" s="219"/>
      <c r="H40" s="195" t="s">
        <v>609</v>
      </c>
      <c r="I40" s="195"/>
      <c r="J40" s="195" t="s">
        <v>610</v>
      </c>
      <c r="K40" s="219"/>
      <c r="L40" s="219" t="s">
        <v>611</v>
      </c>
      <c r="M40" s="208"/>
    </row>
    <row r="41" spans="1:13" ht="15.75" x14ac:dyDescent="0.25">
      <c r="A41" s="872"/>
      <c r="B41" s="887"/>
      <c r="C41" s="209"/>
      <c r="D41" s="246" t="s">
        <v>90</v>
      </c>
      <c r="E41" s="244"/>
      <c r="F41" s="246" t="s">
        <v>90</v>
      </c>
      <c r="G41" s="244"/>
      <c r="H41" s="246" t="s">
        <v>90</v>
      </c>
      <c r="I41" s="244"/>
      <c r="J41" s="246" t="s">
        <v>90</v>
      </c>
      <c r="K41" s="244"/>
      <c r="L41" s="246" t="s">
        <v>90</v>
      </c>
      <c r="M41" s="245"/>
    </row>
    <row r="42" spans="1:13" ht="15.75" x14ac:dyDescent="0.25">
      <c r="A42" s="872"/>
      <c r="B42" s="887"/>
      <c r="C42" s="209"/>
      <c r="D42" s="247" t="s">
        <v>611</v>
      </c>
      <c r="E42" s="248"/>
      <c r="F42" s="247" t="s">
        <v>612</v>
      </c>
      <c r="G42" s="248"/>
      <c r="H42" s="249"/>
      <c r="I42" s="200"/>
      <c r="J42" s="249"/>
      <c r="K42" s="200"/>
      <c r="L42" s="249"/>
      <c r="M42" s="225"/>
    </row>
    <row r="43" spans="1:13" ht="15.75" x14ac:dyDescent="0.25">
      <c r="A43" s="872"/>
      <c r="B43" s="887"/>
      <c r="C43" s="209"/>
      <c r="D43" s="246" t="s">
        <v>90</v>
      </c>
      <c r="E43" s="244"/>
      <c r="F43" s="895">
        <v>10</v>
      </c>
      <c r="G43" s="1010"/>
      <c r="H43" s="897"/>
      <c r="I43" s="1011"/>
      <c r="J43" s="250"/>
      <c r="K43" s="219"/>
      <c r="L43" s="250"/>
      <c r="M43" s="230"/>
    </row>
    <row r="44" spans="1:13" ht="15.75" x14ac:dyDescent="0.25">
      <c r="A44" s="872"/>
      <c r="B44" s="887"/>
      <c r="C44" s="251"/>
      <c r="D44" s="247"/>
      <c r="E44" s="248"/>
      <c r="F44" s="247"/>
      <c r="G44" s="248"/>
      <c r="H44" s="252"/>
      <c r="I44" s="216"/>
      <c r="J44" s="252"/>
      <c r="K44" s="216"/>
      <c r="L44" s="252"/>
      <c r="M44" s="217"/>
    </row>
    <row r="45" spans="1:13" ht="15.75" x14ac:dyDescent="0.25">
      <c r="A45" s="872"/>
      <c r="B45" s="886" t="s">
        <v>613</v>
      </c>
      <c r="C45" s="218"/>
      <c r="D45" s="203"/>
      <c r="E45" s="203"/>
      <c r="F45" s="203"/>
      <c r="G45" s="203"/>
      <c r="H45" s="203"/>
      <c r="I45" s="203"/>
      <c r="J45" s="203"/>
      <c r="K45" s="203"/>
      <c r="L45" s="194"/>
      <c r="M45" s="196"/>
    </row>
    <row r="46" spans="1:13" ht="15.75" x14ac:dyDescent="0.25">
      <c r="A46" s="872"/>
      <c r="B46" s="887"/>
      <c r="C46" s="253"/>
      <c r="D46" s="254" t="s">
        <v>89</v>
      </c>
      <c r="E46" s="255" t="s">
        <v>108</v>
      </c>
      <c r="F46" s="899" t="s">
        <v>614</v>
      </c>
      <c r="G46" s="901" t="s">
        <v>654</v>
      </c>
      <c r="H46" s="1013"/>
      <c r="I46" s="1013"/>
      <c r="J46" s="1014"/>
      <c r="K46" s="256" t="s">
        <v>615</v>
      </c>
      <c r="L46" s="907"/>
      <c r="M46" s="1071"/>
    </row>
    <row r="47" spans="1:13" ht="15.75" x14ac:dyDescent="0.25">
      <c r="A47" s="872"/>
      <c r="B47" s="887"/>
      <c r="C47" s="253"/>
      <c r="D47" s="257" t="s">
        <v>584</v>
      </c>
      <c r="E47" s="212"/>
      <c r="F47" s="1012"/>
      <c r="G47" s="1015"/>
      <c r="H47" s="1016"/>
      <c r="I47" s="1016"/>
      <c r="J47" s="1017"/>
      <c r="K47" s="194"/>
      <c r="L47" s="1015"/>
      <c r="M47" s="1072"/>
    </row>
    <row r="48" spans="1:13" ht="15.75" x14ac:dyDescent="0.25">
      <c r="A48" s="872"/>
      <c r="B48" s="888"/>
      <c r="C48" s="258"/>
      <c r="D48" s="192"/>
      <c r="E48" s="192"/>
      <c r="F48" s="192"/>
      <c r="G48" s="192"/>
      <c r="H48" s="192"/>
      <c r="I48" s="192"/>
      <c r="J48" s="192"/>
      <c r="K48" s="192"/>
      <c r="L48" s="194"/>
      <c r="M48" s="196"/>
    </row>
    <row r="49" spans="1:13" ht="50.25" customHeight="1" x14ac:dyDescent="0.25">
      <c r="A49" s="872"/>
      <c r="B49" s="177" t="s">
        <v>616</v>
      </c>
      <c r="C49" s="881" t="s">
        <v>1065</v>
      </c>
      <c r="D49" s="882"/>
      <c r="E49" s="882"/>
      <c r="F49" s="882"/>
      <c r="G49" s="882"/>
      <c r="H49" s="882"/>
      <c r="I49" s="882"/>
      <c r="J49" s="882"/>
      <c r="K49" s="882"/>
      <c r="L49" s="882"/>
      <c r="M49" s="883"/>
    </row>
    <row r="50" spans="1:13" ht="15.75" x14ac:dyDescent="0.25">
      <c r="A50" s="872"/>
      <c r="B50" s="201" t="s">
        <v>618</v>
      </c>
      <c r="C50" s="815" t="s">
        <v>1066</v>
      </c>
      <c r="D50" s="816"/>
      <c r="E50" s="816"/>
      <c r="F50" s="816"/>
      <c r="G50" s="816"/>
      <c r="H50" s="816"/>
      <c r="I50" s="816"/>
      <c r="J50" s="816"/>
      <c r="K50" s="816"/>
      <c r="L50" s="816"/>
      <c r="M50" s="817"/>
    </row>
    <row r="51" spans="1:13" ht="15.75" x14ac:dyDescent="0.25">
      <c r="A51" s="872"/>
      <c r="B51" s="201" t="s">
        <v>620</v>
      </c>
      <c r="C51" s="815" t="s">
        <v>809</v>
      </c>
      <c r="D51" s="816"/>
      <c r="E51" s="816"/>
      <c r="F51" s="816"/>
      <c r="G51" s="816"/>
      <c r="H51" s="816"/>
      <c r="I51" s="816"/>
      <c r="J51" s="816"/>
      <c r="K51" s="816"/>
      <c r="L51" s="816"/>
      <c r="M51" s="817"/>
    </row>
    <row r="52" spans="1:13" ht="15.75" x14ac:dyDescent="0.25">
      <c r="A52" s="872"/>
      <c r="B52" s="201" t="s">
        <v>621</v>
      </c>
      <c r="C52" s="815" t="s">
        <v>90</v>
      </c>
      <c r="D52" s="816"/>
      <c r="E52" s="816"/>
      <c r="F52" s="816"/>
      <c r="G52" s="816"/>
      <c r="H52" s="816"/>
      <c r="I52" s="816"/>
      <c r="J52" s="816"/>
      <c r="K52" s="816"/>
      <c r="L52" s="816"/>
      <c r="M52" s="817"/>
    </row>
    <row r="53" spans="1:13" ht="15.75" x14ac:dyDescent="0.25">
      <c r="A53" s="871" t="s">
        <v>545</v>
      </c>
      <c r="B53" s="259" t="s">
        <v>622</v>
      </c>
      <c r="C53" s="1073" t="s">
        <v>1067</v>
      </c>
      <c r="D53" s="1073"/>
      <c r="E53" s="1073"/>
      <c r="F53" s="1073"/>
      <c r="G53" s="1073"/>
      <c r="H53" s="1073"/>
      <c r="I53" s="1073"/>
      <c r="J53" s="1073"/>
      <c r="K53" s="1073"/>
      <c r="L53" s="1073"/>
      <c r="M53" s="1074"/>
    </row>
    <row r="54" spans="1:13" ht="15.75" x14ac:dyDescent="0.25">
      <c r="A54" s="872"/>
      <c r="B54" s="259" t="s">
        <v>624</v>
      </c>
      <c r="C54" s="1073" t="s">
        <v>1068</v>
      </c>
      <c r="D54" s="1073"/>
      <c r="E54" s="1073"/>
      <c r="F54" s="1073"/>
      <c r="G54" s="1073"/>
      <c r="H54" s="1073"/>
      <c r="I54" s="1073"/>
      <c r="J54" s="1073"/>
      <c r="K54" s="1073"/>
      <c r="L54" s="1073"/>
      <c r="M54" s="1074"/>
    </row>
    <row r="55" spans="1:13" ht="15.75" x14ac:dyDescent="0.25">
      <c r="A55" s="872"/>
      <c r="B55" s="259" t="s">
        <v>626</v>
      </c>
      <c r="C55" s="1073" t="s">
        <v>9</v>
      </c>
      <c r="D55" s="1073"/>
      <c r="E55" s="1073"/>
      <c r="F55" s="1073"/>
      <c r="G55" s="1073"/>
      <c r="H55" s="1073"/>
      <c r="I55" s="1073"/>
      <c r="J55" s="1073"/>
      <c r="K55" s="1073"/>
      <c r="L55" s="1073"/>
      <c r="M55" s="1074"/>
    </row>
    <row r="56" spans="1:13" ht="15.75" x14ac:dyDescent="0.25">
      <c r="A56" s="872"/>
      <c r="B56" s="260" t="s">
        <v>627</v>
      </c>
      <c r="C56" s="1073" t="s">
        <v>1069</v>
      </c>
      <c r="D56" s="1073"/>
      <c r="E56" s="1073"/>
      <c r="F56" s="1073"/>
      <c r="G56" s="1073"/>
      <c r="H56" s="1073"/>
      <c r="I56" s="1073"/>
      <c r="J56" s="1073"/>
      <c r="K56" s="1073"/>
      <c r="L56" s="1073"/>
      <c r="M56" s="1074"/>
    </row>
    <row r="57" spans="1:13" ht="15.75" x14ac:dyDescent="0.25">
      <c r="A57" s="872"/>
      <c r="B57" s="259" t="s">
        <v>628</v>
      </c>
      <c r="C57" s="1075" t="s">
        <v>318</v>
      </c>
      <c r="D57" s="1076"/>
      <c r="E57" s="1076"/>
      <c r="F57" s="1076"/>
      <c r="G57" s="1076"/>
      <c r="H57" s="1076"/>
      <c r="I57" s="1076"/>
      <c r="J57" s="1076"/>
      <c r="K57" s="1076"/>
      <c r="L57" s="1076"/>
      <c r="M57" s="1077"/>
    </row>
    <row r="58" spans="1:13" ht="16.5" thickBot="1" x14ac:dyDescent="0.3">
      <c r="A58" s="884"/>
      <c r="B58" s="259" t="s">
        <v>629</v>
      </c>
      <c r="C58" s="1076" t="s">
        <v>1070</v>
      </c>
      <c r="D58" s="1076"/>
      <c r="E58" s="1076"/>
      <c r="F58" s="1076"/>
      <c r="G58" s="1076"/>
      <c r="H58" s="1076"/>
      <c r="I58" s="1076"/>
      <c r="J58" s="1076"/>
      <c r="K58" s="1076"/>
      <c r="L58" s="1076"/>
      <c r="M58" s="1077"/>
    </row>
    <row r="59" spans="1:13" ht="15.75" x14ac:dyDescent="0.25">
      <c r="A59" s="871" t="s">
        <v>630</v>
      </c>
      <c r="B59" s="261" t="s">
        <v>631</v>
      </c>
      <c r="C59" s="739" t="s">
        <v>953</v>
      </c>
      <c r="D59" s="740"/>
      <c r="E59" s="740"/>
      <c r="F59" s="740"/>
      <c r="G59" s="740"/>
      <c r="H59" s="740"/>
      <c r="I59" s="740"/>
      <c r="J59" s="740"/>
      <c r="K59" s="740"/>
      <c r="L59" s="740"/>
      <c r="M59" s="741"/>
    </row>
    <row r="60" spans="1:13" ht="15.75" x14ac:dyDescent="0.25">
      <c r="A60" s="872"/>
      <c r="B60" s="261" t="s">
        <v>633</v>
      </c>
      <c r="C60" s="739" t="s">
        <v>797</v>
      </c>
      <c r="D60" s="740"/>
      <c r="E60" s="740"/>
      <c r="F60" s="740"/>
      <c r="G60" s="740"/>
      <c r="H60" s="740"/>
      <c r="I60" s="740"/>
      <c r="J60" s="740"/>
      <c r="K60" s="740"/>
      <c r="L60" s="740"/>
      <c r="M60" s="741"/>
    </row>
    <row r="61" spans="1:13" ht="16.5" thickBot="1" x14ac:dyDescent="0.3">
      <c r="A61" s="872"/>
      <c r="B61" s="262" t="s">
        <v>44</v>
      </c>
      <c r="C61" s="739" t="s">
        <v>9</v>
      </c>
      <c r="D61" s="740"/>
      <c r="E61" s="740"/>
      <c r="F61" s="740"/>
      <c r="G61" s="740"/>
      <c r="H61" s="740"/>
      <c r="I61" s="740"/>
      <c r="J61" s="740"/>
      <c r="K61" s="740"/>
      <c r="L61" s="740"/>
      <c r="M61" s="741"/>
    </row>
    <row r="62" spans="1:13" ht="32.25" thickBot="1" x14ac:dyDescent="0.3">
      <c r="A62" s="263" t="s">
        <v>549</v>
      </c>
      <c r="B62" s="264"/>
      <c r="C62" s="878"/>
      <c r="D62" s="1006"/>
      <c r="E62" s="1006"/>
      <c r="F62" s="1006"/>
      <c r="G62" s="1006"/>
      <c r="H62" s="1006"/>
      <c r="I62" s="1006"/>
      <c r="J62" s="1006"/>
      <c r="K62" s="1006"/>
      <c r="L62" s="1006"/>
      <c r="M62" s="1007"/>
    </row>
  </sheetData>
  <mergeCells count="51">
    <mergeCell ref="C12:M12"/>
    <mergeCell ref="B1:M1"/>
    <mergeCell ref="A2:A15"/>
    <mergeCell ref="C2:M2"/>
    <mergeCell ref="C3:M3"/>
    <mergeCell ref="F4:G4"/>
    <mergeCell ref="C5:M5"/>
    <mergeCell ref="C6:M6"/>
    <mergeCell ref="C7:D7"/>
    <mergeCell ref="I7:M7"/>
    <mergeCell ref="B8:B10"/>
    <mergeCell ref="F9:G9"/>
    <mergeCell ref="I9:J9"/>
    <mergeCell ref="F10:G10"/>
    <mergeCell ref="I10:J10"/>
    <mergeCell ref="C11:M11"/>
    <mergeCell ref="A16:A52"/>
    <mergeCell ref="C16:M16"/>
    <mergeCell ref="C17:M17"/>
    <mergeCell ref="B18:B24"/>
    <mergeCell ref="B25:B28"/>
    <mergeCell ref="B45:B48"/>
    <mergeCell ref="F46:F47"/>
    <mergeCell ref="G46:J47"/>
    <mergeCell ref="L46:M47"/>
    <mergeCell ref="J30:L30"/>
    <mergeCell ref="B32:B34"/>
    <mergeCell ref="B35:B44"/>
    <mergeCell ref="F43:G43"/>
    <mergeCell ref="H43:I43"/>
    <mergeCell ref="C13:M13"/>
    <mergeCell ref="B14:B15"/>
    <mergeCell ref="C14:D14"/>
    <mergeCell ref="G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1">
    <dataValidation type="list" allowBlank="1" showErrorMessage="1" sqref="I7">
      <formula1>INDIRECT($C$7)</formula1>
    </dataValidation>
  </dataValidations>
  <hyperlinks>
    <hyperlink ref="C57" r:id="rId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zoomScale="70" zoomScaleNormal="70" workbookViewId="0">
      <selection activeCell="C1" sqref="C1"/>
    </sheetView>
  </sheetViews>
  <sheetFormatPr baseColWidth="10" defaultColWidth="11.42578125" defaultRowHeight="15.75" x14ac:dyDescent="0.25"/>
  <cols>
    <col min="1" max="1" width="25.140625" style="5" customWidth="1"/>
    <col min="2" max="2" width="39.140625" style="106" customWidth="1"/>
    <col min="3" max="13" width="11.42578125" style="5"/>
    <col min="14" max="14" width="16.140625" style="5" customWidth="1"/>
    <col min="15" max="16384" width="11.42578125" style="5"/>
  </cols>
  <sheetData>
    <row r="1" spans="1:18" ht="16.5" thickBot="1" x14ac:dyDescent="0.3">
      <c r="A1" s="1"/>
      <c r="B1" s="2" t="s">
        <v>1075</v>
      </c>
      <c r="C1" s="3"/>
      <c r="D1" s="3"/>
      <c r="E1" s="3"/>
      <c r="F1" s="3"/>
      <c r="G1" s="3"/>
      <c r="H1" s="3"/>
      <c r="I1" s="3"/>
      <c r="J1" s="3"/>
      <c r="K1" s="3"/>
      <c r="L1" s="3"/>
      <c r="M1" s="4"/>
    </row>
    <row r="2" spans="1:18" ht="49.5" customHeight="1" x14ac:dyDescent="0.25">
      <c r="A2" s="768" t="s">
        <v>552</v>
      </c>
      <c r="B2" s="6" t="s">
        <v>553</v>
      </c>
      <c r="C2" s="826" t="s">
        <v>326</v>
      </c>
      <c r="D2" s="827"/>
      <c r="E2" s="827"/>
      <c r="F2" s="827"/>
      <c r="G2" s="827"/>
      <c r="H2" s="827"/>
      <c r="I2" s="827"/>
      <c r="J2" s="827"/>
      <c r="K2" s="827"/>
      <c r="L2" s="827"/>
      <c r="M2" s="828"/>
    </row>
    <row r="3" spans="1:18" ht="36.950000000000003" customHeight="1" x14ac:dyDescent="0.25">
      <c r="A3" s="769"/>
      <c r="B3" s="11" t="s">
        <v>735</v>
      </c>
      <c r="C3" s="777" t="s">
        <v>1076</v>
      </c>
      <c r="D3" s="779"/>
      <c r="E3" s="779"/>
      <c r="F3" s="779"/>
      <c r="G3" s="779"/>
      <c r="H3" s="779"/>
      <c r="I3" s="779"/>
      <c r="J3" s="779"/>
      <c r="K3" s="779"/>
      <c r="L3" s="779"/>
      <c r="M3" s="780"/>
    </row>
    <row r="4" spans="1:18" x14ac:dyDescent="0.25">
      <c r="A4" s="769"/>
      <c r="B4" s="7" t="s">
        <v>40</v>
      </c>
      <c r="C4" s="128" t="s">
        <v>76</v>
      </c>
      <c r="D4" s="128"/>
      <c r="E4" s="126"/>
      <c r="F4" s="784" t="s">
        <v>41</v>
      </c>
      <c r="G4" s="785"/>
      <c r="H4" s="129">
        <v>364</v>
      </c>
      <c r="I4" s="8"/>
      <c r="J4" s="8"/>
      <c r="K4" s="8"/>
      <c r="L4" s="8"/>
      <c r="M4" s="9"/>
    </row>
    <row r="5" spans="1:18" ht="32.1" customHeight="1" x14ac:dyDescent="0.25">
      <c r="A5" s="769"/>
      <c r="B5" s="7" t="s">
        <v>556</v>
      </c>
      <c r="C5" s="777" t="s">
        <v>984</v>
      </c>
      <c r="D5" s="779"/>
      <c r="E5" s="779"/>
      <c r="F5" s="779"/>
      <c r="G5" s="779"/>
      <c r="H5" s="779"/>
      <c r="I5" s="779"/>
      <c r="J5" s="779"/>
      <c r="K5" s="779"/>
      <c r="L5" s="779"/>
      <c r="M5" s="780"/>
    </row>
    <row r="6" spans="1:18" x14ac:dyDescent="0.25">
      <c r="A6" s="769"/>
      <c r="B6" s="7" t="s">
        <v>557</v>
      </c>
      <c r="C6" s="777" t="s">
        <v>1077</v>
      </c>
      <c r="D6" s="779"/>
      <c r="E6" s="779"/>
      <c r="F6" s="779"/>
      <c r="G6" s="779"/>
      <c r="H6" s="779"/>
      <c r="I6" s="779"/>
      <c r="J6" s="779"/>
      <c r="K6" s="779"/>
      <c r="L6" s="779"/>
      <c r="M6" s="780"/>
    </row>
    <row r="7" spans="1:18" x14ac:dyDescent="0.25">
      <c r="A7" s="769"/>
      <c r="B7" s="11" t="s">
        <v>558</v>
      </c>
      <c r="C7" s="773" t="s">
        <v>7</v>
      </c>
      <c r="D7" s="774"/>
      <c r="E7" s="12"/>
      <c r="F7" s="12"/>
      <c r="G7" s="13"/>
      <c r="H7" s="130" t="s">
        <v>44</v>
      </c>
      <c r="I7" s="775" t="s">
        <v>9</v>
      </c>
      <c r="J7" s="774"/>
      <c r="K7" s="774"/>
      <c r="L7" s="774"/>
      <c r="M7" s="776"/>
    </row>
    <row r="8" spans="1:18" x14ac:dyDescent="0.25">
      <c r="A8" s="769"/>
      <c r="B8" s="837" t="s">
        <v>559</v>
      </c>
      <c r="C8" s="15"/>
      <c r="D8" s="16"/>
      <c r="E8" s="16"/>
      <c r="F8" s="16"/>
      <c r="G8" s="16"/>
      <c r="H8" s="16"/>
      <c r="I8" s="16"/>
      <c r="J8" s="16"/>
      <c r="K8" s="16"/>
      <c r="L8" s="17"/>
      <c r="M8" s="18"/>
    </row>
    <row r="9" spans="1:18" x14ac:dyDescent="0.25">
      <c r="A9" s="769"/>
      <c r="B9" s="838"/>
      <c r="C9" s="771" t="s">
        <v>9</v>
      </c>
      <c r="D9" s="772"/>
      <c r="E9" s="19"/>
      <c r="F9" s="772"/>
      <c r="G9" s="772"/>
      <c r="H9" s="19"/>
      <c r="I9" s="772"/>
      <c r="J9" s="772"/>
      <c r="K9" s="19"/>
      <c r="L9" s="20"/>
      <c r="M9" s="21"/>
    </row>
    <row r="10" spans="1:18" x14ac:dyDescent="0.25">
      <c r="A10" s="769"/>
      <c r="B10" s="839"/>
      <c r="C10" s="771" t="s">
        <v>563</v>
      </c>
      <c r="D10" s="772"/>
      <c r="E10" s="22"/>
      <c r="F10" s="772" t="s">
        <v>563</v>
      </c>
      <c r="G10" s="772"/>
      <c r="H10" s="22"/>
      <c r="I10" s="772" t="s">
        <v>563</v>
      </c>
      <c r="J10" s="772"/>
      <c r="K10" s="22"/>
      <c r="L10" s="23"/>
      <c r="M10" s="24"/>
    </row>
    <row r="11" spans="1:18" ht="313.5" customHeight="1" x14ac:dyDescent="0.25">
      <c r="A11" s="769"/>
      <c r="B11" s="11" t="s">
        <v>564</v>
      </c>
      <c r="C11" s="815" t="s">
        <v>1078</v>
      </c>
      <c r="D11" s="816"/>
      <c r="E11" s="816"/>
      <c r="F11" s="816"/>
      <c r="G11" s="816"/>
      <c r="H11" s="816"/>
      <c r="I11" s="816"/>
      <c r="J11" s="816"/>
      <c r="K11" s="816"/>
      <c r="L11" s="816"/>
      <c r="M11" s="816"/>
      <c r="N11" s="313"/>
      <c r="O11" s="675"/>
      <c r="P11" s="676"/>
      <c r="Q11" s="675"/>
      <c r="R11" s="675"/>
    </row>
    <row r="12" spans="1:18" ht="35.1" customHeight="1" x14ac:dyDescent="0.25">
      <c r="A12" s="769"/>
      <c r="B12" s="11" t="s">
        <v>741</v>
      </c>
      <c r="C12" s="815" t="s">
        <v>1079</v>
      </c>
      <c r="D12" s="816"/>
      <c r="E12" s="816"/>
      <c r="F12" s="816"/>
      <c r="G12" s="816"/>
      <c r="H12" s="816"/>
      <c r="I12" s="816"/>
      <c r="J12" s="816"/>
      <c r="K12" s="816"/>
      <c r="L12" s="816"/>
      <c r="M12" s="817"/>
    </row>
    <row r="13" spans="1:18" ht="31.5" customHeight="1" x14ac:dyDescent="0.25">
      <c r="A13" s="769"/>
      <c r="B13" s="11" t="s">
        <v>743</v>
      </c>
      <c r="C13" s="815" t="s">
        <v>1080</v>
      </c>
      <c r="D13" s="816"/>
      <c r="E13" s="816"/>
      <c r="F13" s="816"/>
      <c r="G13" s="816"/>
      <c r="H13" s="816"/>
      <c r="I13" s="816"/>
      <c r="J13" s="816"/>
      <c r="K13" s="816"/>
      <c r="L13" s="816"/>
      <c r="M13" s="817"/>
    </row>
    <row r="14" spans="1:18" ht="46.5" customHeight="1" x14ac:dyDescent="0.25">
      <c r="A14" s="769"/>
      <c r="B14" s="837" t="s">
        <v>745</v>
      </c>
      <c r="C14" s="755" t="s">
        <v>118</v>
      </c>
      <c r="D14" s="756"/>
      <c r="E14" s="268" t="s">
        <v>746</v>
      </c>
      <c r="F14" s="54">
        <v>16.3</v>
      </c>
      <c r="G14" s="816" t="s">
        <v>1081</v>
      </c>
      <c r="H14" s="816"/>
      <c r="I14" s="816"/>
      <c r="J14" s="816"/>
      <c r="K14" s="816"/>
      <c r="L14" s="816"/>
      <c r="M14" s="817"/>
    </row>
    <row r="15" spans="1:18" x14ac:dyDescent="0.25">
      <c r="A15" s="769"/>
      <c r="B15" s="838"/>
      <c r="C15" s="755"/>
      <c r="D15" s="756"/>
      <c r="E15" s="756"/>
      <c r="F15" s="756"/>
      <c r="G15" s="756"/>
      <c r="H15" s="756"/>
      <c r="I15" s="756"/>
      <c r="J15" s="756"/>
      <c r="K15" s="756"/>
      <c r="L15" s="756"/>
      <c r="M15" s="760"/>
    </row>
    <row r="16" spans="1:18" x14ac:dyDescent="0.25">
      <c r="A16" s="747" t="s">
        <v>533</v>
      </c>
      <c r="B16" s="26" t="s">
        <v>30</v>
      </c>
      <c r="C16" s="815" t="s">
        <v>1082</v>
      </c>
      <c r="D16" s="816"/>
      <c r="E16" s="816"/>
      <c r="F16" s="816"/>
      <c r="G16" s="816"/>
      <c r="H16" s="816"/>
      <c r="I16" s="816"/>
      <c r="J16" s="816"/>
      <c r="K16" s="816"/>
      <c r="L16" s="816"/>
      <c r="M16" s="817"/>
    </row>
    <row r="17" spans="1:13" ht="36" customHeight="1" x14ac:dyDescent="0.25">
      <c r="A17" s="748"/>
      <c r="B17" s="26" t="s">
        <v>748</v>
      </c>
      <c r="C17" s="815" t="s">
        <v>1083</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t="s">
        <v>577</v>
      </c>
      <c r="E23" s="36" t="s">
        <v>578</v>
      </c>
      <c r="F23" s="142" t="s">
        <v>579</v>
      </c>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t="s">
        <v>584</v>
      </c>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1.5" x14ac:dyDescent="0.25">
      <c r="A30" s="748"/>
      <c r="B30" s="52"/>
      <c r="C30" s="56" t="s">
        <v>588</v>
      </c>
      <c r="D30" s="270">
        <v>0</v>
      </c>
      <c r="E30" s="47"/>
      <c r="F30" s="58" t="s">
        <v>589</v>
      </c>
      <c r="G30" s="40">
        <v>2020</v>
      </c>
      <c r="H30" s="47"/>
      <c r="I30" s="58" t="s">
        <v>590</v>
      </c>
      <c r="J30" s="271" t="s">
        <v>793</v>
      </c>
      <c r="K30" s="121"/>
      <c r="L30" s="272"/>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307">
        <v>2021</v>
      </c>
      <c r="E33" s="64"/>
      <c r="F33" s="47" t="s">
        <v>594</v>
      </c>
      <c r="G33" s="164" t="s">
        <v>709</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166">
        <v>0.1</v>
      </c>
      <c r="E37" s="167"/>
      <c r="F37" s="166">
        <v>0.45</v>
      </c>
      <c r="G37" s="167"/>
      <c r="H37" s="166">
        <v>0.85</v>
      </c>
      <c r="I37" s="167"/>
      <c r="J37" s="166">
        <v>1</v>
      </c>
      <c r="K37" s="167"/>
      <c r="L37" s="166" t="s">
        <v>90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90</v>
      </c>
      <c r="H46" s="762"/>
      <c r="I46" s="762"/>
      <c r="J46" s="762"/>
      <c r="K46" s="97" t="s">
        <v>615</v>
      </c>
      <c r="L46" s="763" t="s">
        <v>90</v>
      </c>
      <c r="M46" s="764"/>
    </row>
    <row r="47" spans="1:13" x14ac:dyDescent="0.25">
      <c r="A47" s="748"/>
      <c r="B47" s="751"/>
      <c r="C47" s="94"/>
      <c r="D47" s="98"/>
      <c r="E47" s="38" t="s">
        <v>577</v>
      </c>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39.75" customHeight="1" x14ac:dyDescent="0.25">
      <c r="A49" s="748"/>
      <c r="B49" s="11" t="s">
        <v>616</v>
      </c>
      <c r="C49" s="815" t="s">
        <v>1084</v>
      </c>
      <c r="D49" s="816"/>
      <c r="E49" s="816"/>
      <c r="F49" s="816"/>
      <c r="G49" s="816"/>
      <c r="H49" s="816"/>
      <c r="I49" s="816"/>
      <c r="J49" s="816"/>
      <c r="K49" s="816"/>
      <c r="L49" s="816"/>
      <c r="M49" s="817"/>
    </row>
    <row r="50" spans="1:13" x14ac:dyDescent="0.25">
      <c r="A50" s="748"/>
      <c r="B50" s="26" t="s">
        <v>618</v>
      </c>
      <c r="C50" s="815" t="s">
        <v>101</v>
      </c>
      <c r="D50" s="816"/>
      <c r="E50" s="816"/>
      <c r="F50" s="816"/>
      <c r="G50" s="816"/>
      <c r="H50" s="816"/>
      <c r="I50" s="816"/>
      <c r="J50" s="816"/>
      <c r="K50" s="816"/>
      <c r="L50" s="816"/>
      <c r="M50" s="817"/>
    </row>
    <row r="51" spans="1:13" x14ac:dyDescent="0.25">
      <c r="A51" s="748"/>
      <c r="B51" s="26" t="s">
        <v>620</v>
      </c>
      <c r="C51" s="107" t="s">
        <v>795</v>
      </c>
      <c r="D51" s="108"/>
      <c r="E51" s="108"/>
      <c r="F51" s="108"/>
      <c r="G51" s="108"/>
      <c r="H51" s="108"/>
      <c r="I51" s="108"/>
      <c r="J51" s="108"/>
      <c r="K51" s="108"/>
      <c r="L51" s="108"/>
      <c r="M51" s="109"/>
    </row>
    <row r="52" spans="1:13" x14ac:dyDescent="0.25">
      <c r="A52" s="748"/>
      <c r="B52" s="26" t="s">
        <v>621</v>
      </c>
      <c r="C52" s="107" t="s">
        <v>343</v>
      </c>
      <c r="D52" s="108"/>
      <c r="E52" s="108"/>
      <c r="F52" s="108"/>
      <c r="G52" s="108"/>
      <c r="H52" s="108"/>
      <c r="I52" s="108"/>
      <c r="J52" s="108"/>
      <c r="K52" s="108"/>
      <c r="L52" s="108"/>
      <c r="M52" s="109"/>
    </row>
    <row r="53" spans="1:13" ht="15.75" customHeight="1" x14ac:dyDescent="0.25">
      <c r="A53" s="734" t="s">
        <v>545</v>
      </c>
      <c r="B53" s="100" t="s">
        <v>622</v>
      </c>
      <c r="C53" s="739" t="s">
        <v>623</v>
      </c>
      <c r="D53" s="740"/>
      <c r="E53" s="740"/>
      <c r="F53" s="740"/>
      <c r="G53" s="740"/>
      <c r="H53" s="740"/>
      <c r="I53" s="740"/>
      <c r="J53" s="740"/>
      <c r="K53" s="740"/>
      <c r="L53" s="740"/>
      <c r="M53" s="741"/>
    </row>
    <row r="54" spans="1:13" x14ac:dyDescent="0.25">
      <c r="A54" s="735"/>
      <c r="B54" s="100" t="s">
        <v>624</v>
      </c>
      <c r="C54" s="739" t="s">
        <v>625</v>
      </c>
      <c r="D54" s="740"/>
      <c r="E54" s="740"/>
      <c r="F54" s="740"/>
      <c r="G54" s="740"/>
      <c r="H54" s="740"/>
      <c r="I54" s="740"/>
      <c r="J54" s="740"/>
      <c r="K54" s="740"/>
      <c r="L54" s="740"/>
      <c r="M54" s="741"/>
    </row>
    <row r="55" spans="1:13" x14ac:dyDescent="0.25">
      <c r="A55" s="735"/>
      <c r="B55" s="100" t="s">
        <v>626</v>
      </c>
      <c r="C55" s="739" t="s">
        <v>9</v>
      </c>
      <c r="D55" s="740"/>
      <c r="E55" s="740"/>
      <c r="F55" s="740"/>
      <c r="G55" s="740"/>
      <c r="H55" s="740"/>
      <c r="I55" s="740"/>
      <c r="J55" s="740"/>
      <c r="K55" s="740"/>
      <c r="L55" s="740"/>
      <c r="M55" s="741"/>
    </row>
    <row r="56" spans="1:13" ht="15.75" customHeight="1" x14ac:dyDescent="0.25">
      <c r="A56" s="735"/>
      <c r="B56" s="101" t="s">
        <v>627</v>
      </c>
      <c r="C56" s="739" t="s">
        <v>101</v>
      </c>
      <c r="D56" s="740"/>
      <c r="E56" s="740"/>
      <c r="F56" s="740"/>
      <c r="G56" s="740"/>
      <c r="H56" s="740"/>
      <c r="I56" s="740"/>
      <c r="J56" s="740"/>
      <c r="K56" s="740"/>
      <c r="L56" s="740"/>
      <c r="M56" s="741"/>
    </row>
    <row r="57" spans="1:13" ht="15.75" customHeight="1" x14ac:dyDescent="0.25">
      <c r="A57" s="735"/>
      <c r="B57" s="100" t="s">
        <v>628</v>
      </c>
      <c r="C57" s="746" t="s">
        <v>103</v>
      </c>
      <c r="D57" s="740"/>
      <c r="E57" s="740"/>
      <c r="F57" s="740"/>
      <c r="G57" s="740"/>
      <c r="H57" s="740"/>
      <c r="I57" s="740"/>
      <c r="J57" s="740"/>
      <c r="K57" s="740"/>
      <c r="L57" s="740"/>
      <c r="M57" s="741"/>
    </row>
    <row r="58" spans="1:13" ht="16.5" thickBot="1" x14ac:dyDescent="0.3">
      <c r="A58" s="745"/>
      <c r="B58" s="100" t="s">
        <v>629</v>
      </c>
      <c r="C58" s="739"/>
      <c r="D58" s="740"/>
      <c r="E58" s="740"/>
      <c r="F58" s="740"/>
      <c r="G58" s="740"/>
      <c r="H58" s="740"/>
      <c r="I58" s="740"/>
      <c r="J58" s="740"/>
      <c r="K58" s="740"/>
      <c r="L58" s="740"/>
      <c r="M58" s="741"/>
    </row>
    <row r="59" spans="1:13" ht="15.75" customHeight="1" x14ac:dyDescent="0.25">
      <c r="A59" s="734" t="s">
        <v>630</v>
      </c>
      <c r="B59" s="102" t="s">
        <v>631</v>
      </c>
      <c r="C59" s="739" t="s">
        <v>953</v>
      </c>
      <c r="D59" s="740"/>
      <c r="E59" s="740"/>
      <c r="F59" s="740"/>
      <c r="G59" s="740"/>
      <c r="H59" s="740"/>
      <c r="I59" s="740"/>
      <c r="J59" s="740"/>
      <c r="K59" s="740"/>
      <c r="L59" s="740"/>
      <c r="M59" s="741"/>
    </row>
    <row r="60" spans="1:13" ht="30" customHeight="1" x14ac:dyDescent="0.25">
      <c r="A60" s="735"/>
      <c r="B60" s="102" t="s">
        <v>633</v>
      </c>
      <c r="C60" s="739" t="s">
        <v>797</v>
      </c>
      <c r="D60" s="740"/>
      <c r="E60" s="740"/>
      <c r="F60" s="740"/>
      <c r="G60" s="740"/>
      <c r="H60" s="740"/>
      <c r="I60" s="740"/>
      <c r="J60" s="740"/>
      <c r="K60" s="740"/>
      <c r="L60" s="740"/>
      <c r="M60" s="741"/>
    </row>
    <row r="61" spans="1:13" ht="30" customHeight="1" thickBot="1" x14ac:dyDescent="0.3">
      <c r="A61" s="735"/>
      <c r="B61" s="103" t="s">
        <v>44</v>
      </c>
      <c r="C61" s="739" t="s">
        <v>9</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49">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G14:M14"/>
    <mergeCell ref="C15:M15"/>
    <mergeCell ref="A16:A52"/>
    <mergeCell ref="C16:M16"/>
    <mergeCell ref="C17:M17"/>
    <mergeCell ref="B18:B24"/>
    <mergeCell ref="B25:B28"/>
    <mergeCell ref="B32:B34"/>
    <mergeCell ref="B35:B44"/>
    <mergeCell ref="F43:G43"/>
    <mergeCell ref="H43:I43"/>
    <mergeCell ref="B45:B48"/>
    <mergeCell ref="F46:F47"/>
    <mergeCell ref="G46:J47"/>
    <mergeCell ref="L46:M47"/>
    <mergeCell ref="C50:M50"/>
    <mergeCell ref="C49:M49"/>
    <mergeCell ref="C62:M62"/>
    <mergeCell ref="C57:M57"/>
    <mergeCell ref="C58:M58"/>
    <mergeCell ref="A59:A61"/>
    <mergeCell ref="C59:M59"/>
    <mergeCell ref="C60:M60"/>
    <mergeCell ref="C61:M61"/>
    <mergeCell ref="A53:A58"/>
    <mergeCell ref="C53:M53"/>
    <mergeCell ref="C54:M54"/>
    <mergeCell ref="C55:M55"/>
    <mergeCell ref="C56:M56"/>
  </mergeCells>
  <dataValidations count="8">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custom" allowBlank="1" showErrorMessage="1" sqref="O11">
      <formula1>ISTEXT(O11)</formula1>
    </dataValidation>
  </dataValidations>
  <hyperlinks>
    <hyperlink ref="C57"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2" width="11.42578125" customWidth="1"/>
  </cols>
  <sheetData>
    <row r="1" spans="1:22" ht="42.75" customHeight="1" thickBot="1" x14ac:dyDescent="0.3">
      <c r="A1" s="175"/>
      <c r="B1" s="914" t="s">
        <v>1085</v>
      </c>
      <c r="C1" s="915"/>
      <c r="D1" s="915"/>
      <c r="E1" s="915"/>
      <c r="F1" s="915"/>
      <c r="G1" s="915"/>
      <c r="H1" s="915"/>
      <c r="I1" s="915"/>
      <c r="J1" s="915"/>
      <c r="K1" s="915"/>
      <c r="L1" s="915"/>
      <c r="M1" s="916"/>
      <c r="N1" s="5"/>
      <c r="O1" s="5"/>
      <c r="P1" s="5"/>
      <c r="Q1" s="5"/>
      <c r="R1" s="5"/>
      <c r="S1" s="5"/>
      <c r="T1" s="5"/>
      <c r="U1" s="5"/>
      <c r="V1" s="5"/>
    </row>
    <row r="2" spans="1:22" ht="15.75" customHeight="1" x14ac:dyDescent="0.25">
      <c r="A2" s="871" t="s">
        <v>552</v>
      </c>
      <c r="B2" s="176" t="s">
        <v>553</v>
      </c>
      <c r="C2" s="917" t="s">
        <v>329</v>
      </c>
      <c r="D2" s="918"/>
      <c r="E2" s="918"/>
      <c r="F2" s="918"/>
      <c r="G2" s="918"/>
      <c r="H2" s="918"/>
      <c r="I2" s="918"/>
      <c r="J2" s="918"/>
      <c r="K2" s="918"/>
      <c r="L2" s="918"/>
      <c r="M2" s="919"/>
      <c r="N2" s="5"/>
      <c r="O2" s="5"/>
      <c r="P2" s="5"/>
      <c r="Q2" s="5"/>
      <c r="R2" s="5"/>
      <c r="S2" s="5"/>
      <c r="T2" s="5"/>
      <c r="U2" s="5"/>
      <c r="V2" s="5"/>
    </row>
    <row r="3" spans="1:22" ht="15.75" customHeight="1" x14ac:dyDescent="0.25">
      <c r="A3" s="872"/>
      <c r="B3" s="177" t="s">
        <v>735</v>
      </c>
      <c r="C3" s="777" t="s">
        <v>1076</v>
      </c>
      <c r="D3" s="779"/>
      <c r="E3" s="779"/>
      <c r="F3" s="779"/>
      <c r="G3" s="779"/>
      <c r="H3" s="779"/>
      <c r="I3" s="779"/>
      <c r="J3" s="779"/>
      <c r="K3" s="779"/>
      <c r="L3" s="779"/>
      <c r="M3" s="780"/>
      <c r="N3" s="5"/>
      <c r="O3" s="5"/>
      <c r="P3" s="5"/>
      <c r="Q3" s="5"/>
      <c r="R3" s="5"/>
      <c r="S3" s="5"/>
      <c r="T3" s="5"/>
      <c r="U3" s="5"/>
      <c r="V3" s="5"/>
    </row>
    <row r="4" spans="1:22" ht="15.75" customHeight="1" x14ac:dyDescent="0.25">
      <c r="A4" s="872"/>
      <c r="B4" s="178" t="s">
        <v>40</v>
      </c>
      <c r="C4" s="179" t="s">
        <v>76</v>
      </c>
      <c r="D4" s="180"/>
      <c r="E4" s="181"/>
      <c r="F4" s="920" t="s">
        <v>41</v>
      </c>
      <c r="G4" s="896"/>
      <c r="H4" s="182">
        <v>26</v>
      </c>
      <c r="I4" s="183"/>
      <c r="J4" s="183"/>
      <c r="K4" s="183"/>
      <c r="L4" s="183"/>
      <c r="M4" s="184"/>
      <c r="N4" s="5"/>
      <c r="O4" s="5"/>
      <c r="P4" s="5"/>
      <c r="Q4" s="5"/>
      <c r="R4" s="5"/>
      <c r="S4" s="5"/>
      <c r="T4" s="5"/>
      <c r="U4" s="5"/>
      <c r="V4" s="5"/>
    </row>
    <row r="5" spans="1:22" ht="39" customHeight="1" x14ac:dyDescent="0.25">
      <c r="A5" s="872"/>
      <c r="B5" s="178" t="s">
        <v>556</v>
      </c>
      <c r="C5" s="967" t="s">
        <v>1086</v>
      </c>
      <c r="D5" s="968"/>
      <c r="E5" s="968"/>
      <c r="F5" s="968"/>
      <c r="G5" s="968"/>
      <c r="H5" s="968"/>
      <c r="I5" s="968"/>
      <c r="J5" s="968"/>
      <c r="K5" s="968"/>
      <c r="L5" s="968"/>
      <c r="M5" s="969"/>
      <c r="N5" s="5"/>
      <c r="O5" s="5"/>
      <c r="P5" s="5"/>
      <c r="Q5" s="5"/>
      <c r="R5" s="5"/>
      <c r="S5" s="5"/>
      <c r="T5" s="5"/>
      <c r="U5" s="5"/>
      <c r="V5" s="5"/>
    </row>
    <row r="6" spans="1:22" ht="15.75" customHeight="1" x14ac:dyDescent="0.25">
      <c r="A6" s="872"/>
      <c r="B6" s="178" t="s">
        <v>557</v>
      </c>
      <c r="C6" s="873" t="s">
        <v>788</v>
      </c>
      <c r="D6" s="874"/>
      <c r="E6" s="874"/>
      <c r="F6" s="874"/>
      <c r="G6" s="874"/>
      <c r="H6" s="874"/>
      <c r="I6" s="874"/>
      <c r="J6" s="874"/>
      <c r="K6" s="874"/>
      <c r="L6" s="874"/>
      <c r="M6" s="875"/>
      <c r="N6" s="5"/>
      <c r="O6" s="5"/>
      <c r="P6" s="5"/>
      <c r="Q6" s="5"/>
      <c r="R6" s="5"/>
      <c r="S6" s="5"/>
      <c r="T6" s="5"/>
      <c r="U6" s="5"/>
      <c r="V6" s="5"/>
    </row>
    <row r="7" spans="1:22" ht="15.75" customHeight="1" x14ac:dyDescent="0.25">
      <c r="A7" s="872"/>
      <c r="B7" s="177" t="s">
        <v>558</v>
      </c>
      <c r="C7" s="921" t="s">
        <v>332</v>
      </c>
      <c r="D7" s="912"/>
      <c r="E7" s="185"/>
      <c r="F7" s="185"/>
      <c r="G7" s="186"/>
      <c r="H7" s="187" t="s">
        <v>44</v>
      </c>
      <c r="I7" s="922" t="s">
        <v>333</v>
      </c>
      <c r="J7" s="912"/>
      <c r="K7" s="912"/>
      <c r="L7" s="912"/>
      <c r="M7" s="913"/>
      <c r="N7" s="5"/>
      <c r="O7" s="5"/>
      <c r="P7" s="5"/>
      <c r="Q7" s="5"/>
      <c r="R7" s="5"/>
      <c r="S7" s="5"/>
      <c r="T7" s="5"/>
      <c r="U7" s="5"/>
      <c r="V7" s="5"/>
    </row>
    <row r="8" spans="1:22" ht="15.75" customHeight="1" x14ac:dyDescent="0.25">
      <c r="A8" s="872"/>
      <c r="B8" s="910" t="s">
        <v>559</v>
      </c>
      <c r="C8" s="975" t="s">
        <v>333</v>
      </c>
      <c r="D8" s="976"/>
      <c r="E8" s="189"/>
      <c r="F8" s="189"/>
      <c r="G8" s="189"/>
      <c r="H8" s="189"/>
      <c r="I8" s="189"/>
      <c r="J8" s="189"/>
      <c r="K8" s="189"/>
      <c r="L8" s="190"/>
      <c r="M8" s="191"/>
      <c r="N8" s="5"/>
      <c r="O8" s="5"/>
      <c r="P8" s="5"/>
      <c r="Q8" s="5"/>
      <c r="R8" s="5"/>
      <c r="S8" s="5"/>
      <c r="T8" s="5"/>
      <c r="U8" s="5"/>
      <c r="V8" s="5"/>
    </row>
    <row r="9" spans="1:22" ht="15.75" customHeight="1" x14ac:dyDescent="0.25">
      <c r="A9" s="872"/>
      <c r="B9" s="887"/>
      <c r="C9" s="977"/>
      <c r="D9" s="978"/>
      <c r="E9" s="195"/>
      <c r="F9" s="923"/>
      <c r="G9" s="905"/>
      <c r="H9" s="195"/>
      <c r="I9" s="923"/>
      <c r="J9" s="905"/>
      <c r="K9" s="195"/>
      <c r="L9" s="194"/>
      <c r="M9" s="196"/>
      <c r="N9" s="5"/>
      <c r="O9" s="5"/>
      <c r="P9" s="5"/>
      <c r="Q9" s="5"/>
      <c r="R9" s="5"/>
      <c r="S9" s="5"/>
      <c r="T9" s="5"/>
      <c r="U9" s="5"/>
      <c r="V9" s="5"/>
    </row>
    <row r="10" spans="1:22"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row>
    <row r="11" spans="1:22" ht="38.25" customHeight="1" x14ac:dyDescent="0.25">
      <c r="A11" s="872"/>
      <c r="B11" s="177" t="s">
        <v>564</v>
      </c>
      <c r="C11" s="807" t="s">
        <v>1087</v>
      </c>
      <c r="D11" s="808"/>
      <c r="E11" s="808"/>
      <c r="F11" s="808"/>
      <c r="G11" s="808"/>
      <c r="H11" s="808"/>
      <c r="I11" s="808"/>
      <c r="J11" s="808"/>
      <c r="K11" s="808"/>
      <c r="L11" s="808"/>
      <c r="M11" s="809"/>
      <c r="N11" s="5"/>
      <c r="O11" s="5"/>
      <c r="P11" s="5"/>
      <c r="Q11" s="5"/>
      <c r="R11" s="5"/>
      <c r="S11" s="5"/>
      <c r="T11" s="5"/>
      <c r="U11" s="5"/>
      <c r="V11" s="5"/>
    </row>
    <row r="12" spans="1:22" ht="60" customHeight="1" x14ac:dyDescent="0.25">
      <c r="A12" s="872"/>
      <c r="B12" s="177" t="s">
        <v>741</v>
      </c>
      <c r="C12" s="807" t="s">
        <v>1088</v>
      </c>
      <c r="D12" s="808"/>
      <c r="E12" s="808"/>
      <c r="F12" s="808"/>
      <c r="G12" s="808"/>
      <c r="H12" s="808"/>
      <c r="I12" s="808"/>
      <c r="J12" s="808"/>
      <c r="K12" s="808"/>
      <c r="L12" s="808"/>
      <c r="M12" s="809"/>
      <c r="N12" s="5"/>
      <c r="O12" s="5"/>
      <c r="P12" s="5"/>
      <c r="Q12" s="5"/>
      <c r="R12" s="5"/>
      <c r="S12" s="5"/>
      <c r="T12" s="5"/>
      <c r="U12" s="5"/>
      <c r="V12" s="5"/>
    </row>
    <row r="13" spans="1:22" ht="15.75" customHeight="1" x14ac:dyDescent="0.25">
      <c r="A13" s="872"/>
      <c r="B13" s="177" t="s">
        <v>743</v>
      </c>
      <c r="C13" s="815" t="s">
        <v>1080</v>
      </c>
      <c r="D13" s="816"/>
      <c r="E13" s="816"/>
      <c r="F13" s="816"/>
      <c r="G13" s="816"/>
      <c r="H13" s="816"/>
      <c r="I13" s="816"/>
      <c r="J13" s="816"/>
      <c r="K13" s="816"/>
      <c r="L13" s="816"/>
      <c r="M13" s="817"/>
      <c r="N13" s="5"/>
      <c r="O13" s="5"/>
      <c r="P13" s="5"/>
      <c r="Q13" s="5"/>
      <c r="R13" s="5"/>
      <c r="S13" s="5"/>
      <c r="T13" s="5"/>
      <c r="U13" s="5"/>
      <c r="V13" s="5"/>
    </row>
    <row r="14" spans="1:22" ht="33.75" customHeight="1" x14ac:dyDescent="0.25">
      <c r="A14" s="872"/>
      <c r="B14" s="910" t="s">
        <v>745</v>
      </c>
      <c r="C14" s="911" t="s">
        <v>118</v>
      </c>
      <c r="D14" s="912"/>
      <c r="E14" s="199" t="s">
        <v>746</v>
      </c>
      <c r="F14" s="200" t="s">
        <v>350</v>
      </c>
      <c r="G14" s="874" t="s">
        <v>1006</v>
      </c>
      <c r="H14" s="874"/>
      <c r="I14" s="874"/>
      <c r="J14" s="874"/>
      <c r="K14" s="874"/>
      <c r="L14" s="874"/>
      <c r="M14" s="875"/>
      <c r="N14" s="5"/>
      <c r="O14" s="5"/>
      <c r="P14" s="5"/>
      <c r="Q14" s="5"/>
      <c r="R14" s="5"/>
      <c r="S14" s="5"/>
      <c r="T14" s="5"/>
      <c r="U14" s="5"/>
      <c r="V14" s="5"/>
    </row>
    <row r="15" spans="1:22"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row>
    <row r="16" spans="1:22" ht="15.75" customHeight="1" x14ac:dyDescent="0.25">
      <c r="A16" s="885" t="s">
        <v>533</v>
      </c>
      <c r="B16" s="201" t="s">
        <v>30</v>
      </c>
      <c r="C16" s="873" t="s">
        <v>331</v>
      </c>
      <c r="D16" s="874"/>
      <c r="E16" s="874"/>
      <c r="F16" s="874"/>
      <c r="G16" s="874"/>
      <c r="H16" s="874"/>
      <c r="I16" s="874"/>
      <c r="J16" s="874"/>
      <c r="K16" s="874"/>
      <c r="L16" s="874"/>
      <c r="M16" s="875"/>
      <c r="N16" s="5"/>
      <c r="O16" s="5"/>
      <c r="P16" s="5"/>
      <c r="Q16" s="5"/>
      <c r="R16" s="5"/>
      <c r="S16" s="5"/>
      <c r="T16" s="5"/>
      <c r="U16" s="5"/>
      <c r="V16" s="5"/>
    </row>
    <row r="17" spans="1:22" ht="39" customHeight="1" x14ac:dyDescent="0.25">
      <c r="A17" s="872"/>
      <c r="B17" s="201" t="s">
        <v>748</v>
      </c>
      <c r="C17" s="873" t="s">
        <v>330</v>
      </c>
      <c r="D17" s="876"/>
      <c r="E17" s="876"/>
      <c r="F17" s="876"/>
      <c r="G17" s="876"/>
      <c r="H17" s="876"/>
      <c r="I17" s="876"/>
      <c r="J17" s="876"/>
      <c r="K17" s="876"/>
      <c r="L17" s="876"/>
      <c r="M17" s="877"/>
      <c r="N17" s="5"/>
      <c r="O17" s="5"/>
      <c r="P17" s="5"/>
      <c r="Q17" s="5"/>
      <c r="R17" s="5"/>
      <c r="S17" s="5"/>
      <c r="T17" s="5"/>
      <c r="U17" s="5"/>
      <c r="V17" s="5"/>
    </row>
    <row r="18" spans="1:22"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row>
    <row r="19" spans="1:22"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row>
    <row r="20" spans="1:22"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row>
    <row r="21" spans="1:22"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row>
    <row r="22" spans="1:22"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row>
    <row r="23" spans="1:22" ht="15.75" customHeight="1" x14ac:dyDescent="0.25">
      <c r="A23" s="872"/>
      <c r="B23" s="887"/>
      <c r="C23" s="209" t="s">
        <v>576</v>
      </c>
      <c r="D23" s="213" t="s">
        <v>577</v>
      </c>
      <c r="E23" s="211" t="s">
        <v>578</v>
      </c>
      <c r="F23" s="889" t="s">
        <v>579</v>
      </c>
      <c r="G23" s="889"/>
      <c r="H23" s="889"/>
      <c r="I23" s="197"/>
      <c r="J23" s="197"/>
      <c r="K23" s="197"/>
      <c r="L23" s="197"/>
      <c r="M23" s="214"/>
      <c r="N23" s="5"/>
      <c r="O23" s="5"/>
      <c r="P23" s="5"/>
      <c r="Q23" s="5"/>
      <c r="R23" s="5"/>
      <c r="S23" s="5"/>
      <c r="T23" s="5"/>
      <c r="U23" s="5"/>
      <c r="V23" s="5"/>
    </row>
    <row r="24" spans="1:22"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row>
    <row r="25" spans="1:22" ht="15.75" customHeight="1" x14ac:dyDescent="0.25">
      <c r="A25" s="872"/>
      <c r="B25" s="886" t="s">
        <v>580</v>
      </c>
      <c r="C25" s="218"/>
      <c r="D25" s="203"/>
      <c r="E25" s="203"/>
      <c r="F25" s="203"/>
      <c r="G25" s="203"/>
      <c r="H25" s="203"/>
      <c r="I25" s="203"/>
      <c r="J25" s="203"/>
      <c r="K25" s="203"/>
      <c r="L25" s="190"/>
      <c r="M25" s="191"/>
      <c r="N25" s="5"/>
      <c r="O25" s="5"/>
      <c r="P25" s="5"/>
      <c r="Q25" s="5"/>
      <c r="R25" s="5"/>
      <c r="S25" s="5"/>
      <c r="T25" s="5"/>
      <c r="U25" s="5"/>
      <c r="V25" s="5"/>
    </row>
    <row r="26" spans="1:22" ht="15.75" customHeight="1" x14ac:dyDescent="0.25">
      <c r="A26" s="872"/>
      <c r="B26" s="887"/>
      <c r="C26" s="209" t="s">
        <v>581</v>
      </c>
      <c r="D26" s="213"/>
      <c r="E26" s="219"/>
      <c r="F26" s="211" t="s">
        <v>582</v>
      </c>
      <c r="G26" s="212" t="s">
        <v>577</v>
      </c>
      <c r="H26" s="219"/>
      <c r="I26" s="211" t="s">
        <v>583</v>
      </c>
      <c r="J26" s="212"/>
      <c r="K26" s="219"/>
      <c r="L26" s="194"/>
      <c r="M26" s="196"/>
      <c r="N26" s="5"/>
      <c r="O26" s="5"/>
      <c r="P26" s="5"/>
      <c r="Q26" s="5"/>
      <c r="R26" s="5"/>
      <c r="S26" s="5"/>
      <c r="T26" s="5"/>
      <c r="U26" s="5"/>
      <c r="V26" s="5"/>
    </row>
    <row r="27" spans="1:22" ht="15.75" customHeight="1" x14ac:dyDescent="0.25">
      <c r="A27" s="872"/>
      <c r="B27" s="887"/>
      <c r="C27" s="209" t="s">
        <v>585</v>
      </c>
      <c r="D27" s="220"/>
      <c r="E27" s="194"/>
      <c r="F27" s="211" t="s">
        <v>586</v>
      </c>
      <c r="G27" s="213"/>
      <c r="H27" s="194"/>
      <c r="I27" s="221"/>
      <c r="J27" s="194"/>
      <c r="K27" s="195"/>
      <c r="L27" s="194"/>
      <c r="M27" s="196"/>
      <c r="N27" s="5"/>
      <c r="O27" s="5"/>
      <c r="P27" s="5"/>
      <c r="Q27" s="5"/>
      <c r="R27" s="5"/>
      <c r="S27" s="5"/>
      <c r="T27" s="5"/>
      <c r="U27" s="5"/>
      <c r="V27" s="5"/>
    </row>
    <row r="28" spans="1:22" ht="15.75" customHeight="1" x14ac:dyDescent="0.25">
      <c r="A28" s="872"/>
      <c r="B28" s="888"/>
      <c r="C28" s="222"/>
      <c r="D28" s="206"/>
      <c r="E28" s="206"/>
      <c r="F28" s="206"/>
      <c r="G28" s="206"/>
      <c r="H28" s="206"/>
      <c r="I28" s="206"/>
      <c r="J28" s="206"/>
      <c r="K28" s="206"/>
      <c r="L28" s="192"/>
      <c r="M28" s="198"/>
      <c r="N28" s="5"/>
      <c r="O28" s="5"/>
      <c r="P28" s="5"/>
      <c r="Q28" s="5"/>
      <c r="R28" s="5"/>
      <c r="S28" s="5"/>
      <c r="T28" s="5"/>
      <c r="U28" s="5"/>
      <c r="V28" s="5"/>
    </row>
    <row r="29" spans="1:22"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row>
    <row r="30" spans="1:22" ht="35.25" customHeight="1" x14ac:dyDescent="0.25">
      <c r="A30" s="872"/>
      <c r="B30" s="223"/>
      <c r="C30" s="226" t="s">
        <v>588</v>
      </c>
      <c r="D30" s="330">
        <v>1</v>
      </c>
      <c r="E30" s="219"/>
      <c r="F30" s="228" t="s">
        <v>589</v>
      </c>
      <c r="G30" s="213">
        <v>2020</v>
      </c>
      <c r="H30" s="219"/>
      <c r="I30" s="228" t="s">
        <v>590</v>
      </c>
      <c r="J30" s="893" t="s">
        <v>1089</v>
      </c>
      <c r="K30" s="874"/>
      <c r="L30" s="894"/>
      <c r="M30" s="230"/>
      <c r="N30" s="5"/>
      <c r="O30" s="5"/>
      <c r="P30" s="5"/>
      <c r="Q30" s="5"/>
      <c r="R30" s="5"/>
      <c r="S30" s="5"/>
      <c r="T30" s="5"/>
      <c r="U30" s="5"/>
      <c r="V30" s="5"/>
    </row>
    <row r="31" spans="1:22"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row>
    <row r="32" spans="1:22"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row>
    <row r="33" spans="1:22" ht="15.75" customHeight="1" x14ac:dyDescent="0.25">
      <c r="A33" s="872"/>
      <c r="B33" s="887"/>
      <c r="C33" s="233" t="s">
        <v>593</v>
      </c>
      <c r="D33" s="213">
        <v>2021</v>
      </c>
      <c r="E33" s="234"/>
      <c r="F33" s="219" t="s">
        <v>594</v>
      </c>
      <c r="G33" s="235" t="s">
        <v>595</v>
      </c>
      <c r="H33" s="234"/>
      <c r="I33" s="228"/>
      <c r="J33" s="234"/>
      <c r="K33" s="234"/>
      <c r="L33" s="194"/>
      <c r="M33" s="196"/>
      <c r="N33" s="5"/>
      <c r="O33" s="5"/>
      <c r="P33" s="5"/>
      <c r="Q33" s="5"/>
      <c r="R33" s="5"/>
      <c r="S33" s="5"/>
      <c r="T33" s="5"/>
      <c r="U33" s="5"/>
      <c r="V33" s="5"/>
    </row>
    <row r="34" spans="1:22"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row>
    <row r="35" spans="1:22"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row>
    <row r="36" spans="1:22"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row>
    <row r="37" spans="1:22" ht="15.75" customHeight="1" x14ac:dyDescent="0.25">
      <c r="A37" s="872"/>
      <c r="B37" s="887"/>
      <c r="C37" s="209"/>
      <c r="D37" s="331">
        <v>1</v>
      </c>
      <c r="E37" s="332"/>
      <c r="F37" s="331">
        <v>1</v>
      </c>
      <c r="G37" s="332"/>
      <c r="H37" s="331">
        <v>1</v>
      </c>
      <c r="I37" s="332"/>
      <c r="J37" s="331">
        <v>1</v>
      </c>
      <c r="K37" s="332"/>
      <c r="L37" s="331">
        <v>1</v>
      </c>
      <c r="M37" s="245"/>
      <c r="N37" s="5"/>
      <c r="O37" s="5"/>
      <c r="P37" s="5"/>
      <c r="Q37" s="5"/>
      <c r="R37" s="5"/>
      <c r="S37" s="5"/>
      <c r="T37" s="5"/>
      <c r="U37" s="5"/>
      <c r="V37" s="5"/>
    </row>
    <row r="38" spans="1:22"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row>
    <row r="39" spans="1:22" ht="15.75" customHeight="1" x14ac:dyDescent="0.25">
      <c r="A39" s="872"/>
      <c r="B39" s="887"/>
      <c r="C39" s="209"/>
      <c r="D39" s="246" t="s">
        <v>90</v>
      </c>
      <c r="E39" s="244"/>
      <c r="F39" s="246" t="s">
        <v>90</v>
      </c>
      <c r="G39" s="244"/>
      <c r="H39" s="246" t="s">
        <v>90</v>
      </c>
      <c r="I39" s="244"/>
      <c r="J39" s="246" t="s">
        <v>90</v>
      </c>
      <c r="K39" s="244"/>
      <c r="L39" s="246" t="s">
        <v>90</v>
      </c>
      <c r="M39" s="245"/>
      <c r="N39" s="5"/>
      <c r="O39" s="5"/>
      <c r="P39" s="5"/>
      <c r="Q39" s="5"/>
      <c r="R39" s="5"/>
      <c r="S39" s="5"/>
      <c r="T39" s="5"/>
      <c r="U39" s="5"/>
      <c r="V39" s="5"/>
    </row>
    <row r="40" spans="1:22"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row>
    <row r="41" spans="1:22" ht="15.75" customHeight="1" x14ac:dyDescent="0.25">
      <c r="A41" s="872"/>
      <c r="B41" s="887"/>
      <c r="C41" s="209"/>
      <c r="D41" s="246" t="s">
        <v>90</v>
      </c>
      <c r="E41" s="244"/>
      <c r="F41" s="246" t="s">
        <v>90</v>
      </c>
      <c r="G41" s="244"/>
      <c r="H41" s="246" t="s">
        <v>90</v>
      </c>
      <c r="I41" s="246"/>
      <c r="J41" s="246" t="s">
        <v>90</v>
      </c>
      <c r="K41" s="244"/>
      <c r="L41" s="246" t="s">
        <v>90</v>
      </c>
      <c r="M41" s="245"/>
      <c r="N41" s="5"/>
      <c r="O41" s="5"/>
      <c r="P41" s="5"/>
      <c r="Q41" s="5"/>
      <c r="R41" s="5"/>
      <c r="S41" s="5"/>
      <c r="T41" s="5"/>
      <c r="U41" s="5"/>
      <c r="V41" s="5"/>
    </row>
    <row r="42" spans="1:22"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row>
    <row r="43" spans="1:22" ht="15.75" customHeight="1" x14ac:dyDescent="0.25">
      <c r="A43" s="872"/>
      <c r="B43" s="887"/>
      <c r="C43" s="209"/>
      <c r="D43" s="246" t="s">
        <v>90</v>
      </c>
      <c r="E43" s="244"/>
      <c r="F43" s="1060">
        <v>1</v>
      </c>
      <c r="G43" s="896"/>
      <c r="H43" s="897"/>
      <c r="I43" s="898"/>
      <c r="J43" s="250"/>
      <c r="K43" s="219"/>
      <c r="L43" s="250"/>
      <c r="M43" s="230"/>
      <c r="N43" s="5"/>
      <c r="O43" s="5"/>
      <c r="P43" s="5"/>
      <c r="Q43" s="5"/>
      <c r="R43" s="5"/>
      <c r="S43" s="5"/>
      <c r="T43" s="5"/>
      <c r="U43" s="5"/>
      <c r="V43" s="5"/>
    </row>
    <row r="44" spans="1:22"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row>
    <row r="45" spans="1:22"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row>
    <row r="46" spans="1:22" ht="15.75" customHeight="1" x14ac:dyDescent="0.25">
      <c r="A46" s="872"/>
      <c r="B46" s="887"/>
      <c r="C46" s="253"/>
      <c r="D46" s="254" t="s">
        <v>89</v>
      </c>
      <c r="E46" s="333" t="s">
        <v>108</v>
      </c>
      <c r="F46" s="1090" t="s">
        <v>614</v>
      </c>
      <c r="G46" s="1091" t="s">
        <v>653</v>
      </c>
      <c r="H46" s="1013"/>
      <c r="I46" s="1013"/>
      <c r="J46" s="1014"/>
      <c r="K46" s="334" t="s">
        <v>615</v>
      </c>
      <c r="L46" s="1092"/>
      <c r="M46" s="1071"/>
      <c r="N46" s="5"/>
      <c r="O46" s="5"/>
      <c r="P46" s="5"/>
      <c r="Q46" s="5"/>
      <c r="R46" s="5"/>
      <c r="S46" s="5"/>
      <c r="T46" s="5"/>
      <c r="U46" s="5"/>
      <c r="V46" s="5"/>
    </row>
    <row r="47" spans="1:22" ht="15.75" customHeight="1" x14ac:dyDescent="0.25">
      <c r="A47" s="872"/>
      <c r="B47" s="887"/>
      <c r="C47" s="253"/>
      <c r="D47" s="335" t="s">
        <v>584</v>
      </c>
      <c r="E47" s="336"/>
      <c r="F47" s="1012"/>
      <c r="G47" s="1015"/>
      <c r="H47" s="1016"/>
      <c r="I47" s="1016"/>
      <c r="J47" s="1017"/>
      <c r="K47" s="5"/>
      <c r="L47" s="1015"/>
      <c r="M47" s="1072"/>
      <c r="N47" s="5"/>
      <c r="O47" s="5"/>
      <c r="P47" s="5"/>
      <c r="Q47" s="5"/>
      <c r="R47" s="5"/>
      <c r="S47" s="5"/>
      <c r="T47" s="5"/>
      <c r="U47" s="5"/>
      <c r="V47" s="5"/>
    </row>
    <row r="48" spans="1:22"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row>
    <row r="49" spans="1:22" ht="42" customHeight="1" x14ac:dyDescent="0.25">
      <c r="A49" s="872"/>
      <c r="B49" s="177" t="s">
        <v>616</v>
      </c>
      <c r="C49" s="815" t="s">
        <v>1090</v>
      </c>
      <c r="D49" s="816"/>
      <c r="E49" s="816"/>
      <c r="F49" s="816"/>
      <c r="G49" s="816"/>
      <c r="H49" s="816"/>
      <c r="I49" s="816"/>
      <c r="J49" s="816"/>
      <c r="K49" s="816"/>
      <c r="L49" s="816"/>
      <c r="M49" s="817"/>
      <c r="N49" s="5"/>
      <c r="O49" s="5"/>
      <c r="P49" s="5"/>
      <c r="Q49" s="5"/>
      <c r="R49" s="5"/>
      <c r="S49" s="5"/>
      <c r="T49" s="5"/>
      <c r="U49" s="5"/>
      <c r="V49" s="5"/>
    </row>
    <row r="50" spans="1:22" ht="15.75" customHeight="1" x14ac:dyDescent="0.25">
      <c r="A50" s="872"/>
      <c r="B50" s="201" t="s">
        <v>618</v>
      </c>
      <c r="C50" s="815" t="s">
        <v>1091</v>
      </c>
      <c r="D50" s="816"/>
      <c r="E50" s="816"/>
      <c r="F50" s="816"/>
      <c r="G50" s="816"/>
      <c r="H50" s="816"/>
      <c r="I50" s="816"/>
      <c r="J50" s="816"/>
      <c r="K50" s="816"/>
      <c r="L50" s="816"/>
      <c r="M50" s="817"/>
      <c r="N50" s="5"/>
      <c r="O50" s="5"/>
      <c r="P50" s="5"/>
      <c r="Q50" s="5"/>
      <c r="R50" s="5"/>
      <c r="S50" s="5"/>
      <c r="T50" s="5"/>
      <c r="U50" s="5"/>
      <c r="V50" s="5"/>
    </row>
    <row r="51" spans="1:22" ht="15.75" customHeight="1" x14ac:dyDescent="0.25">
      <c r="A51" s="872"/>
      <c r="B51" s="201" t="s">
        <v>620</v>
      </c>
      <c r="C51" s="1087">
        <v>7</v>
      </c>
      <c r="D51" s="1088"/>
      <c r="E51" s="1088"/>
      <c r="F51" s="1088"/>
      <c r="G51" s="1088"/>
      <c r="H51" s="1088"/>
      <c r="I51" s="1088"/>
      <c r="J51" s="1088"/>
      <c r="K51" s="1088"/>
      <c r="L51" s="1088"/>
      <c r="M51" s="1089"/>
      <c r="N51" s="5"/>
      <c r="O51" s="5"/>
      <c r="P51" s="5"/>
      <c r="Q51" s="5"/>
      <c r="R51" s="5"/>
      <c r="S51" s="5"/>
      <c r="T51" s="5"/>
      <c r="U51" s="5"/>
      <c r="V51" s="5"/>
    </row>
    <row r="52" spans="1:22" ht="15.75" customHeight="1" x14ac:dyDescent="0.25">
      <c r="A52" s="872"/>
      <c r="B52" s="201" t="s">
        <v>621</v>
      </c>
      <c r="C52" s="1087" t="s">
        <v>90</v>
      </c>
      <c r="D52" s="1088"/>
      <c r="E52" s="1088"/>
      <c r="F52" s="1088"/>
      <c r="G52" s="1088"/>
      <c r="H52" s="1088"/>
      <c r="I52" s="1088"/>
      <c r="J52" s="1088"/>
      <c r="K52" s="1088"/>
      <c r="L52" s="1088"/>
      <c r="M52" s="1089"/>
      <c r="N52" s="5"/>
      <c r="O52" s="5"/>
      <c r="P52" s="5"/>
      <c r="Q52" s="5"/>
      <c r="R52" s="5"/>
      <c r="S52" s="5"/>
      <c r="T52" s="5"/>
      <c r="U52" s="5"/>
      <c r="V52" s="5"/>
    </row>
    <row r="53" spans="1:22" ht="15.75" customHeight="1" x14ac:dyDescent="0.25">
      <c r="A53" s="871" t="s">
        <v>545</v>
      </c>
      <c r="B53" s="259" t="s">
        <v>622</v>
      </c>
      <c r="C53" s="911" t="s">
        <v>335</v>
      </c>
      <c r="D53" s="959"/>
      <c r="E53" s="959"/>
      <c r="F53" s="959"/>
      <c r="G53" s="959"/>
      <c r="H53" s="959"/>
      <c r="I53" s="959"/>
      <c r="J53" s="959"/>
      <c r="K53" s="959"/>
      <c r="L53" s="959"/>
      <c r="M53" s="960"/>
      <c r="N53" s="5"/>
      <c r="O53" s="5"/>
      <c r="P53" s="5"/>
      <c r="Q53" s="5"/>
      <c r="R53" s="5"/>
      <c r="S53" s="5"/>
      <c r="T53" s="5"/>
      <c r="U53" s="5"/>
      <c r="V53" s="5"/>
    </row>
    <row r="54" spans="1:22" ht="15.75" customHeight="1" x14ac:dyDescent="0.25">
      <c r="A54" s="872"/>
      <c r="B54" s="259" t="s">
        <v>624</v>
      </c>
      <c r="C54" s="911" t="s">
        <v>1092</v>
      </c>
      <c r="D54" s="959"/>
      <c r="E54" s="959"/>
      <c r="F54" s="959"/>
      <c r="G54" s="959"/>
      <c r="H54" s="959"/>
      <c r="I54" s="959"/>
      <c r="J54" s="959"/>
      <c r="K54" s="959"/>
      <c r="L54" s="959"/>
      <c r="M54" s="960"/>
      <c r="N54" s="5"/>
      <c r="O54" s="5"/>
      <c r="P54" s="5"/>
      <c r="Q54" s="5"/>
      <c r="R54" s="5"/>
      <c r="S54" s="5"/>
      <c r="T54" s="5"/>
      <c r="U54" s="5"/>
      <c r="V54" s="5"/>
    </row>
    <row r="55" spans="1:22" ht="15.75" customHeight="1" x14ac:dyDescent="0.25">
      <c r="A55" s="872"/>
      <c r="B55" s="259" t="s">
        <v>626</v>
      </c>
      <c r="C55" s="911" t="s">
        <v>333</v>
      </c>
      <c r="D55" s="959"/>
      <c r="E55" s="959"/>
      <c r="F55" s="959"/>
      <c r="G55" s="959"/>
      <c r="H55" s="959"/>
      <c r="I55" s="959"/>
      <c r="J55" s="959"/>
      <c r="K55" s="959"/>
      <c r="L55" s="959"/>
      <c r="M55" s="960"/>
      <c r="N55" s="5"/>
      <c r="O55" s="5"/>
      <c r="P55" s="5"/>
      <c r="Q55" s="5"/>
      <c r="R55" s="5"/>
      <c r="S55" s="5"/>
      <c r="T55" s="5"/>
      <c r="U55" s="5"/>
      <c r="V55" s="5"/>
    </row>
    <row r="56" spans="1:22" ht="15.75" customHeight="1" x14ac:dyDescent="0.25">
      <c r="A56" s="872"/>
      <c r="B56" s="260" t="s">
        <v>627</v>
      </c>
      <c r="C56" s="911" t="s">
        <v>334</v>
      </c>
      <c r="D56" s="959"/>
      <c r="E56" s="959"/>
      <c r="F56" s="959"/>
      <c r="G56" s="959"/>
      <c r="H56" s="959"/>
      <c r="I56" s="959"/>
      <c r="J56" s="959"/>
      <c r="K56" s="959"/>
      <c r="L56" s="959"/>
      <c r="M56" s="960"/>
      <c r="N56" s="5"/>
      <c r="O56" s="5"/>
      <c r="P56" s="5"/>
      <c r="Q56" s="5"/>
      <c r="R56" s="5"/>
      <c r="S56" s="5"/>
      <c r="T56" s="5"/>
      <c r="U56" s="5"/>
      <c r="V56" s="5"/>
    </row>
    <row r="57" spans="1:22" ht="15.75" customHeight="1" x14ac:dyDescent="0.25">
      <c r="A57" s="872"/>
      <c r="B57" s="259" t="s">
        <v>628</v>
      </c>
      <c r="C57" s="911" t="s">
        <v>336</v>
      </c>
      <c r="D57" s="959"/>
      <c r="E57" s="959"/>
      <c r="F57" s="959"/>
      <c r="G57" s="959"/>
      <c r="H57" s="959"/>
      <c r="I57" s="959"/>
      <c r="J57" s="959"/>
      <c r="K57" s="959"/>
      <c r="L57" s="959"/>
      <c r="M57" s="960"/>
      <c r="N57" s="5"/>
      <c r="O57" s="5"/>
      <c r="P57" s="5"/>
      <c r="Q57" s="5"/>
      <c r="R57" s="5"/>
      <c r="S57" s="5"/>
      <c r="T57" s="5"/>
      <c r="U57" s="5"/>
      <c r="V57" s="5"/>
    </row>
    <row r="58" spans="1:22" ht="15.75" customHeight="1" thickBot="1" x14ac:dyDescent="0.3">
      <c r="A58" s="884"/>
      <c r="B58" s="259" t="s">
        <v>629</v>
      </c>
      <c r="C58" s="911">
        <v>3387000</v>
      </c>
      <c r="D58" s="959"/>
      <c r="E58" s="959"/>
      <c r="F58" s="959"/>
      <c r="G58" s="959"/>
      <c r="H58" s="959"/>
      <c r="I58" s="959"/>
      <c r="J58" s="959"/>
      <c r="K58" s="959"/>
      <c r="L58" s="959"/>
      <c r="M58" s="960"/>
      <c r="N58" s="5"/>
      <c r="O58" s="5"/>
      <c r="P58" s="5"/>
      <c r="Q58" s="5"/>
      <c r="R58" s="5"/>
      <c r="S58" s="5"/>
      <c r="T58" s="5"/>
      <c r="U58" s="5"/>
      <c r="V58" s="5"/>
    </row>
    <row r="59" spans="1:22" ht="15.75" customHeight="1" x14ac:dyDescent="0.25">
      <c r="A59" s="871" t="s">
        <v>630</v>
      </c>
      <c r="B59" s="261" t="s">
        <v>631</v>
      </c>
      <c r="C59" s="911" t="s">
        <v>1093</v>
      </c>
      <c r="D59" s="959"/>
      <c r="E59" s="959"/>
      <c r="F59" s="959"/>
      <c r="G59" s="959"/>
      <c r="H59" s="959"/>
      <c r="I59" s="959"/>
      <c r="J59" s="959"/>
      <c r="K59" s="959"/>
      <c r="L59" s="959"/>
      <c r="M59" s="960"/>
      <c r="N59" s="5"/>
      <c r="O59" s="5"/>
      <c r="P59" s="5"/>
      <c r="Q59" s="5"/>
      <c r="R59" s="5"/>
      <c r="S59" s="5"/>
      <c r="T59" s="5"/>
      <c r="U59" s="5"/>
      <c r="V59" s="5"/>
    </row>
    <row r="60" spans="1:22" ht="30" customHeight="1" x14ac:dyDescent="0.25">
      <c r="A60" s="872"/>
      <c r="B60" s="261" t="s">
        <v>633</v>
      </c>
      <c r="C60" s="911" t="s">
        <v>1094</v>
      </c>
      <c r="D60" s="1085"/>
      <c r="E60" s="1085"/>
      <c r="F60" s="1085"/>
      <c r="G60" s="1085"/>
      <c r="H60" s="1085"/>
      <c r="I60" s="1085"/>
      <c r="J60" s="1085"/>
      <c r="K60" s="1085"/>
      <c r="L60" s="1085"/>
      <c r="M60" s="1086"/>
      <c r="N60" s="5"/>
      <c r="O60" s="5"/>
      <c r="P60" s="5"/>
      <c r="Q60" s="5"/>
      <c r="R60" s="5"/>
      <c r="S60" s="5"/>
      <c r="T60" s="5"/>
      <c r="U60" s="5"/>
      <c r="V60" s="5"/>
    </row>
    <row r="61" spans="1:22" ht="30" customHeight="1" thickBot="1" x14ac:dyDescent="0.3">
      <c r="A61" s="872"/>
      <c r="B61" s="262" t="s">
        <v>44</v>
      </c>
      <c r="C61" s="911" t="s">
        <v>333</v>
      </c>
      <c r="D61" s="1085"/>
      <c r="E61" s="1085"/>
      <c r="F61" s="1085"/>
      <c r="G61" s="1085"/>
      <c r="H61" s="1085"/>
      <c r="I61" s="1085"/>
      <c r="J61" s="1085"/>
      <c r="K61" s="1085"/>
      <c r="L61" s="1085"/>
      <c r="M61" s="1086"/>
      <c r="N61" s="5"/>
      <c r="O61" s="5"/>
      <c r="P61" s="5"/>
      <c r="Q61" s="5"/>
      <c r="R61" s="5"/>
      <c r="S61" s="5"/>
      <c r="T61" s="5"/>
      <c r="U61" s="5"/>
      <c r="V61" s="5"/>
    </row>
    <row r="62" spans="1:22"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row>
    <row r="63" spans="1:22"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row>
    <row r="64" spans="1:22"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row>
    <row r="65" spans="1:22"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row>
    <row r="66" spans="1:22"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row>
    <row r="67" spans="1:22"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row>
    <row r="68" spans="1:22"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row>
    <row r="69" spans="1:22"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row>
    <row r="70" spans="1:22"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row>
    <row r="71" spans="1:22"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row>
    <row r="72" spans="1:22"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row>
    <row r="73" spans="1:22"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row>
    <row r="74" spans="1:22"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row>
    <row r="75" spans="1:22"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row>
    <row r="76" spans="1:22"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row>
    <row r="77" spans="1:22"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row>
    <row r="78" spans="1:22"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row>
    <row r="79" spans="1:22"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row>
    <row r="80" spans="1:22"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row>
    <row r="81" spans="1:22"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row>
    <row r="82" spans="1:22"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row>
    <row r="83" spans="1:22"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row>
    <row r="84" spans="1:22"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row>
    <row r="85" spans="1:22"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row>
    <row r="86" spans="1:22"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row>
    <row r="87" spans="1:22"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row>
    <row r="88" spans="1:22"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row>
    <row r="89" spans="1:22"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row>
    <row r="90" spans="1:22"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row>
    <row r="91" spans="1:22"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row>
    <row r="92" spans="1:22"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row>
    <row r="93" spans="1:22"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row>
    <row r="94" spans="1:22"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row>
    <row r="95" spans="1:22"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row>
    <row r="96" spans="1:22"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row>
    <row r="97" spans="1:22"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row>
    <row r="98" spans="1:22"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row>
    <row r="99" spans="1:22"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row>
    <row r="100" spans="1:22"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row>
    <row r="101" spans="1:22"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row>
    <row r="102" spans="1:22"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row>
    <row r="103" spans="1:22"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row>
    <row r="104" spans="1:22"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row>
    <row r="105" spans="1:22"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row>
    <row r="106" spans="1:22"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row>
    <row r="107" spans="1:22"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row>
    <row r="108" spans="1:22"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row>
    <row r="109" spans="1:22"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row>
    <row r="110" spans="1:22"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row>
    <row r="111" spans="1:22"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row>
    <row r="112" spans="1:22"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row>
    <row r="113" spans="1:22"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row>
    <row r="114" spans="1:22"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row>
    <row r="115" spans="1:22"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row>
    <row r="116" spans="1:22"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row>
    <row r="117" spans="1:22"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row>
    <row r="118" spans="1:22"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row>
    <row r="119" spans="1:22"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row>
    <row r="120" spans="1:22"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row>
    <row r="121" spans="1:22"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row>
    <row r="122" spans="1:22"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row>
    <row r="123" spans="1:22"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row>
    <row r="124" spans="1:22"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row>
    <row r="125" spans="1:22"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row>
    <row r="126" spans="1:22"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row>
    <row r="127" spans="1:22"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row>
    <row r="128" spans="1:22"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row>
    <row r="129" spans="1:22"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row>
    <row r="130" spans="1:22"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row>
    <row r="131" spans="1:22"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row>
    <row r="132" spans="1:22"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row>
    <row r="133" spans="1:22"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row>
    <row r="134" spans="1:22"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row>
    <row r="135" spans="1:22"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row>
    <row r="136" spans="1:22"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row>
    <row r="137" spans="1:22"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row>
    <row r="138" spans="1:22"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row>
    <row r="139" spans="1:22"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row>
    <row r="140" spans="1:22"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row>
    <row r="141" spans="1:22"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row>
    <row r="142" spans="1:22"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row>
    <row r="143" spans="1:22"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row>
    <row r="144" spans="1:22"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row>
    <row r="145" spans="1:22"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row>
    <row r="146" spans="1:22"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row>
    <row r="147" spans="1:22"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row>
    <row r="148" spans="1:22"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row>
    <row r="149" spans="1:22"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row>
    <row r="150" spans="1:22"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row>
    <row r="151" spans="1:22"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row>
    <row r="152" spans="1:22"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row>
    <row r="153" spans="1:22"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row>
    <row r="154" spans="1:22"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row>
    <row r="155" spans="1:22"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row>
    <row r="156" spans="1:22"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row>
    <row r="157" spans="1:22"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row>
    <row r="158" spans="1:22"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row>
    <row r="159" spans="1:22"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row>
    <row r="160" spans="1:22"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row>
    <row r="161" spans="1:22"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row>
    <row r="162" spans="1:22"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row>
    <row r="163" spans="1:22"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row>
    <row r="164" spans="1:22"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row>
    <row r="165" spans="1:22"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row>
    <row r="166" spans="1:22"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row>
    <row r="167" spans="1:22"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row>
    <row r="168" spans="1:22"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row>
    <row r="169" spans="1:22"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row>
    <row r="170" spans="1:22"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row>
    <row r="171" spans="1:22"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row>
    <row r="172" spans="1:22"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row>
    <row r="173" spans="1:22"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row>
    <row r="174" spans="1:22"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row>
    <row r="175" spans="1:22"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row>
    <row r="176" spans="1:22"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row>
    <row r="177" spans="1:22"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row>
    <row r="178" spans="1:22"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row>
    <row r="179" spans="1:22"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row>
    <row r="180" spans="1:22"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row>
    <row r="181" spans="1:22"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row>
    <row r="182" spans="1:22"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row>
    <row r="183" spans="1:22"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row>
    <row r="184" spans="1:22"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row>
    <row r="185" spans="1:22"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row>
    <row r="186" spans="1:22"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row>
    <row r="187" spans="1:22"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row>
    <row r="188" spans="1:22"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row>
    <row r="189" spans="1:22"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row>
    <row r="190" spans="1:22"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row>
    <row r="191" spans="1:22"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row>
    <row r="192" spans="1:22"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row>
    <row r="193" spans="1:22"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row>
    <row r="194" spans="1:22"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row>
    <row r="195" spans="1:22"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row>
    <row r="196" spans="1:22"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row>
    <row r="197" spans="1:22"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row>
    <row r="198" spans="1:22"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row>
    <row r="199" spans="1:22"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row>
    <row r="200" spans="1:22"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row>
    <row r="201" spans="1:22"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row>
    <row r="202" spans="1:22"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row>
    <row r="203" spans="1:22"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row>
    <row r="204" spans="1:22"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row>
    <row r="205" spans="1:22"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row>
    <row r="206" spans="1:22"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row>
    <row r="207" spans="1:22"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row>
    <row r="208" spans="1:22"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row>
    <row r="209" spans="1:22"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row>
    <row r="210" spans="1:22"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row>
    <row r="211" spans="1:22"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row>
    <row r="212" spans="1:22"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row>
    <row r="213" spans="1:22"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row>
    <row r="214" spans="1:22"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row>
    <row r="215" spans="1:22"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row>
    <row r="216" spans="1:22"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row>
    <row r="217" spans="1:22"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row>
    <row r="218" spans="1:22"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row>
    <row r="219" spans="1:22"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row>
    <row r="220" spans="1:22"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row>
    <row r="221" spans="1:22"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row>
    <row r="222" spans="1:22"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row>
    <row r="223" spans="1:22"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row>
    <row r="224" spans="1:22"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row>
    <row r="225" spans="1:22"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row>
    <row r="226" spans="1:22"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row>
    <row r="227" spans="1:22"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row>
    <row r="228" spans="1:22"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row>
    <row r="229" spans="1:22"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row>
    <row r="230" spans="1:22"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row>
    <row r="231" spans="1:22"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row>
    <row r="232" spans="1:22"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row>
    <row r="233" spans="1:22"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row>
    <row r="234" spans="1:22"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row>
    <row r="235" spans="1:22"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row>
    <row r="236" spans="1:22"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row>
    <row r="237" spans="1:22"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row>
    <row r="238" spans="1:22"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row>
    <row r="239" spans="1:22"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row>
    <row r="240" spans="1:22"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row>
    <row r="241" spans="1:22"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row>
    <row r="242" spans="1:22"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row>
    <row r="243" spans="1:22"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row>
    <row r="244" spans="1:22"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row>
    <row r="245" spans="1:22"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row>
    <row r="246" spans="1:22"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row>
    <row r="247" spans="1:22"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row>
    <row r="248" spans="1:22"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row>
    <row r="249" spans="1:22"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row>
    <row r="250" spans="1:22"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row>
    <row r="251" spans="1:22"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row>
    <row r="252" spans="1:22"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row>
    <row r="253" spans="1:22"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row>
    <row r="254" spans="1:22"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row>
    <row r="255" spans="1:22"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row>
    <row r="256" spans="1:22"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row>
    <row r="257" spans="1:22"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row>
    <row r="258" spans="1:22"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row>
    <row r="259" spans="1:22"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row>
    <row r="260" spans="1:22"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row>
    <row r="261" spans="1:22"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row>
    <row r="262" spans="1:22"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row>
    <row r="263" spans="1:22"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row>
    <row r="264" spans="1:22"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row>
    <row r="265" spans="1:22"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row>
    <row r="266" spans="1:22"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row>
    <row r="267" spans="1:22"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row>
    <row r="268" spans="1:22"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row>
    <row r="269" spans="1:22"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row>
    <row r="270" spans="1:22"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row>
    <row r="271" spans="1:22"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row>
    <row r="272" spans="1:22"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row>
    <row r="273" spans="1:22"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row>
    <row r="274" spans="1:22"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row>
    <row r="275" spans="1:22"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row>
    <row r="276" spans="1:22"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row>
    <row r="277" spans="1:22"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row>
    <row r="278" spans="1:22"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row>
    <row r="279" spans="1:22"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row>
    <row r="280" spans="1:22"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row>
    <row r="281" spans="1:22"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row>
    <row r="282" spans="1:22"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row>
    <row r="283" spans="1:22"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row>
    <row r="284" spans="1:22"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row>
    <row r="285" spans="1:22"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row>
    <row r="286" spans="1:22"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row>
    <row r="287" spans="1:22"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row>
    <row r="288" spans="1:22"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row>
    <row r="289" spans="1:22"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row>
    <row r="290" spans="1:22"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row>
    <row r="291" spans="1:22"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row>
    <row r="292" spans="1:22"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row>
    <row r="293" spans="1:22"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row>
    <row r="294" spans="1:22"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row>
    <row r="295" spans="1:22"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row>
    <row r="296" spans="1:22"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row>
    <row r="297" spans="1:22"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row>
    <row r="298" spans="1:22"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row>
    <row r="299" spans="1:22"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row>
    <row r="300" spans="1:22"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row>
    <row r="301" spans="1:22"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row>
    <row r="302" spans="1:22"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row>
    <row r="303" spans="1:22"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row>
    <row r="304" spans="1:22"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row>
    <row r="305" spans="1:22"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row>
    <row r="306" spans="1:22"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row>
    <row r="307" spans="1:22"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row>
    <row r="308" spans="1:22"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row>
    <row r="309" spans="1:22"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row>
    <row r="310" spans="1:22"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row>
    <row r="311" spans="1:22"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row>
    <row r="312" spans="1:22"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row>
    <row r="313" spans="1:22"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row>
    <row r="314" spans="1:22"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row>
    <row r="315" spans="1:22"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row>
    <row r="316" spans="1:22"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row>
    <row r="317" spans="1:22"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row>
    <row r="318" spans="1:22"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row>
    <row r="319" spans="1:22"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row>
    <row r="320" spans="1:22"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row>
    <row r="321" spans="1:22"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row>
    <row r="322" spans="1:22"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row>
    <row r="323" spans="1:22"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row>
    <row r="324" spans="1:22"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row>
    <row r="325" spans="1:22"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row>
    <row r="326" spans="1:22"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row>
    <row r="327" spans="1:22"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row>
    <row r="328" spans="1:22"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row>
    <row r="329" spans="1:22"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row>
    <row r="330" spans="1:22"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row>
    <row r="331" spans="1:22"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row>
    <row r="332" spans="1:22"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row>
    <row r="333" spans="1:22"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row>
    <row r="334" spans="1:22"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row>
    <row r="335" spans="1:22"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row>
    <row r="336" spans="1:22"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row>
    <row r="337" spans="1:22"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row>
    <row r="338" spans="1:22"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row>
    <row r="339" spans="1:22"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row>
    <row r="340" spans="1:22"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row>
    <row r="341" spans="1:22"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row>
    <row r="342" spans="1:22"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row>
    <row r="343" spans="1:22"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row>
    <row r="344" spans="1:22"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row>
    <row r="345" spans="1:22"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row>
    <row r="346" spans="1:22"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row>
    <row r="347" spans="1:22"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row>
    <row r="348" spans="1:22"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row>
    <row r="349" spans="1:22"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row>
    <row r="350" spans="1:22"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row>
    <row r="351" spans="1:22"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row>
    <row r="352" spans="1:22"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row>
    <row r="353" spans="1:22"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row>
    <row r="354" spans="1:22"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row>
    <row r="355" spans="1:22"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row>
    <row r="356" spans="1:22"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row>
    <row r="357" spans="1:22"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row>
    <row r="358" spans="1:22"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row>
    <row r="359" spans="1:22"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row>
    <row r="360" spans="1:22"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row>
    <row r="361" spans="1:22"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row>
    <row r="362" spans="1:22"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row>
    <row r="363" spans="1:22"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row>
    <row r="364" spans="1:22"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row>
    <row r="365" spans="1:22"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row>
    <row r="366" spans="1:22"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row>
    <row r="367" spans="1:22"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row>
    <row r="368" spans="1:22"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row>
    <row r="369" spans="1:22"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row>
    <row r="370" spans="1:22"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row>
    <row r="371" spans="1:22"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row>
    <row r="372" spans="1:22"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row>
    <row r="373" spans="1:22"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row>
    <row r="374" spans="1:22"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row>
    <row r="375" spans="1:22"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row>
    <row r="376" spans="1:22"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row>
    <row r="377" spans="1:22"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row>
    <row r="378" spans="1:22"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row>
    <row r="379" spans="1:22"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row>
    <row r="380" spans="1:22"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row>
    <row r="381" spans="1:22"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row>
    <row r="382" spans="1:22"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row>
    <row r="383" spans="1:22"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row>
    <row r="384" spans="1:22"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row>
    <row r="385" spans="1:22"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row>
    <row r="386" spans="1:22"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row>
    <row r="387" spans="1:22"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row>
    <row r="388" spans="1:22"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row>
    <row r="389" spans="1:22"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row>
    <row r="390" spans="1:22"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row>
    <row r="391" spans="1:22"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row>
    <row r="392" spans="1:22"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row>
    <row r="393" spans="1:22"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row>
    <row r="394" spans="1:22"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row>
    <row r="395" spans="1:22"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row>
    <row r="396" spans="1:22"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row>
    <row r="397" spans="1:22"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row>
    <row r="398" spans="1:22"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row>
    <row r="399" spans="1:22"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row>
    <row r="400" spans="1:22"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row>
    <row r="401" spans="1:22"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row>
    <row r="402" spans="1:22"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row>
    <row r="403" spans="1:22"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row>
    <row r="404" spans="1:22"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row>
    <row r="405" spans="1:22"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row>
    <row r="406" spans="1:22"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row>
    <row r="407" spans="1:22"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row>
    <row r="408" spans="1:22"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row>
    <row r="409" spans="1:22"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row>
    <row r="410" spans="1:22"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row>
    <row r="411" spans="1:22"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row>
    <row r="412" spans="1:22"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row>
    <row r="413" spans="1:22"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row>
    <row r="414" spans="1:22"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row>
    <row r="415" spans="1:22"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row>
    <row r="416" spans="1:22"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row>
    <row r="417" spans="1:22"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row>
    <row r="418" spans="1:22"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row>
    <row r="419" spans="1:22"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row>
    <row r="420" spans="1:22"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row>
    <row r="421" spans="1:22"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row>
    <row r="422" spans="1:22"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row>
    <row r="423" spans="1:22"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row>
    <row r="424" spans="1:22"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row>
    <row r="425" spans="1:22"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row>
    <row r="426" spans="1:22"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row>
    <row r="427" spans="1:22"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row>
    <row r="428" spans="1:22"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row>
    <row r="429" spans="1:22"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row>
    <row r="430" spans="1:22"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row>
    <row r="431" spans="1:22"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row>
    <row r="432" spans="1:22"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row>
    <row r="433" spans="1:22"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row>
    <row r="434" spans="1:22"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row>
    <row r="435" spans="1:22"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row>
    <row r="436" spans="1:22"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row>
    <row r="437" spans="1:22"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row>
    <row r="438" spans="1:22"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row>
    <row r="439" spans="1:22"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row>
    <row r="440" spans="1:22"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row>
    <row r="441" spans="1:22"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row>
    <row r="442" spans="1:22"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row>
    <row r="443" spans="1:22"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row>
    <row r="444" spans="1:22"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row>
    <row r="445" spans="1:22"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row>
    <row r="446" spans="1:22"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row>
    <row r="447" spans="1:22"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row>
    <row r="448" spans="1:22"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row>
    <row r="449" spans="1:22"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row>
    <row r="450" spans="1:22"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row>
    <row r="451" spans="1:22"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row>
    <row r="452" spans="1:22"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row>
    <row r="453" spans="1:22"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row>
    <row r="454" spans="1:22"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row>
    <row r="455" spans="1:22"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row>
    <row r="456" spans="1:22"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row>
    <row r="457" spans="1:22"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row>
    <row r="458" spans="1:22"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row>
    <row r="459" spans="1:22"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row>
    <row r="460" spans="1:22"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row>
    <row r="461" spans="1:22"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row>
    <row r="462" spans="1:22"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row>
    <row r="463" spans="1:22"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row>
    <row r="464" spans="1:22"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row>
    <row r="465" spans="1:22"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row>
    <row r="466" spans="1:22"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row>
    <row r="467" spans="1:22"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row>
    <row r="468" spans="1:22"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row>
    <row r="469" spans="1:22"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row>
    <row r="470" spans="1:22"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row>
    <row r="471" spans="1:22"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row>
    <row r="472" spans="1:22"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row>
    <row r="473" spans="1:22"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row>
    <row r="474" spans="1:22"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row>
    <row r="475" spans="1:22"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row>
    <row r="476" spans="1:22"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row>
    <row r="477" spans="1:22"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row>
    <row r="478" spans="1:22"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row>
    <row r="479" spans="1:22"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row>
    <row r="480" spans="1:22"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row>
    <row r="481" spans="1:22"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row>
    <row r="482" spans="1:22"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row>
    <row r="483" spans="1:22"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row>
    <row r="484" spans="1:22"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row>
    <row r="485" spans="1:22"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row>
    <row r="486" spans="1:22"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row>
    <row r="487" spans="1:22"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row>
    <row r="488" spans="1:22"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row>
    <row r="489" spans="1:22"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row>
    <row r="490" spans="1:22"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row>
    <row r="491" spans="1:22"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row>
    <row r="492" spans="1:22"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row>
    <row r="493" spans="1:22"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row>
    <row r="494" spans="1:22"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row>
    <row r="495" spans="1:22"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row>
    <row r="496" spans="1:22"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row>
    <row r="497" spans="1:22"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row>
    <row r="498" spans="1:22"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row>
    <row r="499" spans="1:22"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row>
    <row r="500" spans="1:22"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row>
    <row r="501" spans="1:22"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row>
    <row r="502" spans="1:22"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row>
    <row r="503" spans="1:22"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row>
    <row r="504" spans="1:22"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row>
    <row r="505" spans="1:22"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row>
    <row r="506" spans="1:22"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row>
    <row r="507" spans="1:22"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row>
    <row r="508" spans="1:22"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row>
    <row r="509" spans="1:22"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row>
    <row r="510" spans="1:22"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row>
    <row r="511" spans="1:22"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row>
    <row r="512" spans="1:22"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row>
    <row r="513" spans="1:22"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row>
    <row r="514" spans="1:22"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row>
    <row r="515" spans="1:22"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row>
    <row r="516" spans="1:22"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row>
    <row r="517" spans="1:22"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row>
    <row r="518" spans="1:22"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row>
    <row r="519" spans="1:22"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row>
    <row r="520" spans="1:22"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row>
    <row r="521" spans="1:22"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row>
    <row r="522" spans="1:22"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row>
    <row r="523" spans="1:22"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row>
    <row r="524" spans="1:22"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row>
    <row r="525" spans="1:22"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row>
    <row r="526" spans="1:22"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row>
    <row r="527" spans="1:22"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row>
    <row r="528" spans="1:22"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row>
    <row r="529" spans="1:22"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row>
    <row r="530" spans="1:22"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row>
    <row r="531" spans="1:22"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row>
    <row r="532" spans="1:22"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row>
    <row r="533" spans="1:22"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row>
    <row r="534" spans="1:22"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row>
    <row r="535" spans="1:22"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row>
    <row r="536" spans="1:22"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row>
    <row r="537" spans="1:22"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row>
    <row r="538" spans="1:22"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row>
    <row r="539" spans="1:22"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row>
    <row r="540" spans="1:22"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row>
    <row r="541" spans="1:22"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row>
    <row r="542" spans="1:22"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row>
    <row r="543" spans="1:22"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row>
    <row r="544" spans="1:22"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row>
    <row r="545" spans="1:22"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row>
    <row r="546" spans="1:22"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row>
    <row r="547" spans="1:22"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row>
    <row r="548" spans="1:22"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row>
    <row r="549" spans="1:22"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row>
    <row r="550" spans="1:22"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row>
    <row r="551" spans="1:22"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row>
    <row r="552" spans="1:22"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row>
    <row r="553" spans="1:22"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row>
    <row r="554" spans="1:22"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row>
    <row r="555" spans="1:22"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row>
    <row r="556" spans="1:22"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row>
    <row r="557" spans="1:22"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row>
    <row r="558" spans="1:22"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row>
    <row r="559" spans="1:22"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row>
    <row r="560" spans="1:22"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row>
    <row r="561" spans="1:22"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row>
    <row r="562" spans="1:22"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row>
    <row r="563" spans="1:22"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row>
    <row r="564" spans="1:22"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row>
    <row r="565" spans="1:22"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row>
    <row r="566" spans="1:22"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row>
    <row r="567" spans="1:22"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row>
    <row r="568" spans="1:22"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row>
    <row r="569" spans="1:22"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row>
    <row r="570" spans="1:22"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row>
    <row r="571" spans="1:22"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row>
    <row r="572" spans="1:22"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row>
    <row r="573" spans="1:22"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row>
    <row r="574" spans="1:22"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row>
    <row r="575" spans="1:22"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row>
    <row r="576" spans="1:22"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row>
    <row r="577" spans="1:22"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row>
    <row r="578" spans="1:22"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row>
    <row r="579" spans="1:22"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row>
    <row r="580" spans="1:22"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row>
    <row r="581" spans="1:22"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row>
    <row r="582" spans="1:22"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row>
    <row r="583" spans="1:22"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row>
    <row r="584" spans="1:22"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row>
    <row r="585" spans="1:22"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row>
    <row r="586" spans="1:22"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row>
    <row r="587" spans="1:22"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row>
    <row r="588" spans="1:22"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row>
    <row r="589" spans="1:22"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row>
    <row r="590" spans="1:22"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row>
    <row r="591" spans="1:22"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row>
    <row r="592" spans="1:22"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row>
    <row r="593" spans="1:22"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row>
    <row r="594" spans="1:22"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row>
    <row r="595" spans="1:22"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row>
    <row r="596" spans="1:22"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row>
    <row r="597" spans="1:22"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row>
    <row r="598" spans="1:22"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row>
    <row r="599" spans="1:22"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row>
    <row r="600" spans="1:22"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row>
    <row r="601" spans="1:22"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row>
    <row r="602" spans="1:22"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row>
    <row r="603" spans="1:22"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row>
    <row r="604" spans="1:22"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row>
    <row r="605" spans="1:22"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row>
    <row r="606" spans="1:22"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row>
    <row r="607" spans="1:22"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row>
    <row r="608" spans="1:22"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row>
    <row r="609" spans="1:22"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row>
    <row r="610" spans="1:22"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row>
    <row r="611" spans="1:22"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row>
    <row r="612" spans="1:22"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row>
    <row r="613" spans="1:22"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row>
    <row r="614" spans="1:22"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row>
    <row r="615" spans="1:22"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row>
    <row r="616" spans="1:22"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row>
    <row r="617" spans="1:22"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row>
    <row r="618" spans="1:22"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row>
    <row r="619" spans="1:22"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row>
    <row r="620" spans="1:22"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row>
    <row r="621" spans="1:22"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row>
    <row r="622" spans="1:22"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row>
    <row r="623" spans="1:22"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row>
    <row r="624" spans="1:22"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row>
    <row r="625" spans="1:22"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row>
    <row r="626" spans="1:22"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row>
    <row r="627" spans="1:22"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row>
    <row r="628" spans="1:22"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row>
    <row r="629" spans="1:22"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row>
    <row r="630" spans="1:22"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row>
    <row r="631" spans="1:22"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row>
    <row r="632" spans="1:22"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row>
    <row r="633" spans="1:22"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row>
    <row r="634" spans="1:22"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row>
    <row r="635" spans="1:22"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row>
    <row r="636" spans="1:22"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row>
    <row r="637" spans="1:22"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row>
    <row r="638" spans="1:22"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row>
    <row r="639" spans="1:22"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row>
    <row r="640" spans="1:22"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row>
    <row r="641" spans="1:22"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row>
    <row r="642" spans="1:22"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row>
    <row r="643" spans="1:22"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row>
    <row r="644" spans="1:22"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row>
    <row r="645" spans="1:22"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row>
    <row r="646" spans="1:22"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row>
    <row r="647" spans="1:22"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row>
    <row r="648" spans="1:22"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row>
    <row r="649" spans="1:22"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row>
    <row r="650" spans="1:22"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row>
    <row r="651" spans="1:22"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row>
    <row r="652" spans="1:22"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row>
    <row r="653" spans="1:22"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row>
    <row r="654" spans="1:22"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row>
    <row r="655" spans="1:22"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row>
    <row r="656" spans="1:22"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row>
    <row r="657" spans="1:22"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row>
    <row r="658" spans="1:22"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row>
    <row r="659" spans="1:22"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row>
    <row r="660" spans="1:22"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row>
    <row r="661" spans="1:22"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row>
    <row r="662" spans="1:22"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row>
    <row r="663" spans="1:22"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row>
    <row r="664" spans="1:22"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row>
    <row r="665" spans="1:22"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row>
    <row r="666" spans="1:22"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row>
    <row r="667" spans="1:22"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row>
    <row r="668" spans="1:22"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row>
    <row r="669" spans="1:22"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row>
    <row r="670" spans="1:22"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row>
    <row r="671" spans="1:22"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row>
    <row r="672" spans="1:22"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row>
    <row r="673" spans="1:22"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row>
    <row r="674" spans="1:22"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row>
    <row r="675" spans="1:22"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row>
    <row r="676" spans="1:22"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row>
    <row r="677" spans="1:22"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row>
    <row r="678" spans="1:22"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row>
    <row r="679" spans="1:22"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row>
    <row r="680" spans="1:22"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row>
    <row r="681" spans="1:22"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row>
    <row r="682" spans="1:22"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row>
    <row r="683" spans="1:22"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row>
    <row r="684" spans="1:22"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row>
    <row r="685" spans="1:22"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row>
    <row r="686" spans="1:22"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row>
    <row r="687" spans="1:22"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row>
    <row r="688" spans="1:22"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row>
    <row r="689" spans="1:22"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row>
    <row r="690" spans="1:22"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row>
    <row r="691" spans="1:22"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row>
    <row r="692" spans="1:22"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row>
    <row r="693" spans="1:22"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row>
    <row r="694" spans="1:22"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row>
    <row r="695" spans="1:22"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row>
    <row r="696" spans="1:22"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row>
    <row r="697" spans="1:22"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row>
    <row r="698" spans="1:22"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row>
    <row r="699" spans="1:22"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row>
    <row r="700" spans="1:22"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row>
    <row r="701" spans="1:22"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row>
    <row r="702" spans="1:22"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row>
    <row r="703" spans="1:22"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row>
    <row r="704" spans="1:22"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row>
    <row r="705" spans="1:22"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row>
    <row r="706" spans="1:22"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row>
    <row r="707" spans="1:22"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row>
    <row r="708" spans="1:22"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row>
    <row r="709" spans="1:22"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row>
    <row r="710" spans="1:22"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row>
    <row r="711" spans="1:22"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row>
    <row r="712" spans="1:22"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row>
    <row r="713" spans="1:22"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row>
    <row r="714" spans="1:22"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row>
    <row r="715" spans="1:22"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row>
    <row r="716" spans="1:22"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row>
    <row r="717" spans="1:22"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row>
    <row r="718" spans="1:22"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row>
    <row r="719" spans="1:22"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row>
    <row r="720" spans="1:22"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row>
    <row r="721" spans="1:22"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row>
    <row r="722" spans="1:22"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row>
    <row r="723" spans="1:22"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row>
    <row r="724" spans="1:22"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row>
    <row r="725" spans="1:22"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row>
    <row r="726" spans="1:22"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row>
    <row r="727" spans="1:22"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row>
    <row r="728" spans="1:22"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row>
    <row r="729" spans="1:22"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row>
    <row r="730" spans="1:22"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row>
    <row r="731" spans="1:22"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row>
    <row r="732" spans="1:22"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row>
    <row r="733" spans="1:22"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row>
    <row r="734" spans="1:22"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row>
    <row r="735" spans="1:22"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row>
    <row r="736" spans="1:22"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row>
    <row r="737" spans="1:22"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row>
    <row r="738" spans="1:22"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row>
    <row r="739" spans="1:22"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row>
    <row r="740" spans="1:22"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row>
    <row r="741" spans="1:22"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row>
    <row r="742" spans="1:22"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row>
    <row r="743" spans="1:22"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row>
    <row r="744" spans="1:22"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row>
    <row r="745" spans="1:22"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row>
    <row r="746" spans="1:22"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row>
    <row r="747" spans="1:22"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row>
    <row r="748" spans="1:22"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row>
    <row r="749" spans="1:22"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row>
    <row r="750" spans="1:22"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row>
    <row r="751" spans="1:22"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row>
    <row r="752" spans="1:22"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row>
    <row r="753" spans="1:22"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row>
    <row r="754" spans="1:22"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row>
    <row r="755" spans="1:22"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row>
    <row r="756" spans="1:22"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row>
    <row r="757" spans="1:22"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row>
    <row r="758" spans="1:22"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row>
    <row r="759" spans="1:22"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row>
    <row r="760" spans="1:22"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row>
    <row r="761" spans="1:22"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row>
    <row r="762" spans="1:22"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row>
    <row r="763" spans="1:22"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row>
    <row r="764" spans="1:22"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row>
    <row r="765" spans="1:22"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row>
    <row r="766" spans="1:22"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row>
    <row r="767" spans="1:22"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row>
    <row r="768" spans="1:22"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row>
    <row r="769" spans="1:22"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row>
    <row r="770" spans="1:22"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row>
    <row r="771" spans="1:22"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row>
    <row r="772" spans="1:22"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row>
    <row r="773" spans="1:22"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row>
    <row r="774" spans="1:22"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row>
    <row r="775" spans="1:22"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row>
    <row r="776" spans="1:22"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row>
    <row r="777" spans="1:22"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row>
    <row r="778" spans="1:22"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row>
    <row r="779" spans="1:22"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row>
    <row r="780" spans="1:22"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row>
    <row r="781" spans="1:22"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row>
    <row r="782" spans="1:22"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row>
    <row r="783" spans="1:22"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row>
    <row r="784" spans="1:22"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row>
    <row r="785" spans="1:22"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row>
    <row r="786" spans="1:22"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row>
    <row r="787" spans="1:22"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row>
    <row r="788" spans="1:22"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row>
    <row r="789" spans="1:22"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row>
    <row r="790" spans="1:22"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row>
    <row r="791" spans="1:22"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row>
    <row r="792" spans="1:22"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row>
    <row r="793" spans="1:22"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row>
    <row r="794" spans="1:22"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row>
    <row r="795" spans="1:22"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row>
    <row r="796" spans="1:22"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row>
    <row r="797" spans="1:22"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row>
    <row r="798" spans="1:22"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row>
    <row r="799" spans="1:22"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row>
    <row r="800" spans="1:22"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row>
    <row r="801" spans="1:22"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row>
    <row r="802" spans="1:22"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row>
    <row r="803" spans="1:22"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row>
    <row r="804" spans="1:22"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row>
    <row r="805" spans="1:22"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row>
    <row r="806" spans="1:22"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row>
    <row r="807" spans="1:22"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row>
    <row r="808" spans="1:22"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row>
    <row r="809" spans="1:22"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row>
    <row r="810" spans="1:22"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row>
    <row r="811" spans="1:22"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row>
    <row r="812" spans="1:22"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row>
    <row r="813" spans="1:22"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row>
    <row r="814" spans="1:22"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row>
    <row r="815" spans="1:22"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row>
    <row r="816" spans="1:22"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row>
    <row r="817" spans="1:22"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row>
    <row r="818" spans="1:22"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row>
    <row r="819" spans="1:22"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row>
    <row r="820" spans="1:22"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row>
    <row r="821" spans="1:22"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row>
    <row r="822" spans="1:22"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row>
    <row r="823" spans="1:22"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row>
    <row r="824" spans="1:22"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row>
    <row r="825" spans="1:22"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row>
    <row r="826" spans="1:22"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row>
    <row r="827" spans="1:22"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row>
    <row r="828" spans="1:22"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row>
    <row r="829" spans="1:22"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row>
    <row r="830" spans="1:22"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row>
    <row r="831" spans="1:22"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row>
    <row r="832" spans="1:22"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row>
    <row r="833" spans="1:22"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row>
    <row r="834" spans="1:22"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row>
    <row r="835" spans="1:22"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row>
    <row r="836" spans="1:22"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row>
    <row r="837" spans="1:22"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row>
    <row r="838" spans="1:22"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row>
    <row r="839" spans="1:22"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row>
    <row r="840" spans="1:22"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row>
    <row r="841" spans="1:22"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row>
    <row r="842" spans="1:22"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row>
    <row r="843" spans="1:22"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row>
    <row r="844" spans="1:22"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row>
    <row r="845" spans="1:22"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row>
    <row r="846" spans="1:22"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row>
    <row r="847" spans="1:22"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row>
    <row r="848" spans="1:22"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row>
    <row r="849" spans="1:22"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row>
    <row r="850" spans="1:22"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row>
    <row r="851" spans="1:22"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row>
    <row r="852" spans="1:22"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row>
    <row r="853" spans="1:22"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row>
    <row r="854" spans="1:22"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row>
    <row r="855" spans="1:22"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row>
    <row r="856" spans="1:22"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row>
    <row r="857" spans="1:22"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row>
    <row r="858" spans="1:22"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row>
    <row r="859" spans="1:22"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row>
    <row r="860" spans="1:22"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row>
    <row r="861" spans="1:22"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row>
    <row r="862" spans="1:22"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row>
    <row r="863" spans="1:22"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row>
    <row r="864" spans="1:22"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row>
    <row r="865" spans="1:22"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row>
    <row r="866" spans="1:22"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row>
    <row r="867" spans="1:22"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row>
    <row r="868" spans="1:22"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row>
    <row r="869" spans="1:22"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row>
    <row r="870" spans="1:22"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row>
    <row r="871" spans="1:22"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row>
    <row r="872" spans="1:22"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row>
    <row r="873" spans="1:22"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row>
    <row r="874" spans="1:22"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row>
    <row r="875" spans="1:22"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row>
    <row r="876" spans="1:22"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row>
    <row r="877" spans="1:22"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row>
    <row r="878" spans="1:22"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row>
    <row r="879" spans="1:22"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row>
    <row r="880" spans="1:22"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row>
    <row r="881" spans="1:22"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row>
    <row r="882" spans="1:22"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row>
    <row r="883" spans="1:22"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row>
    <row r="884" spans="1:22"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row>
    <row r="885" spans="1:22"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row>
    <row r="886" spans="1:22"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row>
    <row r="887" spans="1:22"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row>
    <row r="888" spans="1:22"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row>
    <row r="889" spans="1:22"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row>
    <row r="890" spans="1:22"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row>
    <row r="891" spans="1:22"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row>
    <row r="892" spans="1:22"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row>
    <row r="893" spans="1:22"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row>
    <row r="894" spans="1:22"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row>
    <row r="895" spans="1:22"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row>
    <row r="896" spans="1:22"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row>
    <row r="897" spans="1:22"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row>
    <row r="898" spans="1:22"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row>
    <row r="899" spans="1:22"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row>
    <row r="900" spans="1:22"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row>
    <row r="901" spans="1:22"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row>
    <row r="902" spans="1:22"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row>
    <row r="903" spans="1:22"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row>
    <row r="904" spans="1:22"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row>
    <row r="905" spans="1:22"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row>
    <row r="906" spans="1:22"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row>
    <row r="907" spans="1:22"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row>
    <row r="908" spans="1:22"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row>
    <row r="909" spans="1:22"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row>
    <row r="910" spans="1:22"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row>
    <row r="911" spans="1:22"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row>
    <row r="912" spans="1:22"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row>
    <row r="913" spans="1:22"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row>
    <row r="914" spans="1:22"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row>
    <row r="915" spans="1:22"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row>
    <row r="916" spans="1:22"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row>
    <row r="917" spans="1:22"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row>
    <row r="918" spans="1:22"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row>
    <row r="919" spans="1:22"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row>
    <row r="920" spans="1:22"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row>
    <row r="921" spans="1:22"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row>
    <row r="922" spans="1:22"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row>
    <row r="923" spans="1:22"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row>
    <row r="924" spans="1:22"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row>
    <row r="925" spans="1:22"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row>
    <row r="926" spans="1:22"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row>
    <row r="927" spans="1:22"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row>
    <row r="928" spans="1:22"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row>
    <row r="929" spans="1:22"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row>
    <row r="930" spans="1:22"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row>
    <row r="931" spans="1:22"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row>
    <row r="932" spans="1:22"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row>
    <row r="933" spans="1:22"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row>
    <row r="934" spans="1:22"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row>
    <row r="935" spans="1:22"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row>
    <row r="936" spans="1:22"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row>
    <row r="937" spans="1:22"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row>
    <row r="938" spans="1:22"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row>
    <row r="939" spans="1:22"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row>
    <row r="940" spans="1:22"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row>
    <row r="941" spans="1:22"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row>
    <row r="942" spans="1:22"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row>
    <row r="943" spans="1:22"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row>
    <row r="944" spans="1:22"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row>
    <row r="945" spans="1:22"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row>
    <row r="946" spans="1:22"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row>
    <row r="947" spans="1:22"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row>
    <row r="948" spans="1:22"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row>
    <row r="949" spans="1:22"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row>
    <row r="950" spans="1:22"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row>
    <row r="951" spans="1:22"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row>
    <row r="952" spans="1:22"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row>
    <row r="953" spans="1:22"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row>
    <row r="954" spans="1:22"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row>
    <row r="955" spans="1:22"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row>
    <row r="956" spans="1:22"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row>
    <row r="957" spans="1:22"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row>
    <row r="958" spans="1:22"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row>
    <row r="959" spans="1:22"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row>
    <row r="960" spans="1:22"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row>
    <row r="961" spans="1:22"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row>
    <row r="962" spans="1:22"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row>
    <row r="963" spans="1:22"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row>
    <row r="964" spans="1:22"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row>
    <row r="965" spans="1:22"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row>
    <row r="966" spans="1:22"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row>
    <row r="967" spans="1:22"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row>
    <row r="968" spans="1:22"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row>
    <row r="969" spans="1:22"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row>
    <row r="970" spans="1:22"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row>
    <row r="971" spans="1:22"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row>
    <row r="972" spans="1:22"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row>
    <row r="973" spans="1:22"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row>
    <row r="974" spans="1:22"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row>
    <row r="975" spans="1:22"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row>
    <row r="976" spans="1:22"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row>
    <row r="977" spans="1:22"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row>
    <row r="978" spans="1:22"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row>
    <row r="979" spans="1:22"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row>
    <row r="980" spans="1:22"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row>
    <row r="981" spans="1:22"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row>
    <row r="982" spans="1:22"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row>
    <row r="983" spans="1:22"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row>
    <row r="984" spans="1:22"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row>
    <row r="985" spans="1:22"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row>
    <row r="986" spans="1:22"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row>
    <row r="987" spans="1:22"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row>
    <row r="988" spans="1:22"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row>
    <row r="989" spans="1:22"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row>
    <row r="990" spans="1:22"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row>
    <row r="991" spans="1:22"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row>
    <row r="992" spans="1:22"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row>
    <row r="993" spans="1:22"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row>
    <row r="994" spans="1:22"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row>
    <row r="995" spans="1:22"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row>
    <row r="996" spans="1:22"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row>
    <row r="997" spans="1:22"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row>
    <row r="998" spans="1:22"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row>
    <row r="999" spans="1:22"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row>
    <row r="1000" spans="1:22"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row>
  </sheetData>
  <mergeCells count="54">
    <mergeCell ref="B1:M1"/>
    <mergeCell ref="A2:A15"/>
    <mergeCell ref="C2:M2"/>
    <mergeCell ref="C3:M3"/>
    <mergeCell ref="F4:G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2">
    <dataValidation type="decimal" allowBlank="1" showErrorMessage="1" sqref="D30">
      <formula1>0</formula1>
      <formula2>500000000</formula2>
    </dataValidation>
    <dataValidation type="list" allowBlank="1" showErrorMessage="1" sqref="I7">
      <formula1>INDIRECT($C$7)</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2.25" customHeight="1" thickBot="1" x14ac:dyDescent="0.3">
      <c r="A1" s="1"/>
      <c r="B1" s="2" t="s">
        <v>1095</v>
      </c>
      <c r="C1" s="3"/>
      <c r="D1" s="3"/>
      <c r="E1" s="3"/>
      <c r="F1" s="3"/>
      <c r="G1" s="3"/>
      <c r="H1" s="3"/>
      <c r="I1" s="3"/>
      <c r="J1" s="3"/>
      <c r="K1" s="3"/>
      <c r="L1" s="3"/>
      <c r="M1" s="4"/>
    </row>
    <row r="2" spans="1:13" x14ac:dyDescent="0.25">
      <c r="A2" s="768" t="s">
        <v>552</v>
      </c>
      <c r="B2" s="6" t="s">
        <v>553</v>
      </c>
      <c r="C2" s="826" t="s">
        <v>338</v>
      </c>
      <c r="D2" s="827"/>
      <c r="E2" s="827"/>
      <c r="F2" s="827"/>
      <c r="G2" s="827"/>
      <c r="H2" s="827"/>
      <c r="I2" s="827"/>
      <c r="J2" s="827"/>
      <c r="K2" s="827"/>
      <c r="L2" s="827"/>
      <c r="M2" s="828"/>
    </row>
    <row r="3" spans="1:13" ht="31.5" customHeight="1" x14ac:dyDescent="0.25">
      <c r="A3" s="769"/>
      <c r="B3" s="11" t="s">
        <v>735</v>
      </c>
      <c r="C3" s="777" t="s">
        <v>1076</v>
      </c>
      <c r="D3" s="779"/>
      <c r="E3" s="779"/>
      <c r="F3" s="779"/>
      <c r="G3" s="779"/>
      <c r="H3" s="779"/>
      <c r="I3" s="779"/>
      <c r="J3" s="779"/>
      <c r="K3" s="779"/>
      <c r="L3" s="779"/>
      <c r="M3" s="780"/>
    </row>
    <row r="4" spans="1:13" x14ac:dyDescent="0.25">
      <c r="A4" s="769"/>
      <c r="B4" s="7" t="s">
        <v>40</v>
      </c>
      <c r="C4" s="123" t="s">
        <v>108</v>
      </c>
      <c r="D4" s="128"/>
      <c r="E4" s="126"/>
      <c r="F4" s="784" t="s">
        <v>41</v>
      </c>
      <c r="G4" s="785"/>
      <c r="H4" s="129" t="s">
        <v>90</v>
      </c>
      <c r="I4" s="8"/>
      <c r="J4" s="8"/>
      <c r="K4" s="8"/>
      <c r="L4" s="8"/>
      <c r="M4" s="9"/>
    </row>
    <row r="5" spans="1:13" x14ac:dyDescent="0.25">
      <c r="A5" s="769"/>
      <c r="B5" s="7" t="s">
        <v>556</v>
      </c>
      <c r="C5" s="777" t="s">
        <v>90</v>
      </c>
      <c r="D5" s="779"/>
      <c r="E5" s="779"/>
      <c r="F5" s="779"/>
      <c r="G5" s="779"/>
      <c r="H5" s="779"/>
      <c r="I5" s="779"/>
      <c r="J5" s="779"/>
      <c r="K5" s="779"/>
      <c r="L5" s="779"/>
      <c r="M5" s="780"/>
    </row>
    <row r="6" spans="1:13" x14ac:dyDescent="0.25">
      <c r="A6" s="769"/>
      <c r="B6" s="7" t="s">
        <v>557</v>
      </c>
      <c r="C6" s="123" t="s">
        <v>90</v>
      </c>
      <c r="D6" s="8"/>
      <c r="E6" s="8"/>
      <c r="F6" s="8"/>
      <c r="G6" s="8"/>
      <c r="H6" s="8"/>
      <c r="I6" s="8"/>
      <c r="J6" s="8"/>
      <c r="K6" s="8"/>
      <c r="L6" s="8"/>
      <c r="M6" s="9"/>
    </row>
    <row r="7" spans="1:13" x14ac:dyDescent="0.25">
      <c r="A7" s="769"/>
      <c r="B7" s="11" t="s">
        <v>558</v>
      </c>
      <c r="C7" s="773" t="s">
        <v>123</v>
      </c>
      <c r="D7" s="774"/>
      <c r="E7" s="12"/>
      <c r="F7" s="12"/>
      <c r="G7" s="13"/>
      <c r="H7" s="130" t="s">
        <v>44</v>
      </c>
      <c r="I7" s="775" t="s">
        <v>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771" t="s">
        <v>9</v>
      </c>
      <c r="D9" s="772"/>
      <c r="E9" s="19"/>
      <c r="F9" s="772" t="s">
        <v>1096</v>
      </c>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202.5" customHeight="1" x14ac:dyDescent="0.25">
      <c r="A11" s="769"/>
      <c r="B11" s="11" t="s">
        <v>564</v>
      </c>
      <c r="C11" s="815" t="s">
        <v>1097</v>
      </c>
      <c r="D11" s="816"/>
      <c r="E11" s="816"/>
      <c r="F11" s="816"/>
      <c r="G11" s="816"/>
      <c r="H11" s="816"/>
      <c r="I11" s="816"/>
      <c r="J11" s="816"/>
      <c r="K11" s="816"/>
      <c r="L11" s="816"/>
      <c r="M11" s="817"/>
    </row>
    <row r="12" spans="1:13" ht="273" customHeight="1" x14ac:dyDescent="0.25">
      <c r="A12" s="769"/>
      <c r="B12" s="11" t="s">
        <v>741</v>
      </c>
      <c r="C12" s="815" t="s">
        <v>1098</v>
      </c>
      <c r="D12" s="816"/>
      <c r="E12" s="816"/>
      <c r="F12" s="816"/>
      <c r="G12" s="816"/>
      <c r="H12" s="816"/>
      <c r="I12" s="816"/>
      <c r="J12" s="816"/>
      <c r="K12" s="816"/>
      <c r="L12" s="816"/>
      <c r="M12" s="817"/>
    </row>
    <row r="13" spans="1:13" ht="31.5" customHeight="1" x14ac:dyDescent="0.25">
      <c r="A13" s="769"/>
      <c r="B13" s="11" t="s">
        <v>743</v>
      </c>
      <c r="C13" s="815" t="s">
        <v>1080</v>
      </c>
      <c r="D13" s="816"/>
      <c r="E13" s="816"/>
      <c r="F13" s="816"/>
      <c r="G13" s="816"/>
      <c r="H13" s="816"/>
      <c r="I13" s="816"/>
      <c r="J13" s="816"/>
      <c r="K13" s="816"/>
      <c r="L13" s="816"/>
      <c r="M13" s="817"/>
    </row>
    <row r="14" spans="1:13" x14ac:dyDescent="0.25">
      <c r="A14" s="769"/>
      <c r="B14" s="837" t="s">
        <v>745</v>
      </c>
      <c r="C14" s="755" t="s">
        <v>118</v>
      </c>
      <c r="D14" s="756"/>
      <c r="E14" s="268" t="s">
        <v>746</v>
      </c>
      <c r="F14" s="54">
        <v>16.100000000000001</v>
      </c>
      <c r="G14" s="816" t="s">
        <v>1006</v>
      </c>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340</v>
      </c>
      <c r="D16" s="816"/>
      <c r="E16" s="816"/>
      <c r="F16" s="816"/>
      <c r="G16" s="816"/>
      <c r="H16" s="816"/>
      <c r="I16" s="816"/>
      <c r="J16" s="816"/>
      <c r="K16" s="816"/>
      <c r="L16" s="816"/>
      <c r="M16" s="817"/>
    </row>
    <row r="17" spans="1:13" ht="39" customHeight="1" x14ac:dyDescent="0.25">
      <c r="A17" s="748"/>
      <c r="B17" s="26" t="s">
        <v>748</v>
      </c>
      <c r="C17" s="815" t="s">
        <v>339</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t="s">
        <v>577</v>
      </c>
      <c r="E23" s="36" t="s">
        <v>578</v>
      </c>
      <c r="F23" s="819" t="s">
        <v>1099</v>
      </c>
      <c r="G23" s="819"/>
      <c r="H23" s="819"/>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t="s">
        <v>584</v>
      </c>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337">
        <v>0.3</v>
      </c>
      <c r="E30" s="47"/>
      <c r="F30" s="58" t="s">
        <v>589</v>
      </c>
      <c r="G30" s="40">
        <v>2020</v>
      </c>
      <c r="H30" s="47"/>
      <c r="I30" s="58" t="s">
        <v>590</v>
      </c>
      <c r="J30" s="843" t="s">
        <v>1100</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307">
        <v>2021</v>
      </c>
      <c r="E33" s="64"/>
      <c r="F33" s="47" t="s">
        <v>594</v>
      </c>
      <c r="G33" s="164" t="s">
        <v>595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166">
        <v>0.3</v>
      </c>
      <c r="E37" s="167"/>
      <c r="F37" s="166">
        <v>0.3</v>
      </c>
      <c r="G37" s="167"/>
      <c r="H37" s="166">
        <v>0.3</v>
      </c>
      <c r="I37" s="167"/>
      <c r="J37" s="166">
        <v>0.3</v>
      </c>
      <c r="K37" s="167"/>
      <c r="L37" s="166">
        <v>0.3</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0.3</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90</v>
      </c>
      <c r="H46" s="762"/>
      <c r="I46" s="762"/>
      <c r="J46" s="762"/>
      <c r="K46" s="97" t="s">
        <v>615</v>
      </c>
      <c r="L46" s="763" t="s">
        <v>90</v>
      </c>
      <c r="M46" s="764"/>
    </row>
    <row r="47" spans="1:13" x14ac:dyDescent="0.25">
      <c r="A47" s="748"/>
      <c r="B47" s="751"/>
      <c r="C47" s="94"/>
      <c r="D47" s="98"/>
      <c r="E47" s="38" t="s">
        <v>577</v>
      </c>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173.25" customHeight="1" x14ac:dyDescent="0.25">
      <c r="A49" s="748"/>
      <c r="B49" s="11" t="s">
        <v>616</v>
      </c>
      <c r="C49" s="1096" t="s">
        <v>1101</v>
      </c>
      <c r="D49" s="1097"/>
      <c r="E49" s="1097"/>
      <c r="F49" s="1097"/>
      <c r="G49" s="1097"/>
      <c r="H49" s="1097"/>
      <c r="I49" s="1097"/>
      <c r="J49" s="1097"/>
      <c r="K49" s="1097"/>
      <c r="L49" s="1097"/>
      <c r="M49" s="1098"/>
    </row>
    <row r="50" spans="1:13" ht="15.75" customHeight="1" x14ac:dyDescent="0.25">
      <c r="A50" s="748"/>
      <c r="B50" s="26" t="s">
        <v>618</v>
      </c>
      <c r="C50" s="1093" t="s">
        <v>1102</v>
      </c>
      <c r="D50" s="1094"/>
      <c r="E50" s="1094"/>
      <c r="F50" s="1094"/>
      <c r="G50" s="1094"/>
      <c r="H50" s="1094"/>
      <c r="I50" s="1094"/>
      <c r="J50" s="1094"/>
      <c r="K50" s="1094"/>
      <c r="L50" s="1094"/>
      <c r="M50" s="1095"/>
    </row>
    <row r="51" spans="1:13" ht="15.75" customHeight="1" x14ac:dyDescent="0.25">
      <c r="A51" s="748"/>
      <c r="B51" s="26" t="s">
        <v>620</v>
      </c>
      <c r="C51" s="1093" t="s">
        <v>809</v>
      </c>
      <c r="D51" s="1094"/>
      <c r="E51" s="1094"/>
      <c r="F51" s="1094"/>
      <c r="G51" s="1094"/>
      <c r="H51" s="1094"/>
      <c r="I51" s="1094"/>
      <c r="J51" s="1094"/>
      <c r="K51" s="1094"/>
      <c r="L51" s="1094"/>
      <c r="M51" s="1095"/>
    </row>
    <row r="52" spans="1:13" x14ac:dyDescent="0.25">
      <c r="A52" s="748"/>
      <c r="B52" s="26" t="s">
        <v>621</v>
      </c>
      <c r="C52" s="815">
        <v>2021</v>
      </c>
      <c r="D52" s="816"/>
      <c r="E52" s="816"/>
      <c r="F52" s="816"/>
      <c r="G52" s="816"/>
      <c r="H52" s="816"/>
      <c r="I52" s="816"/>
      <c r="J52" s="816"/>
      <c r="K52" s="816"/>
      <c r="L52" s="816"/>
      <c r="M52" s="817"/>
    </row>
    <row r="53" spans="1:13" ht="15.75" customHeight="1" x14ac:dyDescent="0.25">
      <c r="A53" s="734" t="s">
        <v>545</v>
      </c>
      <c r="B53" s="100" t="s">
        <v>622</v>
      </c>
      <c r="C53" s="739" t="s">
        <v>623</v>
      </c>
      <c r="D53" s="740"/>
      <c r="E53" s="740"/>
      <c r="F53" s="740"/>
      <c r="G53" s="740"/>
      <c r="H53" s="740"/>
      <c r="I53" s="740"/>
      <c r="J53" s="740"/>
      <c r="K53" s="740"/>
      <c r="L53" s="740"/>
      <c r="M53" s="741"/>
    </row>
    <row r="54" spans="1:13" ht="15.75" customHeight="1" x14ac:dyDescent="0.25">
      <c r="A54" s="735"/>
      <c r="B54" s="100" t="s">
        <v>624</v>
      </c>
      <c r="C54" s="739" t="s">
        <v>625</v>
      </c>
      <c r="D54" s="740"/>
      <c r="E54" s="740"/>
      <c r="F54" s="740"/>
      <c r="G54" s="740"/>
      <c r="H54" s="740"/>
      <c r="I54" s="740"/>
      <c r="J54" s="740"/>
      <c r="K54" s="740"/>
      <c r="L54" s="740"/>
      <c r="M54" s="741"/>
    </row>
    <row r="55" spans="1:13" ht="15.75" customHeight="1" x14ac:dyDescent="0.25">
      <c r="A55" s="735"/>
      <c r="B55" s="100" t="s">
        <v>626</v>
      </c>
      <c r="C55" s="739" t="s">
        <v>9</v>
      </c>
      <c r="D55" s="740"/>
      <c r="E55" s="740"/>
      <c r="F55" s="740"/>
      <c r="G55" s="740"/>
      <c r="H55" s="740"/>
      <c r="I55" s="740"/>
      <c r="J55" s="740"/>
      <c r="K55" s="740"/>
      <c r="L55" s="740"/>
      <c r="M55" s="741"/>
    </row>
    <row r="56" spans="1:13" ht="15.75" customHeight="1" x14ac:dyDescent="0.25">
      <c r="A56" s="735"/>
      <c r="B56" s="101" t="s">
        <v>627</v>
      </c>
      <c r="C56" s="739" t="s">
        <v>101</v>
      </c>
      <c r="D56" s="740"/>
      <c r="E56" s="740"/>
      <c r="F56" s="740"/>
      <c r="G56" s="740"/>
      <c r="H56" s="740"/>
      <c r="I56" s="740"/>
      <c r="J56" s="740"/>
      <c r="K56" s="740"/>
      <c r="L56" s="740"/>
      <c r="M56" s="741"/>
    </row>
    <row r="57" spans="1:13" ht="15.75" customHeight="1" x14ac:dyDescent="0.25">
      <c r="A57" s="735"/>
      <c r="B57" s="100" t="s">
        <v>628</v>
      </c>
      <c r="C57" s="746" t="s">
        <v>103</v>
      </c>
      <c r="D57" s="740"/>
      <c r="E57" s="740"/>
      <c r="F57" s="740"/>
      <c r="G57" s="740"/>
      <c r="H57" s="740"/>
      <c r="I57" s="740"/>
      <c r="J57" s="740"/>
      <c r="K57" s="740"/>
      <c r="L57" s="740"/>
      <c r="M57" s="741"/>
    </row>
    <row r="58" spans="1:13" ht="16.5" customHeight="1" thickBot="1" x14ac:dyDescent="0.3">
      <c r="A58" s="745"/>
      <c r="B58" s="100" t="s">
        <v>629</v>
      </c>
      <c r="C58" s="739"/>
      <c r="D58" s="740"/>
      <c r="E58" s="740"/>
      <c r="F58" s="740"/>
      <c r="G58" s="740"/>
      <c r="H58" s="740"/>
      <c r="I58" s="740"/>
      <c r="J58" s="740"/>
      <c r="K58" s="740"/>
      <c r="L58" s="740"/>
      <c r="M58" s="741"/>
    </row>
    <row r="59" spans="1:13" ht="15.75" customHeight="1" x14ac:dyDescent="0.25">
      <c r="A59" s="734" t="s">
        <v>630</v>
      </c>
      <c r="B59" s="102" t="s">
        <v>631</v>
      </c>
      <c r="C59" s="739" t="s">
        <v>953</v>
      </c>
      <c r="D59" s="740"/>
      <c r="E59" s="740"/>
      <c r="F59" s="740"/>
      <c r="G59" s="740"/>
      <c r="H59" s="740"/>
      <c r="I59" s="740"/>
      <c r="J59" s="740"/>
      <c r="K59" s="740"/>
      <c r="L59" s="740"/>
      <c r="M59" s="741"/>
    </row>
    <row r="60" spans="1:13" ht="30" customHeight="1" x14ac:dyDescent="0.25">
      <c r="A60" s="735"/>
      <c r="B60" s="102" t="s">
        <v>633</v>
      </c>
      <c r="C60" s="739" t="s">
        <v>797</v>
      </c>
      <c r="D60" s="740"/>
      <c r="E60" s="740"/>
      <c r="F60" s="740"/>
      <c r="G60" s="740"/>
      <c r="H60" s="740"/>
      <c r="I60" s="740"/>
      <c r="J60" s="740"/>
      <c r="K60" s="740"/>
      <c r="L60" s="740"/>
      <c r="M60" s="741"/>
    </row>
    <row r="61" spans="1:13" ht="30" customHeight="1" thickBot="1" x14ac:dyDescent="0.3">
      <c r="A61" s="735"/>
      <c r="B61" s="103" t="s">
        <v>44</v>
      </c>
      <c r="C61" s="739" t="s">
        <v>9</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52">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C13:M13"/>
    <mergeCell ref="B14:B15"/>
    <mergeCell ref="C14:D14"/>
    <mergeCell ref="G14:M14"/>
    <mergeCell ref="C15:M15"/>
    <mergeCell ref="B45:B48"/>
    <mergeCell ref="F46:F47"/>
    <mergeCell ref="G46:J47"/>
    <mergeCell ref="L46:M47"/>
    <mergeCell ref="C49:M49"/>
    <mergeCell ref="J30:L30"/>
    <mergeCell ref="B32:B34"/>
    <mergeCell ref="B35:B44"/>
    <mergeCell ref="F43:G43"/>
    <mergeCell ref="H43:I43"/>
    <mergeCell ref="C51:M51"/>
    <mergeCell ref="C52:M52"/>
    <mergeCell ref="A53:A58"/>
    <mergeCell ref="C53:M53"/>
    <mergeCell ref="C54:M54"/>
    <mergeCell ref="C55:M55"/>
    <mergeCell ref="C56:M56"/>
    <mergeCell ref="C57:M57"/>
    <mergeCell ref="C58:M58"/>
    <mergeCell ref="A16:A52"/>
    <mergeCell ref="C16:M16"/>
    <mergeCell ref="C17:M17"/>
    <mergeCell ref="B18:B24"/>
    <mergeCell ref="F23:H23"/>
    <mergeCell ref="C50:M50"/>
    <mergeCell ref="B25:B28"/>
    <mergeCell ref="A59:A61"/>
    <mergeCell ref="C59:M59"/>
    <mergeCell ref="C60:M60"/>
    <mergeCell ref="C61:M61"/>
    <mergeCell ref="C62:M62"/>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1" zoomScale="70" zoomScaleNormal="70" workbookViewId="0">
      <selection activeCell="F14" sqref="F14:M15"/>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7.5" customHeight="1" thickBot="1" x14ac:dyDescent="0.3">
      <c r="A1" s="1"/>
      <c r="B1" s="823" t="s">
        <v>1103</v>
      </c>
      <c r="C1" s="824"/>
      <c r="D1" s="824"/>
      <c r="E1" s="824"/>
      <c r="F1" s="824"/>
      <c r="G1" s="824"/>
      <c r="H1" s="824"/>
      <c r="I1" s="824"/>
      <c r="J1" s="824"/>
      <c r="K1" s="824"/>
      <c r="L1" s="824"/>
      <c r="M1" s="825"/>
    </row>
    <row r="2" spans="1:13" ht="45.75" customHeight="1" x14ac:dyDescent="0.25">
      <c r="A2" s="768" t="s">
        <v>552</v>
      </c>
      <c r="B2" s="6" t="s">
        <v>553</v>
      </c>
      <c r="C2" s="868" t="s">
        <v>347</v>
      </c>
      <c r="D2" s="869"/>
      <c r="E2" s="869"/>
      <c r="F2" s="869"/>
      <c r="G2" s="869"/>
      <c r="H2" s="869"/>
      <c r="I2" s="869"/>
      <c r="J2" s="869"/>
      <c r="K2" s="869"/>
      <c r="L2" s="869"/>
      <c r="M2" s="870"/>
    </row>
    <row r="3" spans="1:13" ht="31.5" customHeight="1" x14ac:dyDescent="0.25">
      <c r="A3" s="769"/>
      <c r="B3" s="11" t="s">
        <v>735</v>
      </c>
      <c r="C3" s="777" t="s">
        <v>1076</v>
      </c>
      <c r="D3" s="779"/>
      <c r="E3" s="779"/>
      <c r="F3" s="779"/>
      <c r="G3" s="779"/>
      <c r="H3" s="779"/>
      <c r="I3" s="779"/>
      <c r="J3" s="779"/>
      <c r="K3" s="779"/>
      <c r="L3" s="779"/>
      <c r="M3" s="780"/>
    </row>
    <row r="4" spans="1:13" ht="15.75" customHeight="1" x14ac:dyDescent="0.25">
      <c r="A4" s="769"/>
      <c r="B4" s="7" t="s">
        <v>40</v>
      </c>
      <c r="C4" s="123" t="s">
        <v>108</v>
      </c>
      <c r="D4" s="128"/>
      <c r="E4" s="267"/>
      <c r="F4" s="784" t="s">
        <v>41</v>
      </c>
      <c r="G4" s="785"/>
      <c r="H4" s="129" t="s">
        <v>90</v>
      </c>
      <c r="I4" s="8"/>
      <c r="J4" s="8"/>
      <c r="K4" s="8"/>
      <c r="L4" s="8"/>
      <c r="M4" s="9"/>
    </row>
    <row r="5" spans="1:13" x14ac:dyDescent="0.25">
      <c r="A5" s="769"/>
      <c r="B5" s="7" t="s">
        <v>556</v>
      </c>
      <c r="C5" s="777" t="s">
        <v>90</v>
      </c>
      <c r="D5" s="779"/>
      <c r="E5" s="779"/>
      <c r="F5" s="779"/>
      <c r="G5" s="779"/>
      <c r="H5" s="779"/>
      <c r="I5" s="779"/>
      <c r="J5" s="779"/>
      <c r="K5" s="779"/>
      <c r="L5" s="779"/>
      <c r="M5" s="780"/>
    </row>
    <row r="6" spans="1:13" x14ac:dyDescent="0.25">
      <c r="A6" s="769"/>
      <c r="B6" s="7" t="s">
        <v>557</v>
      </c>
      <c r="C6" s="777" t="s">
        <v>90</v>
      </c>
      <c r="D6" s="779"/>
      <c r="E6" s="779"/>
      <c r="F6" s="779"/>
      <c r="G6" s="779"/>
      <c r="H6" s="779"/>
      <c r="I6" s="779"/>
      <c r="J6" s="779"/>
      <c r="K6" s="779"/>
      <c r="L6" s="779"/>
      <c r="M6" s="780"/>
    </row>
    <row r="7" spans="1:13" x14ac:dyDescent="0.25">
      <c r="A7" s="769"/>
      <c r="B7" s="11" t="s">
        <v>558</v>
      </c>
      <c r="C7" s="1036" t="s">
        <v>99</v>
      </c>
      <c r="D7" s="1037"/>
      <c r="E7" s="1037"/>
      <c r="F7" s="1037"/>
      <c r="G7" s="1038"/>
      <c r="H7" s="130" t="s">
        <v>44</v>
      </c>
      <c r="I7" s="1039" t="s">
        <v>1014</v>
      </c>
      <c r="J7" s="1040"/>
      <c r="K7" s="1040"/>
      <c r="L7" s="1040"/>
      <c r="M7" s="1041"/>
    </row>
    <row r="8" spans="1:13" x14ac:dyDescent="0.25">
      <c r="A8" s="769"/>
      <c r="B8" s="837" t="s">
        <v>559</v>
      </c>
      <c r="C8" s="1042"/>
      <c r="D8" s="1043"/>
      <c r="E8" s="16"/>
      <c r="F8" s="16"/>
      <c r="G8" s="16"/>
      <c r="H8" s="16"/>
      <c r="I8" s="16"/>
      <c r="J8" s="16"/>
      <c r="K8" s="16"/>
      <c r="L8" s="17"/>
      <c r="M8" s="18"/>
    </row>
    <row r="9" spans="1:13" x14ac:dyDescent="0.25">
      <c r="A9" s="769"/>
      <c r="B9" s="838"/>
      <c r="C9" s="1044"/>
      <c r="D9" s="1045"/>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40.5" customHeight="1" x14ac:dyDescent="0.25">
      <c r="A11" s="769"/>
      <c r="B11" s="11" t="s">
        <v>564</v>
      </c>
      <c r="C11" s="854" t="s">
        <v>1104</v>
      </c>
      <c r="D11" s="855"/>
      <c r="E11" s="855"/>
      <c r="F11" s="855"/>
      <c r="G11" s="855"/>
      <c r="H11" s="855"/>
      <c r="I11" s="855"/>
      <c r="J11" s="855"/>
      <c r="K11" s="855"/>
      <c r="L11" s="855"/>
      <c r="M11" s="856"/>
    </row>
    <row r="12" spans="1:13" ht="53.25" customHeight="1" x14ac:dyDescent="0.25">
      <c r="A12" s="769"/>
      <c r="B12" s="11" t="s">
        <v>741</v>
      </c>
      <c r="C12" s="854" t="s">
        <v>1105</v>
      </c>
      <c r="D12" s="855"/>
      <c r="E12" s="855"/>
      <c r="F12" s="855"/>
      <c r="G12" s="855"/>
      <c r="H12" s="855"/>
      <c r="I12" s="855"/>
      <c r="J12" s="855"/>
      <c r="K12" s="855"/>
      <c r="L12" s="855"/>
      <c r="M12" s="856"/>
    </row>
    <row r="13" spans="1:13" ht="31.5" customHeight="1" x14ac:dyDescent="0.25">
      <c r="A13" s="769"/>
      <c r="B13" s="11" t="s">
        <v>743</v>
      </c>
      <c r="C13" s="815" t="s">
        <v>1080</v>
      </c>
      <c r="D13" s="816"/>
      <c r="E13" s="816"/>
      <c r="F13" s="816"/>
      <c r="G13" s="816"/>
      <c r="H13" s="816"/>
      <c r="I13" s="816"/>
      <c r="J13" s="816"/>
      <c r="K13" s="816"/>
      <c r="L13" s="816"/>
      <c r="M13" s="817"/>
    </row>
    <row r="14" spans="1:13" ht="15.75" customHeight="1" x14ac:dyDescent="0.25">
      <c r="A14" s="769"/>
      <c r="B14" s="837" t="s">
        <v>745</v>
      </c>
      <c r="C14" s="1029" t="s">
        <v>1106</v>
      </c>
      <c r="D14" s="1030"/>
      <c r="E14" s="1033" t="s">
        <v>746</v>
      </c>
      <c r="F14" s="1035" t="s">
        <v>1107</v>
      </c>
      <c r="G14" s="1035"/>
      <c r="H14" s="1035"/>
      <c r="I14" s="1035"/>
      <c r="J14" s="1035"/>
      <c r="K14" s="1035"/>
      <c r="L14" s="1035"/>
      <c r="M14" s="1035"/>
    </row>
    <row r="15" spans="1:13" ht="42.75" customHeight="1" x14ac:dyDescent="0.25">
      <c r="A15" s="769"/>
      <c r="B15" s="838"/>
      <c r="C15" s="1031"/>
      <c r="D15" s="1032"/>
      <c r="E15" s="1034"/>
      <c r="F15" s="1035"/>
      <c r="G15" s="1035"/>
      <c r="H15" s="1035"/>
      <c r="I15" s="1035"/>
      <c r="J15" s="1035"/>
      <c r="K15" s="1035"/>
      <c r="L15" s="1035"/>
      <c r="M15" s="1035"/>
    </row>
    <row r="16" spans="1:13" x14ac:dyDescent="0.25">
      <c r="A16" s="747" t="s">
        <v>533</v>
      </c>
      <c r="B16" s="26" t="s">
        <v>30</v>
      </c>
      <c r="C16" s="862" t="s">
        <v>74</v>
      </c>
      <c r="D16" s="863"/>
      <c r="E16" s="863"/>
      <c r="F16" s="863"/>
      <c r="G16" s="863"/>
      <c r="H16" s="863"/>
      <c r="I16" s="863"/>
      <c r="J16" s="863"/>
      <c r="K16" s="863"/>
      <c r="L16" s="863"/>
      <c r="M16" s="867"/>
    </row>
    <row r="17" spans="1:13" ht="88.5" customHeight="1" x14ac:dyDescent="0.25">
      <c r="A17" s="748"/>
      <c r="B17" s="26" t="s">
        <v>748</v>
      </c>
      <c r="C17" s="854" t="s">
        <v>1108</v>
      </c>
      <c r="D17" s="855"/>
      <c r="E17" s="855"/>
      <c r="F17" s="855"/>
      <c r="G17" s="855"/>
      <c r="H17" s="855"/>
      <c r="I17" s="855"/>
      <c r="J17" s="855"/>
      <c r="K17" s="855"/>
      <c r="L17" s="855"/>
      <c r="M17" s="856"/>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133" t="s">
        <v>567</v>
      </c>
      <c r="D20" s="134"/>
      <c r="E20" s="135" t="s">
        <v>568</v>
      </c>
      <c r="F20" s="134"/>
      <c r="G20" s="135" t="s">
        <v>569</v>
      </c>
      <c r="H20" s="134"/>
      <c r="I20" s="135" t="s">
        <v>570</v>
      </c>
      <c r="J20" s="136"/>
      <c r="K20" s="135"/>
      <c r="L20" s="135"/>
      <c r="M20" s="137"/>
    </row>
    <row r="21" spans="1:13" x14ac:dyDescent="0.25">
      <c r="A21" s="748"/>
      <c r="B21" s="751"/>
      <c r="C21" s="133" t="s">
        <v>571</v>
      </c>
      <c r="D21" s="138"/>
      <c r="E21" s="135" t="s">
        <v>572</v>
      </c>
      <c r="F21" s="139"/>
      <c r="G21" s="135" t="s">
        <v>573</v>
      </c>
      <c r="H21" s="139"/>
      <c r="I21" s="135"/>
      <c r="J21" s="140"/>
      <c r="K21" s="135"/>
      <c r="L21" s="135"/>
      <c r="M21" s="137"/>
    </row>
    <row r="22" spans="1:13" x14ac:dyDescent="0.25">
      <c r="A22" s="748"/>
      <c r="B22" s="751"/>
      <c r="C22" s="133" t="s">
        <v>574</v>
      </c>
      <c r="D22" s="138"/>
      <c r="E22" s="135" t="s">
        <v>575</v>
      </c>
      <c r="F22" s="138"/>
      <c r="G22" s="135"/>
      <c r="H22" s="140"/>
      <c r="I22" s="135"/>
      <c r="J22" s="140"/>
      <c r="K22" s="135"/>
      <c r="L22" s="135"/>
      <c r="M22" s="137"/>
    </row>
    <row r="23" spans="1:13" x14ac:dyDescent="0.25">
      <c r="A23" s="748"/>
      <c r="B23" s="751"/>
      <c r="C23" s="133" t="s">
        <v>576</v>
      </c>
      <c r="D23" s="139" t="s">
        <v>584</v>
      </c>
      <c r="E23" s="135" t="s">
        <v>578</v>
      </c>
      <c r="F23" s="142" t="s">
        <v>579</v>
      </c>
      <c r="G23" s="142"/>
      <c r="H23" s="142"/>
      <c r="I23" s="142"/>
      <c r="J23" s="142"/>
      <c r="K23" s="142"/>
      <c r="L23" s="142"/>
      <c r="M23" s="143"/>
    </row>
    <row r="24" spans="1:13" ht="9.75" customHeight="1" x14ac:dyDescent="0.25">
      <c r="A24" s="748"/>
      <c r="B24" s="752"/>
      <c r="C24" s="144"/>
      <c r="D24" s="145"/>
      <c r="E24" s="145"/>
      <c r="F24" s="145"/>
      <c r="G24" s="145"/>
      <c r="H24" s="145"/>
      <c r="I24" s="145"/>
      <c r="J24" s="145"/>
      <c r="K24" s="145"/>
      <c r="L24" s="145"/>
      <c r="M24" s="146"/>
    </row>
    <row r="25" spans="1:13" x14ac:dyDescent="0.25">
      <c r="A25" s="748"/>
      <c r="B25" s="750" t="s">
        <v>580</v>
      </c>
      <c r="C25" s="147"/>
      <c r="D25" s="148"/>
      <c r="E25" s="148"/>
      <c r="F25" s="148"/>
      <c r="G25" s="148"/>
      <c r="H25" s="148"/>
      <c r="I25" s="148"/>
      <c r="J25" s="148"/>
      <c r="K25" s="148"/>
      <c r="L25" s="17"/>
      <c r="M25" s="18"/>
    </row>
    <row r="26" spans="1:13" x14ac:dyDescent="0.25">
      <c r="A26" s="748"/>
      <c r="B26" s="751"/>
      <c r="C26" s="133" t="s">
        <v>581</v>
      </c>
      <c r="D26" s="139"/>
      <c r="E26" s="149"/>
      <c r="F26" s="135" t="s">
        <v>582</v>
      </c>
      <c r="G26" s="138"/>
      <c r="H26" s="149"/>
      <c r="I26" s="135" t="s">
        <v>583</v>
      </c>
      <c r="J26" s="138"/>
      <c r="K26" s="149"/>
      <c r="L26" s="20"/>
      <c r="M26" s="21"/>
    </row>
    <row r="27" spans="1:13" x14ac:dyDescent="0.25">
      <c r="A27" s="748"/>
      <c r="B27" s="751"/>
      <c r="C27" s="133" t="s">
        <v>585</v>
      </c>
      <c r="D27" s="48"/>
      <c r="E27" s="20"/>
      <c r="F27" s="135" t="s">
        <v>586</v>
      </c>
      <c r="G27" s="138" t="s">
        <v>577</v>
      </c>
      <c r="H27" s="20"/>
      <c r="I27" s="49"/>
      <c r="J27" s="20"/>
      <c r="K27" s="19"/>
      <c r="L27" s="20"/>
      <c r="M27" s="21"/>
    </row>
    <row r="28" spans="1:13" x14ac:dyDescent="0.25">
      <c r="A28" s="748"/>
      <c r="B28" s="752"/>
      <c r="C28" s="150"/>
      <c r="D28" s="151"/>
      <c r="E28" s="151"/>
      <c r="F28" s="151"/>
      <c r="G28" s="151"/>
      <c r="H28" s="151"/>
      <c r="I28" s="151"/>
      <c r="J28" s="151"/>
      <c r="K28" s="151"/>
      <c r="L28" s="23"/>
      <c r="M28" s="24"/>
    </row>
    <row r="29" spans="1:13" x14ac:dyDescent="0.25">
      <c r="A29" s="748"/>
      <c r="B29" s="52" t="s">
        <v>587</v>
      </c>
      <c r="C29" s="152"/>
      <c r="D29" s="153"/>
      <c r="E29" s="153"/>
      <c r="F29" s="153"/>
      <c r="G29" s="153"/>
      <c r="H29" s="153"/>
      <c r="I29" s="153"/>
      <c r="J29" s="153"/>
      <c r="K29" s="153"/>
      <c r="L29" s="153"/>
      <c r="M29" s="154"/>
    </row>
    <row r="30" spans="1:13" x14ac:dyDescent="0.25">
      <c r="A30" s="748"/>
      <c r="B30" s="52"/>
      <c r="C30" s="155" t="s">
        <v>588</v>
      </c>
      <c r="D30" s="416">
        <v>0</v>
      </c>
      <c r="E30" s="149"/>
      <c r="F30" s="157" t="s">
        <v>589</v>
      </c>
      <c r="G30" s="139">
        <v>2020</v>
      </c>
      <c r="H30" s="149"/>
      <c r="I30" s="157" t="s">
        <v>590</v>
      </c>
      <c r="J30" s="948" t="s">
        <v>1109</v>
      </c>
      <c r="K30" s="855"/>
      <c r="L30" s="997"/>
      <c r="M30" s="161"/>
    </row>
    <row r="31" spans="1:13" x14ac:dyDescent="0.25">
      <c r="A31" s="748"/>
      <c r="B31" s="7"/>
      <c r="C31" s="144"/>
      <c r="D31" s="145"/>
      <c r="E31" s="145"/>
      <c r="F31" s="145"/>
      <c r="G31" s="145"/>
      <c r="H31" s="145"/>
      <c r="I31" s="145"/>
      <c r="J31" s="145"/>
      <c r="K31" s="145"/>
      <c r="L31" s="145"/>
      <c r="M31" s="146"/>
    </row>
    <row r="32" spans="1:13" x14ac:dyDescent="0.25">
      <c r="A32" s="748"/>
      <c r="B32" s="750" t="s">
        <v>592</v>
      </c>
      <c r="C32" s="61"/>
      <c r="D32" s="62"/>
      <c r="E32" s="62"/>
      <c r="F32" s="62"/>
      <c r="G32" s="62"/>
      <c r="H32" s="62"/>
      <c r="I32" s="62"/>
      <c r="J32" s="62"/>
      <c r="K32" s="62"/>
      <c r="L32" s="17"/>
      <c r="M32" s="18"/>
    </row>
    <row r="33" spans="1:13" x14ac:dyDescent="0.25">
      <c r="A33" s="748"/>
      <c r="B33" s="751"/>
      <c r="C33" s="162" t="s">
        <v>593</v>
      </c>
      <c r="D33" s="307">
        <v>2021</v>
      </c>
      <c r="E33" s="64"/>
      <c r="F33" s="149" t="s">
        <v>594</v>
      </c>
      <c r="G33" s="307">
        <v>2022</v>
      </c>
      <c r="H33" s="64"/>
      <c r="I33" s="157"/>
      <c r="J33" s="64"/>
      <c r="K33" s="64"/>
      <c r="L33" s="20"/>
      <c r="M33" s="21"/>
    </row>
    <row r="34" spans="1:13" x14ac:dyDescent="0.25">
      <c r="A34" s="748"/>
      <c r="B34" s="752"/>
      <c r="C34" s="144"/>
      <c r="D34" s="65"/>
      <c r="E34" s="66"/>
      <c r="F34" s="145"/>
      <c r="G34" s="66"/>
      <c r="H34" s="66"/>
      <c r="I34" s="165"/>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ht="16.5" x14ac:dyDescent="0.25">
      <c r="A37" s="748"/>
      <c r="B37" s="751"/>
      <c r="C37" s="71"/>
      <c r="D37" s="1027">
        <v>0.4</v>
      </c>
      <c r="E37" s="1028"/>
      <c r="F37" s="1102">
        <v>1</v>
      </c>
      <c r="G37" s="1103"/>
      <c r="H37" s="1099" t="s">
        <v>90</v>
      </c>
      <c r="I37" s="1028"/>
      <c r="J37" s="1099" t="s">
        <v>90</v>
      </c>
      <c r="K37" s="1028"/>
      <c r="L37" s="1099" t="s">
        <v>90</v>
      </c>
      <c r="M37" s="102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147"/>
      <c r="D45" s="148"/>
      <c r="E45" s="148"/>
      <c r="F45" s="148"/>
      <c r="G45" s="148"/>
      <c r="H45" s="148"/>
      <c r="I45" s="148"/>
      <c r="J45" s="148"/>
      <c r="K45" s="148"/>
      <c r="L45" s="20"/>
      <c r="M45" s="21"/>
    </row>
    <row r="46" spans="1:13" x14ac:dyDescent="0.25">
      <c r="A46" s="748"/>
      <c r="B46" s="751"/>
      <c r="C46" s="94"/>
      <c r="D46" s="95" t="s">
        <v>89</v>
      </c>
      <c r="E46" s="96" t="s">
        <v>108</v>
      </c>
      <c r="F46" s="858" t="s">
        <v>614</v>
      </c>
      <c r="G46" s="762" t="s">
        <v>90</v>
      </c>
      <c r="H46" s="762"/>
      <c r="I46" s="762"/>
      <c r="J46" s="762"/>
      <c r="K46" s="174" t="s">
        <v>615</v>
      </c>
      <c r="L46" s="763" t="s">
        <v>90</v>
      </c>
      <c r="M46" s="764"/>
    </row>
    <row r="47" spans="1:13" x14ac:dyDescent="0.25">
      <c r="A47" s="748"/>
      <c r="B47" s="751"/>
      <c r="C47" s="94"/>
      <c r="D47" s="98"/>
      <c r="E47" s="138" t="s">
        <v>584</v>
      </c>
      <c r="F47" s="858"/>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43.5" customHeight="1" x14ac:dyDescent="0.25">
      <c r="A49" s="748"/>
      <c r="B49" s="11" t="s">
        <v>616</v>
      </c>
      <c r="C49" s="854" t="s">
        <v>1110</v>
      </c>
      <c r="D49" s="855"/>
      <c r="E49" s="855"/>
      <c r="F49" s="855"/>
      <c r="G49" s="855"/>
      <c r="H49" s="855"/>
      <c r="I49" s="855"/>
      <c r="J49" s="855"/>
      <c r="K49" s="855"/>
      <c r="L49" s="855"/>
      <c r="M49" s="856"/>
    </row>
    <row r="50" spans="1:13" ht="30" customHeight="1" x14ac:dyDescent="0.25">
      <c r="A50" s="748"/>
      <c r="B50" s="26" t="s">
        <v>618</v>
      </c>
      <c r="C50" s="854" t="s">
        <v>1111</v>
      </c>
      <c r="D50" s="855"/>
      <c r="E50" s="855"/>
      <c r="F50" s="855"/>
      <c r="G50" s="855"/>
      <c r="H50" s="855"/>
      <c r="I50" s="855"/>
      <c r="J50" s="855"/>
      <c r="K50" s="855"/>
      <c r="L50" s="855"/>
      <c r="M50" s="856"/>
    </row>
    <row r="51" spans="1:13" x14ac:dyDescent="0.25">
      <c r="A51" s="748"/>
      <c r="B51" s="26" t="s">
        <v>620</v>
      </c>
      <c r="C51" s="854" t="s">
        <v>809</v>
      </c>
      <c r="D51" s="855"/>
      <c r="E51" s="855"/>
      <c r="F51" s="855"/>
      <c r="G51" s="855"/>
      <c r="H51" s="855"/>
      <c r="I51" s="855"/>
      <c r="J51" s="855"/>
      <c r="K51" s="855"/>
      <c r="L51" s="855"/>
      <c r="M51" s="856"/>
    </row>
    <row r="52" spans="1:13" x14ac:dyDescent="0.25">
      <c r="A52" s="748"/>
      <c r="B52" s="26" t="s">
        <v>621</v>
      </c>
      <c r="C52" s="854" t="s">
        <v>90</v>
      </c>
      <c r="D52" s="855"/>
      <c r="E52" s="855"/>
      <c r="F52" s="855"/>
      <c r="G52" s="855"/>
      <c r="H52" s="855"/>
      <c r="I52" s="855"/>
      <c r="J52" s="855"/>
      <c r="K52" s="855"/>
      <c r="L52" s="855"/>
      <c r="M52" s="856"/>
    </row>
    <row r="53" spans="1:13" ht="15.75" customHeight="1" x14ac:dyDescent="0.25">
      <c r="A53" s="734" t="s">
        <v>545</v>
      </c>
      <c r="B53" s="100" t="s">
        <v>622</v>
      </c>
      <c r="C53" s="739" t="s">
        <v>286</v>
      </c>
      <c r="D53" s="740"/>
      <c r="E53" s="740"/>
      <c r="F53" s="740"/>
      <c r="G53" s="740"/>
      <c r="H53" s="740"/>
      <c r="I53" s="740"/>
      <c r="J53" s="740"/>
      <c r="K53" s="740"/>
      <c r="L53" s="740"/>
      <c r="M53" s="741"/>
    </row>
    <row r="54" spans="1:13" x14ac:dyDescent="0.25">
      <c r="A54" s="735"/>
      <c r="B54" s="100" t="s">
        <v>624</v>
      </c>
      <c r="C54" s="739" t="s">
        <v>1022</v>
      </c>
      <c r="D54" s="740"/>
      <c r="E54" s="740"/>
      <c r="F54" s="740"/>
      <c r="G54" s="740"/>
      <c r="H54" s="740"/>
      <c r="I54" s="740"/>
      <c r="J54" s="740"/>
      <c r="K54" s="740"/>
      <c r="L54" s="740"/>
      <c r="M54" s="741"/>
    </row>
    <row r="55" spans="1:13" x14ac:dyDescent="0.25">
      <c r="A55" s="735"/>
      <c r="B55" s="100" t="s">
        <v>626</v>
      </c>
      <c r="C55" s="739" t="s">
        <v>9</v>
      </c>
      <c r="D55" s="740"/>
      <c r="E55" s="740"/>
      <c r="F55" s="740"/>
      <c r="G55" s="740"/>
      <c r="H55" s="740"/>
      <c r="I55" s="740"/>
      <c r="J55" s="740"/>
      <c r="K55" s="740"/>
      <c r="L55" s="740"/>
      <c r="M55" s="741"/>
    </row>
    <row r="56" spans="1:13" ht="15.75" customHeight="1" x14ac:dyDescent="0.25">
      <c r="A56" s="735"/>
      <c r="B56" s="101" t="s">
        <v>627</v>
      </c>
      <c r="C56" s="739" t="s">
        <v>1023</v>
      </c>
      <c r="D56" s="740"/>
      <c r="E56" s="740"/>
      <c r="F56" s="740"/>
      <c r="G56" s="740"/>
      <c r="H56" s="740"/>
      <c r="I56" s="740"/>
      <c r="J56" s="740"/>
      <c r="K56" s="740"/>
      <c r="L56" s="740"/>
      <c r="M56" s="741"/>
    </row>
    <row r="57" spans="1:13" ht="15.75" customHeight="1" x14ac:dyDescent="0.25">
      <c r="A57" s="735"/>
      <c r="B57" s="100" t="s">
        <v>628</v>
      </c>
      <c r="C57" s="739" t="s">
        <v>287</v>
      </c>
      <c r="D57" s="740"/>
      <c r="E57" s="740"/>
      <c r="F57" s="740"/>
      <c r="G57" s="740"/>
      <c r="H57" s="740"/>
      <c r="I57" s="740"/>
      <c r="J57" s="740"/>
      <c r="K57" s="740"/>
      <c r="L57" s="740"/>
      <c r="M57" s="741"/>
    </row>
    <row r="58" spans="1:13" ht="16.5" thickBot="1" x14ac:dyDescent="0.3">
      <c r="A58" s="745"/>
      <c r="B58" s="100" t="s">
        <v>629</v>
      </c>
      <c r="C58" s="739" t="s">
        <v>352</v>
      </c>
      <c r="D58" s="740"/>
      <c r="E58" s="740"/>
      <c r="F58" s="740"/>
      <c r="G58" s="740"/>
      <c r="H58" s="740"/>
      <c r="I58" s="740"/>
      <c r="J58" s="740"/>
      <c r="K58" s="740"/>
      <c r="L58" s="740"/>
      <c r="M58" s="741"/>
    </row>
    <row r="59" spans="1:13" ht="15.75" customHeight="1" x14ac:dyDescent="0.25">
      <c r="A59" s="734" t="s">
        <v>630</v>
      </c>
      <c r="B59" s="102" t="s">
        <v>631</v>
      </c>
      <c r="C59" s="911" t="s">
        <v>953</v>
      </c>
      <c r="D59" s="959"/>
      <c r="E59" s="959"/>
      <c r="F59" s="959"/>
      <c r="G59" s="959"/>
      <c r="H59" s="959"/>
      <c r="I59" s="959"/>
      <c r="J59" s="959"/>
      <c r="K59" s="959"/>
      <c r="L59" s="959"/>
      <c r="M59" s="960"/>
    </row>
    <row r="60" spans="1:13" ht="30" customHeight="1" x14ac:dyDescent="0.25">
      <c r="A60" s="735"/>
      <c r="B60" s="102" t="s">
        <v>633</v>
      </c>
      <c r="C60" s="911" t="s">
        <v>797</v>
      </c>
      <c r="D60" s="959"/>
      <c r="E60" s="959"/>
      <c r="F60" s="959"/>
      <c r="G60" s="959"/>
      <c r="H60" s="959"/>
      <c r="I60" s="959"/>
      <c r="J60" s="959"/>
      <c r="K60" s="959"/>
      <c r="L60" s="959"/>
      <c r="M60" s="960"/>
    </row>
    <row r="61" spans="1:13" ht="30" customHeight="1" thickBot="1" x14ac:dyDescent="0.3">
      <c r="A61" s="735"/>
      <c r="B61" s="103" t="s">
        <v>44</v>
      </c>
      <c r="C61" s="911" t="s">
        <v>9</v>
      </c>
      <c r="D61" s="959"/>
      <c r="E61" s="959"/>
      <c r="F61" s="959"/>
      <c r="G61" s="959"/>
      <c r="H61" s="959"/>
      <c r="I61" s="959"/>
      <c r="J61" s="959"/>
      <c r="K61" s="959"/>
      <c r="L61" s="959"/>
      <c r="M61" s="960"/>
    </row>
    <row r="62" spans="1:13" ht="16.5" thickBot="1" x14ac:dyDescent="0.3">
      <c r="A62" s="104" t="s">
        <v>549</v>
      </c>
      <c r="B62" s="105"/>
      <c r="C62" s="849"/>
      <c r="D62" s="1100"/>
      <c r="E62" s="1100"/>
      <c r="F62" s="1100"/>
      <c r="G62" s="1100"/>
      <c r="H62" s="1100"/>
      <c r="I62" s="1100"/>
      <c r="J62" s="1100"/>
      <c r="K62" s="1100"/>
      <c r="L62" s="1100"/>
      <c r="M62" s="1101"/>
    </row>
  </sheetData>
  <mergeCells count="58">
    <mergeCell ref="B1:M1"/>
    <mergeCell ref="A2:A15"/>
    <mergeCell ref="C2:M2"/>
    <mergeCell ref="C3:M3"/>
    <mergeCell ref="F4:G4"/>
    <mergeCell ref="C5:M5"/>
    <mergeCell ref="C6:M6"/>
    <mergeCell ref="C7:G7"/>
    <mergeCell ref="I7:M7"/>
    <mergeCell ref="B8:B10"/>
    <mergeCell ref="C8:D9"/>
    <mergeCell ref="F9:G9"/>
    <mergeCell ref="I9:J9"/>
    <mergeCell ref="C10:D10"/>
    <mergeCell ref="F10:G10"/>
    <mergeCell ref="I10:J10"/>
    <mergeCell ref="B45:B48"/>
    <mergeCell ref="F46:F47"/>
    <mergeCell ref="C11:M11"/>
    <mergeCell ref="C12:M12"/>
    <mergeCell ref="C13:M13"/>
    <mergeCell ref="B14:B15"/>
    <mergeCell ref="C14:D15"/>
    <mergeCell ref="E14:E15"/>
    <mergeCell ref="F14:M15"/>
    <mergeCell ref="B18:B24"/>
    <mergeCell ref="B25:B28"/>
    <mergeCell ref="J30:L30"/>
    <mergeCell ref="B32:B34"/>
    <mergeCell ref="B35:B44"/>
    <mergeCell ref="D37:E37"/>
    <mergeCell ref="F37:G37"/>
    <mergeCell ref="H37:I37"/>
    <mergeCell ref="J37:K37"/>
    <mergeCell ref="F43:G43"/>
    <mergeCell ref="H43:I43"/>
    <mergeCell ref="G46:J47"/>
    <mergeCell ref="L46:M47"/>
    <mergeCell ref="C49:M49"/>
    <mergeCell ref="C50:M50"/>
    <mergeCell ref="C51:M51"/>
    <mergeCell ref="C52:M52"/>
    <mergeCell ref="A16:A52"/>
    <mergeCell ref="C16:M16"/>
    <mergeCell ref="C17:M17"/>
    <mergeCell ref="L37:M37"/>
    <mergeCell ref="C62:M62"/>
    <mergeCell ref="C57:M57"/>
    <mergeCell ref="C58:M58"/>
    <mergeCell ref="A59:A61"/>
    <mergeCell ref="C59:M59"/>
    <mergeCell ref="C60:M60"/>
    <mergeCell ref="C61:M61"/>
    <mergeCell ref="A53:A58"/>
    <mergeCell ref="C53:M53"/>
    <mergeCell ref="C54:M54"/>
    <mergeCell ref="C55:M55"/>
    <mergeCell ref="C56:M56"/>
  </mergeCells>
  <dataValidations count="6">
    <dataValidation allowBlank="1" showInputMessage="1" showErrorMessage="1" prompt="Seleccione de la lista desplegable" sqref="B4 H7 B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1112</v>
      </c>
      <c r="C1" s="915"/>
      <c r="D1" s="915"/>
      <c r="E1" s="915"/>
      <c r="F1" s="915"/>
      <c r="G1" s="915"/>
      <c r="H1" s="915"/>
      <c r="I1" s="915"/>
      <c r="J1" s="915"/>
      <c r="K1" s="915"/>
      <c r="L1" s="915"/>
      <c r="M1" s="916"/>
      <c r="N1" s="5"/>
      <c r="O1" s="5"/>
      <c r="P1" s="5"/>
      <c r="Q1" s="5"/>
      <c r="R1" s="5"/>
      <c r="S1" s="5"/>
      <c r="T1" s="5"/>
      <c r="U1" s="5"/>
      <c r="V1" s="5"/>
      <c r="W1" s="5"/>
      <c r="X1" s="5"/>
      <c r="Y1" s="5"/>
    </row>
    <row r="2" spans="1:25" ht="36" customHeight="1" x14ac:dyDescent="0.25">
      <c r="A2" s="871" t="s">
        <v>552</v>
      </c>
      <c r="B2" s="176" t="s">
        <v>553</v>
      </c>
      <c r="C2" s="917" t="s">
        <v>358</v>
      </c>
      <c r="D2" s="918"/>
      <c r="E2" s="918"/>
      <c r="F2" s="918"/>
      <c r="G2" s="918"/>
      <c r="H2" s="918"/>
      <c r="I2" s="918"/>
      <c r="J2" s="918"/>
      <c r="K2" s="918"/>
      <c r="L2" s="918"/>
      <c r="M2" s="919"/>
      <c r="N2" s="5"/>
      <c r="O2" s="5"/>
      <c r="P2" s="5"/>
      <c r="Q2" s="5"/>
      <c r="R2" s="5"/>
      <c r="S2" s="5"/>
      <c r="T2" s="5"/>
      <c r="U2" s="5"/>
      <c r="V2" s="5"/>
      <c r="W2" s="5"/>
      <c r="X2" s="5"/>
      <c r="Y2" s="5"/>
    </row>
    <row r="3" spans="1:25" ht="15.75" customHeight="1" x14ac:dyDescent="0.25">
      <c r="A3" s="872"/>
      <c r="B3" s="177" t="s">
        <v>735</v>
      </c>
      <c r="C3" s="777" t="s">
        <v>1113</v>
      </c>
      <c r="D3" s="779"/>
      <c r="E3" s="779"/>
      <c r="F3" s="779"/>
      <c r="G3" s="779"/>
      <c r="H3" s="779"/>
      <c r="I3" s="779"/>
      <c r="J3" s="779"/>
      <c r="K3" s="779"/>
      <c r="L3" s="779"/>
      <c r="M3" s="780"/>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120</v>
      </c>
      <c r="I4" s="183"/>
      <c r="J4" s="183"/>
      <c r="K4" s="183"/>
      <c r="L4" s="183"/>
      <c r="M4" s="184"/>
      <c r="N4" s="5"/>
      <c r="O4" s="5"/>
      <c r="P4" s="5"/>
      <c r="Q4" s="5"/>
      <c r="R4" s="5"/>
      <c r="S4" s="5"/>
      <c r="T4" s="5"/>
      <c r="U4" s="5"/>
      <c r="V4" s="5"/>
      <c r="W4" s="5"/>
      <c r="X4" s="5"/>
      <c r="Y4" s="5"/>
    </row>
    <row r="5" spans="1:25" ht="15.75" customHeight="1" x14ac:dyDescent="0.25">
      <c r="A5" s="872"/>
      <c r="B5" s="178" t="s">
        <v>556</v>
      </c>
      <c r="C5" s="967" t="s">
        <v>787</v>
      </c>
      <c r="D5" s="968"/>
      <c r="E5" s="968"/>
      <c r="F5" s="968"/>
      <c r="G5" s="968"/>
      <c r="H5" s="968"/>
      <c r="I5" s="968"/>
      <c r="J5" s="968"/>
      <c r="K5" s="968"/>
      <c r="L5" s="968"/>
      <c r="M5" s="969"/>
      <c r="N5" s="5"/>
      <c r="O5" s="5"/>
      <c r="P5" s="5"/>
      <c r="Q5" s="5"/>
      <c r="R5" s="5"/>
      <c r="S5" s="5"/>
      <c r="T5" s="5"/>
      <c r="U5" s="5"/>
      <c r="V5" s="5"/>
      <c r="W5" s="5"/>
      <c r="X5" s="5"/>
      <c r="Y5" s="5"/>
    </row>
    <row r="6" spans="1:25" ht="15.75" customHeight="1" x14ac:dyDescent="0.25">
      <c r="A6" s="872"/>
      <c r="B6" s="178" t="s">
        <v>557</v>
      </c>
      <c r="C6" s="873" t="s">
        <v>1114</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1115</v>
      </c>
      <c r="D7" s="912"/>
      <c r="E7" s="185"/>
      <c r="F7" s="185"/>
      <c r="G7" s="186"/>
      <c r="H7" s="187" t="s">
        <v>44</v>
      </c>
      <c r="I7" s="922" t="s">
        <v>680</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680</v>
      </c>
      <c r="D9" s="193"/>
      <c r="E9" s="195"/>
      <c r="F9" s="923"/>
      <c r="G9" s="905"/>
      <c r="H9" s="195"/>
      <c r="I9" s="923"/>
      <c r="J9" s="905"/>
      <c r="K9" s="195"/>
      <c r="L9" s="194"/>
      <c r="M9" s="196"/>
      <c r="N9" s="5"/>
      <c r="O9" s="5"/>
      <c r="P9" s="5"/>
      <c r="Q9" s="5"/>
      <c r="R9" s="5"/>
      <c r="S9" s="5"/>
      <c r="T9" s="5"/>
      <c r="U9" s="5"/>
      <c r="V9" s="5"/>
      <c r="W9" s="5"/>
      <c r="X9" s="5"/>
      <c r="Y9" s="5"/>
    </row>
    <row r="10" spans="1:25" ht="15.75" customHeight="1" thickBot="1" x14ac:dyDescent="0.3">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72.75" customHeight="1" x14ac:dyDescent="0.25">
      <c r="A11" s="872"/>
      <c r="B11" s="177" t="s">
        <v>564</v>
      </c>
      <c r="C11" s="1108" t="s">
        <v>1116</v>
      </c>
      <c r="D11" s="918"/>
      <c r="E11" s="918"/>
      <c r="F11" s="918"/>
      <c r="G11" s="918"/>
      <c r="H11" s="918"/>
      <c r="I11" s="918"/>
      <c r="J11" s="918"/>
      <c r="K11" s="918"/>
      <c r="L11" s="918"/>
      <c r="M11" s="919"/>
      <c r="N11" s="5"/>
      <c r="O11" s="5"/>
      <c r="P11" s="5"/>
      <c r="Q11" s="5"/>
      <c r="R11" s="5"/>
      <c r="S11" s="5"/>
      <c r="T11" s="5"/>
      <c r="U11" s="5"/>
      <c r="V11" s="5"/>
      <c r="W11" s="5"/>
      <c r="X11" s="5"/>
      <c r="Y11" s="5"/>
    </row>
    <row r="12" spans="1:25" ht="116.25" customHeight="1" x14ac:dyDescent="0.25">
      <c r="A12" s="872"/>
      <c r="B12" s="177" t="s">
        <v>741</v>
      </c>
      <c r="C12" s="964" t="s">
        <v>1117</v>
      </c>
      <c r="D12" s="965"/>
      <c r="E12" s="965"/>
      <c r="F12" s="965"/>
      <c r="G12" s="965"/>
      <c r="H12" s="965"/>
      <c r="I12" s="965"/>
      <c r="J12" s="965"/>
      <c r="K12" s="965"/>
      <c r="L12" s="965"/>
      <c r="M12" s="966"/>
      <c r="N12" s="5"/>
      <c r="O12" s="5"/>
      <c r="P12" s="5"/>
      <c r="Q12" s="5"/>
      <c r="R12" s="5"/>
      <c r="S12" s="5"/>
      <c r="T12" s="5"/>
      <c r="U12" s="5"/>
      <c r="V12" s="5"/>
      <c r="W12" s="5"/>
      <c r="X12" s="5"/>
      <c r="Y12" s="5"/>
    </row>
    <row r="13" spans="1:25" ht="38.25" customHeight="1" x14ac:dyDescent="0.25">
      <c r="A13" s="872"/>
      <c r="B13" s="177" t="s">
        <v>743</v>
      </c>
      <c r="C13" s="873" t="s">
        <v>1118</v>
      </c>
      <c r="D13" s="874"/>
      <c r="E13" s="874"/>
      <c r="F13" s="874"/>
      <c r="G13" s="874"/>
      <c r="H13" s="874"/>
      <c r="I13" s="874"/>
      <c r="J13" s="874"/>
      <c r="K13" s="874"/>
      <c r="L13" s="874"/>
      <c r="M13" s="875"/>
      <c r="N13" s="5"/>
      <c r="O13" s="5"/>
      <c r="P13" s="5"/>
      <c r="Q13" s="5"/>
      <c r="R13" s="5"/>
      <c r="S13" s="5"/>
      <c r="T13" s="5"/>
      <c r="U13" s="5"/>
      <c r="V13" s="5"/>
      <c r="W13" s="5"/>
      <c r="X13" s="5"/>
      <c r="Y13" s="5"/>
    </row>
    <row r="14" spans="1:25" ht="70.5" customHeight="1" x14ac:dyDescent="0.25">
      <c r="A14" s="872"/>
      <c r="B14" s="910" t="s">
        <v>745</v>
      </c>
      <c r="C14" s="911" t="s">
        <v>360</v>
      </c>
      <c r="D14" s="912"/>
      <c r="E14" s="199" t="s">
        <v>746</v>
      </c>
      <c r="F14" s="200" t="s">
        <v>1119</v>
      </c>
      <c r="G14" s="874" t="s">
        <v>1120</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362</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359</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t="s">
        <v>577</v>
      </c>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c r="E23" s="211" t="s">
        <v>578</v>
      </c>
      <c r="F23" s="889"/>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t="s">
        <v>194</v>
      </c>
      <c r="E30" s="219"/>
      <c r="F30" s="228" t="s">
        <v>589</v>
      </c>
      <c r="G30" s="229" t="s">
        <v>194</v>
      </c>
      <c r="H30" s="219"/>
      <c r="I30" s="228" t="s">
        <v>590</v>
      </c>
      <c r="J30" s="893" t="s">
        <v>680</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150</v>
      </c>
      <c r="E37" s="244"/>
      <c r="F37" s="243">
        <v>120</v>
      </c>
      <c r="G37" s="244"/>
      <c r="H37" s="243">
        <v>120</v>
      </c>
      <c r="I37" s="244"/>
      <c r="J37" s="243">
        <v>90</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895">
        <v>480</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90"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91"/>
      <c r="C46" s="253"/>
      <c r="D46" s="254" t="s">
        <v>89</v>
      </c>
      <c r="E46" s="255" t="s">
        <v>108</v>
      </c>
      <c r="F46" s="899" t="s">
        <v>614</v>
      </c>
      <c r="G46" s="901" t="s">
        <v>654</v>
      </c>
      <c r="H46" s="902"/>
      <c r="I46" s="902"/>
      <c r="J46" s="903"/>
      <c r="K46" s="256" t="s">
        <v>615</v>
      </c>
      <c r="L46" s="1104" t="s">
        <v>1121</v>
      </c>
      <c r="M46" s="1105"/>
      <c r="N46" s="5"/>
      <c r="O46" s="5"/>
      <c r="P46" s="5"/>
      <c r="Q46" s="5"/>
      <c r="R46" s="5"/>
      <c r="S46" s="5"/>
      <c r="T46" s="5"/>
      <c r="U46" s="5"/>
      <c r="V46" s="5"/>
      <c r="W46" s="5"/>
      <c r="X46" s="5"/>
      <c r="Y46" s="5"/>
    </row>
    <row r="47" spans="1:25" ht="15.75" customHeight="1" x14ac:dyDescent="0.25">
      <c r="A47" s="872"/>
      <c r="B47" s="891"/>
      <c r="C47" s="253"/>
      <c r="D47" s="257" t="s">
        <v>577</v>
      </c>
      <c r="E47" s="212"/>
      <c r="F47" s="900"/>
      <c r="G47" s="904"/>
      <c r="H47" s="905"/>
      <c r="I47" s="905"/>
      <c r="J47" s="906"/>
      <c r="K47" s="194"/>
      <c r="L47" s="1106"/>
      <c r="M47" s="1107"/>
      <c r="N47" s="5"/>
      <c r="O47" s="5"/>
      <c r="P47" s="5"/>
      <c r="Q47" s="5"/>
      <c r="R47" s="5"/>
      <c r="S47" s="5"/>
      <c r="T47" s="5"/>
      <c r="U47" s="5"/>
      <c r="V47" s="5"/>
      <c r="W47" s="5"/>
      <c r="X47" s="5"/>
      <c r="Y47" s="5"/>
    </row>
    <row r="48" spans="1:25" ht="15.75" customHeight="1" x14ac:dyDescent="0.25">
      <c r="A48" s="872"/>
      <c r="B48" s="892"/>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2"/>
      <c r="B49" s="177" t="s">
        <v>616</v>
      </c>
      <c r="C49" s="873" t="s">
        <v>1122</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1123</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t="s">
        <v>1124</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873" t="s">
        <v>90</v>
      </c>
      <c r="D52" s="874"/>
      <c r="E52" s="874"/>
      <c r="F52" s="874"/>
      <c r="G52" s="874"/>
      <c r="H52" s="874"/>
      <c r="I52" s="874"/>
      <c r="J52" s="874"/>
      <c r="K52" s="874"/>
      <c r="L52" s="874"/>
      <c r="M52" s="875"/>
      <c r="N52" s="5"/>
      <c r="O52" s="5"/>
      <c r="P52" s="5"/>
      <c r="Q52" s="5"/>
      <c r="R52" s="5"/>
      <c r="S52" s="5"/>
      <c r="T52" s="5"/>
      <c r="U52" s="5"/>
      <c r="V52" s="5"/>
      <c r="W52" s="5"/>
      <c r="X52" s="5"/>
      <c r="Y52" s="5"/>
    </row>
    <row r="53" spans="1:25" ht="15.75" customHeight="1" x14ac:dyDescent="0.25">
      <c r="A53" s="871" t="s">
        <v>545</v>
      </c>
      <c r="B53" s="259" t="s">
        <v>622</v>
      </c>
      <c r="C53" s="911" t="s">
        <v>366</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1125</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364</v>
      </c>
      <c r="D55" s="1085"/>
      <c r="E55" s="1085"/>
      <c r="F55" s="1085"/>
      <c r="G55" s="1085"/>
      <c r="H55" s="1085"/>
      <c r="I55" s="1085"/>
      <c r="J55" s="1085"/>
      <c r="K55" s="1085"/>
      <c r="L55" s="1085"/>
      <c r="M55" s="1086"/>
      <c r="N55" s="5"/>
      <c r="O55" s="5"/>
      <c r="P55" s="5"/>
      <c r="Q55" s="5"/>
      <c r="R55" s="5"/>
      <c r="S55" s="5"/>
      <c r="T55" s="5"/>
      <c r="U55" s="5"/>
      <c r="V55" s="5"/>
      <c r="W55" s="5"/>
      <c r="X55" s="5"/>
      <c r="Y55" s="5"/>
    </row>
    <row r="56" spans="1:25" ht="15.75" customHeight="1" x14ac:dyDescent="0.25">
      <c r="A56" s="872"/>
      <c r="B56" s="260" t="s">
        <v>627</v>
      </c>
      <c r="C56" s="911" t="s">
        <v>365</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11" t="s">
        <v>367</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v>3058923662</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1126</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1125</v>
      </c>
      <c r="D60" s="1085"/>
      <c r="E60" s="1085"/>
      <c r="F60" s="1085"/>
      <c r="G60" s="1085"/>
      <c r="H60" s="1085"/>
      <c r="I60" s="1085"/>
      <c r="J60" s="1085"/>
      <c r="K60" s="1085"/>
      <c r="L60" s="1085"/>
      <c r="M60" s="1086"/>
      <c r="N60" s="5"/>
      <c r="O60" s="5"/>
      <c r="P60" s="5"/>
      <c r="Q60" s="5"/>
      <c r="R60" s="5"/>
      <c r="S60" s="5"/>
      <c r="T60" s="5"/>
      <c r="U60" s="5"/>
      <c r="V60" s="5"/>
      <c r="W60" s="5"/>
      <c r="X60" s="5"/>
      <c r="Y60" s="5"/>
    </row>
    <row r="61" spans="1:25" ht="30" customHeight="1" thickBot="1" x14ac:dyDescent="0.3">
      <c r="A61" s="872"/>
      <c r="B61" s="262" t="s">
        <v>44</v>
      </c>
      <c r="C61" s="911" t="s">
        <v>364</v>
      </c>
      <c r="D61" s="1085"/>
      <c r="E61" s="1085"/>
      <c r="F61" s="1085"/>
      <c r="G61" s="1085"/>
      <c r="H61" s="1085"/>
      <c r="I61" s="1085"/>
      <c r="J61" s="1085"/>
      <c r="K61" s="1085"/>
      <c r="L61" s="1085"/>
      <c r="M61" s="1086"/>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49" zoomScale="70" zoomScaleNormal="70" workbookViewId="0">
      <selection activeCell="C62" sqref="C62:M62"/>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1127</v>
      </c>
      <c r="C1" s="915"/>
      <c r="D1" s="915"/>
      <c r="E1" s="915"/>
      <c r="F1" s="915"/>
      <c r="G1" s="915"/>
      <c r="H1" s="915"/>
      <c r="I1" s="915"/>
      <c r="J1" s="915"/>
      <c r="K1" s="915"/>
      <c r="L1" s="915"/>
      <c r="M1" s="916"/>
      <c r="N1" s="5"/>
      <c r="O1" s="5"/>
      <c r="P1" s="5"/>
      <c r="Q1" s="5"/>
      <c r="R1" s="5"/>
      <c r="S1" s="5"/>
      <c r="T1" s="5"/>
      <c r="U1" s="5"/>
      <c r="V1" s="5"/>
      <c r="W1" s="5"/>
      <c r="X1" s="5"/>
      <c r="Y1" s="5"/>
    </row>
    <row r="2" spans="1:25" ht="36.75" customHeight="1" x14ac:dyDescent="0.25">
      <c r="A2" s="871" t="s">
        <v>552</v>
      </c>
      <c r="B2" s="176" t="s">
        <v>553</v>
      </c>
      <c r="C2" s="917" t="s">
        <v>369</v>
      </c>
      <c r="D2" s="918"/>
      <c r="E2" s="918"/>
      <c r="F2" s="918"/>
      <c r="G2" s="918"/>
      <c r="H2" s="918"/>
      <c r="I2" s="918"/>
      <c r="J2" s="918"/>
      <c r="K2" s="918"/>
      <c r="L2" s="918"/>
      <c r="M2" s="919"/>
      <c r="N2" s="5"/>
      <c r="O2" s="5"/>
      <c r="P2" s="5"/>
      <c r="Q2" s="5"/>
      <c r="R2" s="5"/>
      <c r="S2" s="5"/>
      <c r="T2" s="5"/>
      <c r="U2" s="5"/>
      <c r="V2" s="5"/>
      <c r="W2" s="5"/>
      <c r="X2" s="5"/>
      <c r="Y2" s="5"/>
    </row>
    <row r="3" spans="1:25" ht="35.25" customHeight="1" x14ac:dyDescent="0.25">
      <c r="A3" s="872"/>
      <c r="B3" s="177" t="s">
        <v>735</v>
      </c>
      <c r="C3" s="777" t="s">
        <v>1113</v>
      </c>
      <c r="D3" s="779"/>
      <c r="E3" s="779"/>
      <c r="F3" s="779"/>
      <c r="G3" s="779"/>
      <c r="H3" s="779"/>
      <c r="I3" s="779"/>
      <c r="J3" s="779"/>
      <c r="K3" s="779"/>
      <c r="L3" s="779"/>
      <c r="M3" s="780"/>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122</v>
      </c>
      <c r="I4" s="183"/>
      <c r="J4" s="183"/>
      <c r="K4" s="183"/>
      <c r="L4" s="183"/>
      <c r="M4" s="184"/>
      <c r="N4" s="5"/>
      <c r="O4" s="5"/>
      <c r="P4" s="5"/>
      <c r="Q4" s="5"/>
      <c r="R4" s="5"/>
      <c r="S4" s="5"/>
      <c r="T4" s="5"/>
      <c r="U4" s="5"/>
      <c r="V4" s="5"/>
      <c r="W4" s="5"/>
      <c r="X4" s="5"/>
      <c r="Y4" s="5"/>
    </row>
    <row r="5" spans="1:25" ht="15.75" customHeight="1" x14ac:dyDescent="0.25">
      <c r="A5" s="872"/>
      <c r="B5" s="178" t="s">
        <v>556</v>
      </c>
      <c r="C5" s="967" t="s">
        <v>787</v>
      </c>
      <c r="D5" s="968"/>
      <c r="E5" s="968"/>
      <c r="F5" s="968"/>
      <c r="G5" s="968"/>
      <c r="H5" s="968"/>
      <c r="I5" s="968"/>
      <c r="J5" s="968"/>
      <c r="K5" s="968"/>
      <c r="L5" s="968"/>
      <c r="M5" s="969"/>
      <c r="N5" s="5"/>
      <c r="O5" s="5"/>
      <c r="P5" s="5"/>
      <c r="Q5" s="5"/>
      <c r="R5" s="5"/>
      <c r="S5" s="5"/>
      <c r="T5" s="5"/>
      <c r="U5" s="5"/>
      <c r="V5" s="5"/>
      <c r="W5" s="5"/>
      <c r="X5" s="5"/>
      <c r="Y5" s="5"/>
    </row>
    <row r="6" spans="1:25" ht="15.75" customHeight="1" x14ac:dyDescent="0.25">
      <c r="A6" s="872"/>
      <c r="B6" s="178" t="s">
        <v>557</v>
      </c>
      <c r="C6" s="873" t="s">
        <v>1114</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371</v>
      </c>
      <c r="D7" s="912"/>
      <c r="E7" s="185"/>
      <c r="F7" s="185"/>
      <c r="G7" s="186"/>
      <c r="H7" s="187" t="s">
        <v>44</v>
      </c>
      <c r="I7" s="922" t="s">
        <v>372</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372</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30.75" customHeight="1" x14ac:dyDescent="0.25">
      <c r="A11" s="872"/>
      <c r="B11" s="177" t="s">
        <v>564</v>
      </c>
      <c r="C11" s="1111" t="s">
        <v>1128</v>
      </c>
      <c r="D11" s="1114"/>
      <c r="E11" s="1114"/>
      <c r="F11" s="1114"/>
      <c r="G11" s="1114"/>
      <c r="H11" s="1114"/>
      <c r="I11" s="1114"/>
      <c r="J11" s="1114"/>
      <c r="K11" s="1114"/>
      <c r="L11" s="1114"/>
      <c r="M11" s="1115"/>
      <c r="N11" s="5"/>
      <c r="O11" s="5"/>
      <c r="P11" s="5"/>
      <c r="Q11" s="5"/>
      <c r="R11" s="5"/>
      <c r="S11" s="5"/>
      <c r="T11" s="5"/>
      <c r="U11" s="5"/>
      <c r="V11" s="5"/>
      <c r="W11" s="5"/>
      <c r="X11" s="5"/>
      <c r="Y11" s="5"/>
    </row>
    <row r="12" spans="1:25" ht="51.75" customHeight="1" x14ac:dyDescent="0.25">
      <c r="A12" s="872"/>
      <c r="B12" s="177" t="s">
        <v>741</v>
      </c>
      <c r="C12" s="1111" t="s">
        <v>1129</v>
      </c>
      <c r="D12" s="1112"/>
      <c r="E12" s="1112"/>
      <c r="F12" s="1112"/>
      <c r="G12" s="1112"/>
      <c r="H12" s="1112"/>
      <c r="I12" s="1112"/>
      <c r="J12" s="1112"/>
      <c r="K12" s="1112"/>
      <c r="L12" s="1112"/>
      <c r="M12" s="1113"/>
      <c r="N12" s="5"/>
      <c r="O12" s="5"/>
      <c r="P12" s="5"/>
      <c r="Q12" s="5"/>
      <c r="R12" s="5"/>
      <c r="S12" s="5"/>
      <c r="T12" s="5"/>
      <c r="U12" s="5"/>
      <c r="V12" s="5"/>
      <c r="W12" s="5"/>
      <c r="X12" s="5"/>
      <c r="Y12" s="5"/>
    </row>
    <row r="13" spans="1:25" ht="33.75" customHeight="1" x14ac:dyDescent="0.25">
      <c r="A13" s="872"/>
      <c r="B13" s="177" t="s">
        <v>743</v>
      </c>
      <c r="C13" s="873" t="s">
        <v>1118</v>
      </c>
      <c r="D13" s="874"/>
      <c r="E13" s="874"/>
      <c r="F13" s="874"/>
      <c r="G13" s="874"/>
      <c r="H13" s="874"/>
      <c r="I13" s="874"/>
      <c r="J13" s="874"/>
      <c r="K13" s="874"/>
      <c r="L13" s="874"/>
      <c r="M13" s="875"/>
      <c r="N13" s="5"/>
      <c r="O13" s="5"/>
      <c r="P13" s="5"/>
      <c r="Q13" s="5"/>
      <c r="R13" s="5"/>
      <c r="S13" s="5"/>
      <c r="T13" s="5"/>
      <c r="U13" s="5"/>
      <c r="V13" s="5"/>
      <c r="W13" s="5"/>
      <c r="X13" s="5"/>
      <c r="Y13" s="5"/>
    </row>
    <row r="14" spans="1:25" ht="23.25" customHeight="1" x14ac:dyDescent="0.25">
      <c r="A14" s="872"/>
      <c r="B14" s="910" t="s">
        <v>745</v>
      </c>
      <c r="C14" s="911" t="s">
        <v>360</v>
      </c>
      <c r="D14" s="912"/>
      <c r="E14" s="199" t="s">
        <v>746</v>
      </c>
      <c r="F14" s="200" t="s">
        <v>1119</v>
      </c>
      <c r="G14" s="874" t="s">
        <v>1120</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362</v>
      </c>
      <c r="D16" s="874"/>
      <c r="E16" s="874"/>
      <c r="F16" s="874"/>
      <c r="G16" s="874"/>
      <c r="H16" s="874"/>
      <c r="I16" s="874"/>
      <c r="J16" s="874"/>
      <c r="K16" s="874"/>
      <c r="L16" s="874"/>
      <c r="M16" s="875"/>
      <c r="N16" s="5"/>
      <c r="O16" s="5"/>
      <c r="P16" s="5"/>
      <c r="Q16" s="5"/>
      <c r="R16" s="5"/>
      <c r="S16" s="5"/>
      <c r="T16" s="5"/>
      <c r="U16" s="5"/>
      <c r="V16" s="5"/>
      <c r="W16" s="5"/>
      <c r="X16" s="5"/>
      <c r="Y16" s="5"/>
    </row>
    <row r="17" spans="1:25" ht="57" customHeight="1" x14ac:dyDescent="0.25">
      <c r="A17" s="872"/>
      <c r="B17" s="201" t="s">
        <v>748</v>
      </c>
      <c r="C17" s="873" t="s">
        <v>370</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579</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v>0</v>
      </c>
      <c r="E30" s="219"/>
      <c r="F30" s="228" t="s">
        <v>589</v>
      </c>
      <c r="G30" s="305">
        <v>2020</v>
      </c>
      <c r="H30" s="219"/>
      <c r="I30" s="228" t="s">
        <v>590</v>
      </c>
      <c r="J30" s="893" t="s">
        <v>1130</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6">
        <v>1</v>
      </c>
      <c r="E37" s="244"/>
      <c r="F37" s="246">
        <v>1</v>
      </c>
      <c r="G37" s="244"/>
      <c r="H37" s="246">
        <v>1</v>
      </c>
      <c r="I37" s="244"/>
      <c r="J37" s="246">
        <v>1</v>
      </c>
      <c r="K37" s="244"/>
      <c r="L37" s="246">
        <v>1</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6" t="s">
        <v>90</v>
      </c>
      <c r="E43" s="244"/>
      <c r="F43" s="1109">
        <v>1</v>
      </c>
      <c r="G43" s="1110"/>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654</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87"/>
      <c r="C47" s="253"/>
      <c r="D47" s="257" t="s">
        <v>577</v>
      </c>
      <c r="E47" s="212"/>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49.5" customHeight="1" x14ac:dyDescent="0.25">
      <c r="A49" s="872"/>
      <c r="B49" s="177" t="s">
        <v>616</v>
      </c>
      <c r="C49" s="873" t="s">
        <v>1131</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1132</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v>30</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961">
        <v>2021</v>
      </c>
      <c r="D52" s="962"/>
      <c r="E52" s="962"/>
      <c r="F52" s="962"/>
      <c r="G52" s="962"/>
      <c r="H52" s="962"/>
      <c r="I52" s="962"/>
      <c r="J52" s="962"/>
      <c r="K52" s="962"/>
      <c r="L52" s="962"/>
      <c r="M52" s="963"/>
      <c r="N52" s="5"/>
      <c r="O52" s="5"/>
      <c r="P52" s="5"/>
      <c r="Q52" s="5"/>
      <c r="R52" s="5"/>
      <c r="S52" s="5"/>
      <c r="T52" s="5"/>
      <c r="U52" s="5"/>
      <c r="V52" s="5"/>
      <c r="W52" s="5"/>
      <c r="X52" s="5"/>
      <c r="Y52" s="5"/>
    </row>
    <row r="53" spans="1:25" ht="15.75" customHeight="1" x14ac:dyDescent="0.25">
      <c r="A53" s="871" t="s">
        <v>545</v>
      </c>
      <c r="B53" s="259" t="s">
        <v>622</v>
      </c>
      <c r="C53" s="911" t="s">
        <v>374</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1133</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372</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373</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11" t="s">
        <v>375</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v>3693777</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1134</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733</v>
      </c>
      <c r="D60" s="1085"/>
      <c r="E60" s="1085"/>
      <c r="F60" s="1085"/>
      <c r="G60" s="1085"/>
      <c r="H60" s="1085"/>
      <c r="I60" s="1085"/>
      <c r="J60" s="1085"/>
      <c r="K60" s="1085"/>
      <c r="L60" s="1085"/>
      <c r="M60" s="1086"/>
      <c r="N60" s="5"/>
      <c r="O60" s="5"/>
      <c r="P60" s="5"/>
      <c r="Q60" s="5"/>
      <c r="R60" s="5"/>
      <c r="S60" s="5"/>
      <c r="T60" s="5"/>
      <c r="U60" s="5"/>
      <c r="V60" s="5"/>
      <c r="W60" s="5"/>
      <c r="X60" s="5"/>
      <c r="Y60" s="5"/>
    </row>
    <row r="61" spans="1:25" ht="30" customHeight="1" thickBot="1" x14ac:dyDescent="0.3">
      <c r="A61" s="872"/>
      <c r="B61" s="262" t="s">
        <v>44</v>
      </c>
      <c r="C61" s="911" t="s">
        <v>372</v>
      </c>
      <c r="D61" s="1085"/>
      <c r="E61" s="1085"/>
      <c r="F61" s="1085"/>
      <c r="G61" s="1085"/>
      <c r="H61" s="1085"/>
      <c r="I61" s="1085"/>
      <c r="J61" s="1085"/>
      <c r="K61" s="1085"/>
      <c r="L61" s="1085"/>
      <c r="M61" s="1086"/>
      <c r="N61" s="5"/>
      <c r="O61" s="5"/>
      <c r="P61" s="5"/>
      <c r="Q61" s="5"/>
      <c r="R61" s="5"/>
      <c r="S61" s="5"/>
      <c r="T61" s="5"/>
      <c r="U61" s="5"/>
      <c r="V61" s="5"/>
      <c r="W61" s="5"/>
      <c r="X61" s="5"/>
      <c r="Y61" s="5"/>
    </row>
    <row r="62" spans="1:25" ht="15.75" customHeight="1" thickBot="1" x14ac:dyDescent="0.3">
      <c r="A62" s="263" t="s">
        <v>549</v>
      </c>
      <c r="B62" s="264"/>
      <c r="C62" s="878" t="s">
        <v>1135</v>
      </c>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D30" sqref="D30"/>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1136</v>
      </c>
      <c r="C1" s="3"/>
      <c r="D1" s="3"/>
      <c r="E1" s="3"/>
      <c r="F1" s="3"/>
      <c r="G1" s="3"/>
      <c r="H1" s="3"/>
      <c r="I1" s="3"/>
      <c r="J1" s="3"/>
      <c r="K1" s="3"/>
      <c r="L1" s="3"/>
      <c r="M1" s="4"/>
    </row>
    <row r="2" spans="1:13" ht="36.75" customHeight="1" x14ac:dyDescent="0.25">
      <c r="A2" s="768" t="s">
        <v>552</v>
      </c>
      <c r="B2" s="6" t="s">
        <v>553</v>
      </c>
      <c r="C2" s="868" t="s">
        <v>377</v>
      </c>
      <c r="D2" s="869"/>
      <c r="E2" s="869"/>
      <c r="F2" s="869"/>
      <c r="G2" s="869"/>
      <c r="H2" s="869"/>
      <c r="I2" s="869"/>
      <c r="J2" s="869"/>
      <c r="K2" s="869"/>
      <c r="L2" s="869"/>
      <c r="M2" s="870"/>
    </row>
    <row r="3" spans="1:13" ht="31.5" customHeight="1" x14ac:dyDescent="0.25">
      <c r="A3" s="769"/>
      <c r="B3" s="11" t="s">
        <v>735</v>
      </c>
      <c r="C3" s="777" t="s">
        <v>1113</v>
      </c>
      <c r="D3" s="779"/>
      <c r="E3" s="779"/>
      <c r="F3" s="779"/>
      <c r="G3" s="779"/>
      <c r="H3" s="779"/>
      <c r="I3" s="779"/>
      <c r="J3" s="779"/>
      <c r="K3" s="779"/>
      <c r="L3" s="779"/>
      <c r="M3" s="780"/>
    </row>
    <row r="4" spans="1:13" x14ac:dyDescent="0.25">
      <c r="A4" s="769"/>
      <c r="B4" s="7" t="s">
        <v>40</v>
      </c>
      <c r="C4" s="126" t="s">
        <v>76</v>
      </c>
      <c r="D4" s="128"/>
      <c r="E4" s="126"/>
      <c r="F4" s="784" t="s">
        <v>41</v>
      </c>
      <c r="G4" s="785"/>
      <c r="H4" s="129">
        <v>50</v>
      </c>
      <c r="I4" s="8"/>
      <c r="J4" s="8"/>
      <c r="K4" s="8"/>
      <c r="L4" s="8"/>
      <c r="M4" s="9"/>
    </row>
    <row r="5" spans="1:13" ht="15.75" customHeight="1" x14ac:dyDescent="0.25">
      <c r="A5" s="769"/>
      <c r="B5" s="7" t="s">
        <v>556</v>
      </c>
      <c r="C5" s="777" t="s">
        <v>1137</v>
      </c>
      <c r="D5" s="779"/>
      <c r="E5" s="779"/>
      <c r="F5" s="779"/>
      <c r="G5" s="779"/>
      <c r="H5" s="779"/>
      <c r="I5" s="779"/>
      <c r="J5" s="779"/>
      <c r="K5" s="779"/>
      <c r="L5" s="779"/>
      <c r="M5" s="780"/>
    </row>
    <row r="6" spans="1:13" ht="15.75" customHeight="1" x14ac:dyDescent="0.25">
      <c r="A6" s="769"/>
      <c r="B6" s="7" t="s">
        <v>557</v>
      </c>
      <c r="C6" s="777" t="s">
        <v>1138</v>
      </c>
      <c r="D6" s="779"/>
      <c r="E6" s="779"/>
      <c r="F6" s="779"/>
      <c r="G6" s="779"/>
      <c r="H6" s="779"/>
      <c r="I6" s="779"/>
      <c r="J6" s="779"/>
      <c r="K6" s="779"/>
      <c r="L6" s="779"/>
      <c r="M6" s="780"/>
    </row>
    <row r="7" spans="1:13" x14ac:dyDescent="0.25">
      <c r="A7" s="769"/>
      <c r="B7" s="11" t="s">
        <v>558</v>
      </c>
      <c r="C7" s="773" t="s">
        <v>7</v>
      </c>
      <c r="D7" s="774"/>
      <c r="E7" s="12"/>
      <c r="F7" s="12"/>
      <c r="G7" s="13"/>
      <c r="H7" s="130" t="s">
        <v>44</v>
      </c>
      <c r="I7" s="775" t="s">
        <v>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771" t="s">
        <v>9</v>
      </c>
      <c r="D9" s="772"/>
      <c r="E9" s="19"/>
      <c r="F9" s="772"/>
      <c r="G9" s="772"/>
      <c r="H9" s="19"/>
      <c r="I9" s="772"/>
      <c r="J9" s="772"/>
      <c r="K9" s="19"/>
      <c r="L9" s="20"/>
      <c r="M9" s="21"/>
    </row>
    <row r="10" spans="1:13" ht="16.5" thickBot="1" x14ac:dyDescent="0.3">
      <c r="A10" s="769"/>
      <c r="B10" s="839"/>
      <c r="C10" s="771" t="s">
        <v>563</v>
      </c>
      <c r="D10" s="772"/>
      <c r="E10" s="22"/>
      <c r="F10" s="772" t="s">
        <v>563</v>
      </c>
      <c r="G10" s="772"/>
      <c r="H10" s="22"/>
      <c r="I10" s="772" t="s">
        <v>563</v>
      </c>
      <c r="J10" s="772"/>
      <c r="K10" s="22"/>
      <c r="L10" s="23"/>
      <c r="M10" s="24"/>
    </row>
    <row r="11" spans="1:13" ht="45" customHeight="1" x14ac:dyDescent="0.25">
      <c r="A11" s="769"/>
      <c r="B11" s="11" t="s">
        <v>564</v>
      </c>
      <c r="C11" s="868" t="s">
        <v>1139</v>
      </c>
      <c r="D11" s="869"/>
      <c r="E11" s="869"/>
      <c r="F11" s="869"/>
      <c r="G11" s="869"/>
      <c r="H11" s="869"/>
      <c r="I11" s="869"/>
      <c r="J11" s="869"/>
      <c r="K11" s="869"/>
      <c r="L11" s="869"/>
      <c r="M11" s="870"/>
    </row>
    <row r="12" spans="1:13" ht="46.5" customHeight="1" x14ac:dyDescent="0.25">
      <c r="A12" s="769"/>
      <c r="B12" s="11" t="s">
        <v>741</v>
      </c>
      <c r="C12" s="943" t="s">
        <v>1140</v>
      </c>
      <c r="D12" s="944"/>
      <c r="E12" s="944"/>
      <c r="F12" s="944"/>
      <c r="G12" s="944"/>
      <c r="H12" s="944"/>
      <c r="I12" s="944"/>
      <c r="J12" s="944"/>
      <c r="K12" s="944"/>
      <c r="L12" s="944"/>
      <c r="M12" s="945"/>
    </row>
    <row r="13" spans="1:13" ht="49.5" customHeight="1" x14ac:dyDescent="0.25">
      <c r="A13" s="769"/>
      <c r="B13" s="11" t="s">
        <v>743</v>
      </c>
      <c r="C13" s="873" t="s">
        <v>1118</v>
      </c>
      <c r="D13" s="874"/>
      <c r="E13" s="874"/>
      <c r="F13" s="874"/>
      <c r="G13" s="874"/>
      <c r="H13" s="874"/>
      <c r="I13" s="874"/>
      <c r="J13" s="874"/>
      <c r="K13" s="874"/>
      <c r="L13" s="874"/>
      <c r="M13" s="875"/>
    </row>
    <row r="14" spans="1:13" ht="60.75" customHeight="1" x14ac:dyDescent="0.25">
      <c r="A14" s="769"/>
      <c r="B14" s="837" t="s">
        <v>745</v>
      </c>
      <c r="C14" s="862" t="s">
        <v>379</v>
      </c>
      <c r="D14" s="863"/>
      <c r="E14" s="132" t="s">
        <v>746</v>
      </c>
      <c r="F14" s="153" t="s">
        <v>380</v>
      </c>
      <c r="G14" s="855" t="s">
        <v>1141</v>
      </c>
      <c r="H14" s="855"/>
      <c r="I14" s="855"/>
      <c r="J14" s="855"/>
      <c r="K14" s="855"/>
      <c r="L14" s="855"/>
      <c r="M14" s="856"/>
    </row>
    <row r="15" spans="1:13" x14ac:dyDescent="0.25">
      <c r="A15" s="769"/>
      <c r="B15" s="838"/>
      <c r="C15" s="862"/>
      <c r="D15" s="863"/>
      <c r="E15" s="863"/>
      <c r="F15" s="863"/>
      <c r="G15" s="863"/>
      <c r="H15" s="863"/>
      <c r="I15" s="863"/>
      <c r="J15" s="863"/>
      <c r="K15" s="863"/>
      <c r="L15" s="863"/>
      <c r="M15" s="867"/>
    </row>
    <row r="16" spans="1:13" x14ac:dyDescent="0.25">
      <c r="A16" s="747" t="s">
        <v>533</v>
      </c>
      <c r="B16" s="26" t="s">
        <v>30</v>
      </c>
      <c r="C16" s="854" t="s">
        <v>1142</v>
      </c>
      <c r="D16" s="855"/>
      <c r="E16" s="855"/>
      <c r="F16" s="855"/>
      <c r="G16" s="855"/>
      <c r="H16" s="855"/>
      <c r="I16" s="855"/>
      <c r="J16" s="855"/>
      <c r="K16" s="855"/>
      <c r="L16" s="855"/>
      <c r="M16" s="856"/>
    </row>
    <row r="17" spans="1:13" ht="33" customHeight="1" x14ac:dyDescent="0.25">
      <c r="A17" s="748"/>
      <c r="B17" s="26" t="s">
        <v>748</v>
      </c>
      <c r="C17" s="854" t="s">
        <v>378</v>
      </c>
      <c r="D17" s="855"/>
      <c r="E17" s="855"/>
      <c r="F17" s="855"/>
      <c r="G17" s="855"/>
      <c r="H17" s="855"/>
      <c r="I17" s="855"/>
      <c r="J17" s="855"/>
      <c r="K17" s="855"/>
      <c r="L17" s="855"/>
      <c r="M17" s="856"/>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133" t="s">
        <v>567</v>
      </c>
      <c r="D20" s="134"/>
      <c r="E20" s="135" t="s">
        <v>568</v>
      </c>
      <c r="F20" s="134"/>
      <c r="G20" s="135" t="s">
        <v>569</v>
      </c>
      <c r="H20" s="134"/>
      <c r="I20" s="135" t="s">
        <v>570</v>
      </c>
      <c r="J20" s="136"/>
      <c r="K20" s="135"/>
      <c r="L20" s="135"/>
      <c r="M20" s="137"/>
    </row>
    <row r="21" spans="1:13" x14ac:dyDescent="0.25">
      <c r="A21" s="748"/>
      <c r="B21" s="751"/>
      <c r="C21" s="133" t="s">
        <v>571</v>
      </c>
      <c r="D21" s="138"/>
      <c r="E21" s="135" t="s">
        <v>572</v>
      </c>
      <c r="F21" s="139"/>
      <c r="G21" s="135" t="s">
        <v>573</v>
      </c>
      <c r="H21" s="139"/>
      <c r="I21" s="135"/>
      <c r="J21" s="140"/>
      <c r="K21" s="135"/>
      <c r="L21" s="135"/>
      <c r="M21" s="137"/>
    </row>
    <row r="22" spans="1:13" x14ac:dyDescent="0.25">
      <c r="A22" s="748"/>
      <c r="B22" s="751"/>
      <c r="C22" s="133" t="s">
        <v>574</v>
      </c>
      <c r="D22" s="138"/>
      <c r="E22" s="135" t="s">
        <v>575</v>
      </c>
      <c r="F22" s="138"/>
      <c r="G22" s="135"/>
      <c r="H22" s="140"/>
      <c r="I22" s="135"/>
      <c r="J22" s="140"/>
      <c r="K22" s="135"/>
      <c r="L22" s="135"/>
      <c r="M22" s="137"/>
    </row>
    <row r="23" spans="1:13" x14ac:dyDescent="0.25">
      <c r="A23" s="748"/>
      <c r="B23" s="751"/>
      <c r="C23" s="133" t="s">
        <v>576</v>
      </c>
      <c r="D23" s="139" t="s">
        <v>584</v>
      </c>
      <c r="E23" s="135" t="s">
        <v>578</v>
      </c>
      <c r="F23" s="819" t="s">
        <v>1143</v>
      </c>
      <c r="G23" s="819"/>
      <c r="H23" s="819"/>
      <c r="I23" s="142"/>
      <c r="J23" s="142"/>
      <c r="K23" s="142"/>
      <c r="L23" s="142"/>
      <c r="M23" s="143"/>
    </row>
    <row r="24" spans="1:13" ht="9.75" customHeight="1" x14ac:dyDescent="0.25">
      <c r="A24" s="748"/>
      <c r="B24" s="752"/>
      <c r="C24" s="144"/>
      <c r="D24" s="145"/>
      <c r="E24" s="145"/>
      <c r="F24" s="145"/>
      <c r="G24" s="145"/>
      <c r="H24" s="145"/>
      <c r="I24" s="145"/>
      <c r="J24" s="145"/>
      <c r="K24" s="145"/>
      <c r="L24" s="145"/>
      <c r="M24" s="146"/>
    </row>
    <row r="25" spans="1:13" x14ac:dyDescent="0.25">
      <c r="A25" s="748"/>
      <c r="B25" s="750" t="s">
        <v>580</v>
      </c>
      <c r="C25" s="147"/>
      <c r="D25" s="148"/>
      <c r="E25" s="148"/>
      <c r="F25" s="148"/>
      <c r="G25" s="148"/>
      <c r="H25" s="148"/>
      <c r="I25" s="148"/>
      <c r="J25" s="148"/>
      <c r="K25" s="148"/>
      <c r="L25" s="17"/>
      <c r="M25" s="18"/>
    </row>
    <row r="26" spans="1:13" x14ac:dyDescent="0.25">
      <c r="A26" s="748"/>
      <c r="B26" s="751"/>
      <c r="C26" s="133" t="s">
        <v>581</v>
      </c>
      <c r="D26" s="139"/>
      <c r="E26" s="149"/>
      <c r="F26" s="135" t="s">
        <v>582</v>
      </c>
      <c r="G26" s="138"/>
      <c r="H26" s="149"/>
      <c r="I26" s="135" t="s">
        <v>583</v>
      </c>
      <c r="J26" s="138"/>
      <c r="K26" s="149"/>
      <c r="L26" s="20"/>
      <c r="M26" s="21"/>
    </row>
    <row r="27" spans="1:13" x14ac:dyDescent="0.25">
      <c r="A27" s="748"/>
      <c r="B27" s="751"/>
      <c r="C27" s="133" t="s">
        <v>585</v>
      </c>
      <c r="D27" s="48"/>
      <c r="E27" s="20"/>
      <c r="F27" s="135" t="s">
        <v>586</v>
      </c>
      <c r="G27" s="139" t="s">
        <v>584</v>
      </c>
      <c r="H27" s="20"/>
      <c r="I27" s="49"/>
      <c r="J27" s="20"/>
      <c r="K27" s="19"/>
      <c r="L27" s="20"/>
      <c r="M27" s="21"/>
    </row>
    <row r="28" spans="1:13" x14ac:dyDescent="0.25">
      <c r="A28" s="748"/>
      <c r="B28" s="752"/>
      <c r="C28" s="150"/>
      <c r="D28" s="151"/>
      <c r="E28" s="151"/>
      <c r="F28" s="151"/>
      <c r="G28" s="151"/>
      <c r="H28" s="151"/>
      <c r="I28" s="151"/>
      <c r="J28" s="151"/>
      <c r="K28" s="151"/>
      <c r="L28" s="23"/>
      <c r="M28" s="24"/>
    </row>
    <row r="29" spans="1:13" x14ac:dyDescent="0.25">
      <c r="A29" s="748"/>
      <c r="B29" s="52" t="s">
        <v>587</v>
      </c>
      <c r="C29" s="152"/>
      <c r="D29" s="153"/>
      <c r="E29" s="153"/>
      <c r="F29" s="153"/>
      <c r="G29" s="153"/>
      <c r="H29" s="153"/>
      <c r="I29" s="153"/>
      <c r="J29" s="153"/>
      <c r="K29" s="153"/>
      <c r="L29" s="153"/>
      <c r="M29" s="154"/>
    </row>
    <row r="30" spans="1:13" x14ac:dyDescent="0.25">
      <c r="A30" s="748"/>
      <c r="B30" s="52"/>
      <c r="C30" s="155" t="s">
        <v>588</v>
      </c>
      <c r="D30" s="139">
        <v>20508</v>
      </c>
      <c r="E30" s="149"/>
      <c r="F30" s="157" t="s">
        <v>589</v>
      </c>
      <c r="G30" s="139">
        <v>2020</v>
      </c>
      <c r="H30" s="149"/>
      <c r="I30" s="157" t="s">
        <v>590</v>
      </c>
      <c r="J30" s="948" t="s">
        <v>1144</v>
      </c>
      <c r="K30" s="855"/>
      <c r="L30" s="997"/>
      <c r="M30" s="161"/>
    </row>
    <row r="31" spans="1:13" x14ac:dyDescent="0.25">
      <c r="A31" s="748"/>
      <c r="B31" s="7"/>
      <c r="C31" s="144"/>
      <c r="D31" s="145"/>
      <c r="E31" s="145"/>
      <c r="F31" s="145"/>
      <c r="G31" s="145"/>
      <c r="H31" s="145"/>
      <c r="I31" s="145"/>
      <c r="J31" s="145"/>
      <c r="K31" s="145"/>
      <c r="L31" s="145"/>
      <c r="M31" s="146"/>
    </row>
    <row r="32" spans="1:13" x14ac:dyDescent="0.25">
      <c r="A32" s="748"/>
      <c r="B32" s="750" t="s">
        <v>592</v>
      </c>
      <c r="C32" s="61"/>
      <c r="D32" s="62"/>
      <c r="E32" s="62"/>
      <c r="F32" s="62"/>
      <c r="G32" s="62"/>
      <c r="H32" s="62"/>
      <c r="I32" s="62"/>
      <c r="J32" s="62"/>
      <c r="K32" s="62"/>
      <c r="L32" s="17"/>
      <c r="M32" s="18"/>
    </row>
    <row r="33" spans="1:13" x14ac:dyDescent="0.25">
      <c r="A33" s="748"/>
      <c r="B33" s="751"/>
      <c r="C33" s="162" t="s">
        <v>593</v>
      </c>
      <c r="D33" s="307">
        <v>2020</v>
      </c>
      <c r="E33" s="64"/>
      <c r="F33" s="149" t="s">
        <v>594</v>
      </c>
      <c r="G33" s="164" t="s">
        <v>709</v>
      </c>
      <c r="H33" s="64"/>
      <c r="I33" s="157"/>
      <c r="J33" s="64"/>
      <c r="K33" s="64"/>
      <c r="L33" s="20"/>
      <c r="M33" s="21"/>
    </row>
    <row r="34" spans="1:13" x14ac:dyDescent="0.25">
      <c r="A34" s="748"/>
      <c r="B34" s="752"/>
      <c r="C34" s="144"/>
      <c r="D34" s="65"/>
      <c r="E34" s="66"/>
      <c r="F34" s="145"/>
      <c r="G34" s="66"/>
      <c r="H34" s="66"/>
      <c r="I34" s="165"/>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338">
        <v>20500</v>
      </c>
      <c r="E37" s="339"/>
      <c r="F37" s="338">
        <v>20500</v>
      </c>
      <c r="G37" s="339"/>
      <c r="H37" s="338">
        <v>20500</v>
      </c>
      <c r="I37" s="339"/>
      <c r="J37" s="338">
        <v>20500</v>
      </c>
      <c r="K37" s="339"/>
      <c r="L37" s="340" t="s">
        <v>90</v>
      </c>
      <c r="M37" s="341"/>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340" t="s">
        <v>90</v>
      </c>
      <c r="E39" s="167"/>
      <c r="F39" s="340" t="s">
        <v>90</v>
      </c>
      <c r="G39" s="167"/>
      <c r="H39" s="340" t="s">
        <v>90</v>
      </c>
      <c r="I39" s="167"/>
      <c r="J39" s="340" t="s">
        <v>90</v>
      </c>
      <c r="K39" s="167"/>
      <c r="L39" s="340"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340" t="s">
        <v>90</v>
      </c>
      <c r="E41" s="167"/>
      <c r="F41" s="340" t="s">
        <v>90</v>
      </c>
      <c r="G41" s="167"/>
      <c r="H41" s="340" t="s">
        <v>90</v>
      </c>
      <c r="I41" s="167"/>
      <c r="J41" s="340" t="s">
        <v>90</v>
      </c>
      <c r="K41" s="167"/>
      <c r="L41" s="340"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340" t="s">
        <v>90</v>
      </c>
      <c r="E43" s="167"/>
      <c r="F43" s="797">
        <v>20500</v>
      </c>
      <c r="G43" s="798"/>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147"/>
      <c r="D45" s="148"/>
      <c r="E45" s="148"/>
      <c r="F45" s="148"/>
      <c r="G45" s="148"/>
      <c r="H45" s="148"/>
      <c r="I45" s="148"/>
      <c r="J45" s="148"/>
      <c r="K45" s="148"/>
      <c r="L45" s="20"/>
      <c r="M45" s="21"/>
    </row>
    <row r="46" spans="1:13" x14ac:dyDescent="0.25">
      <c r="A46" s="748"/>
      <c r="B46" s="751"/>
      <c r="C46" s="94"/>
      <c r="D46" s="95" t="s">
        <v>89</v>
      </c>
      <c r="E46" s="96" t="s">
        <v>108</v>
      </c>
      <c r="F46" s="858" t="s">
        <v>614</v>
      </c>
      <c r="G46" s="762" t="s">
        <v>654</v>
      </c>
      <c r="H46" s="762"/>
      <c r="I46" s="762"/>
      <c r="J46" s="762"/>
      <c r="K46" s="174" t="s">
        <v>615</v>
      </c>
      <c r="L46" s="801"/>
      <c r="M46" s="802"/>
    </row>
    <row r="47" spans="1:13" x14ac:dyDescent="0.25">
      <c r="A47" s="748"/>
      <c r="B47" s="751"/>
      <c r="C47" s="94"/>
      <c r="D47" s="98" t="s">
        <v>577</v>
      </c>
      <c r="E47" s="138"/>
      <c r="F47" s="858"/>
      <c r="G47" s="762"/>
      <c r="H47" s="762"/>
      <c r="I47" s="762"/>
      <c r="J47" s="762"/>
      <c r="K47" s="20"/>
      <c r="L47" s="803"/>
      <c r="M47" s="804"/>
    </row>
    <row r="48" spans="1:13" x14ac:dyDescent="0.25">
      <c r="A48" s="748"/>
      <c r="B48" s="752"/>
      <c r="C48" s="99"/>
      <c r="D48" s="23"/>
      <c r="E48" s="23"/>
      <c r="F48" s="23"/>
      <c r="G48" s="23"/>
      <c r="H48" s="23"/>
      <c r="I48" s="23"/>
      <c r="J48" s="23"/>
      <c r="K48" s="23"/>
      <c r="L48" s="20"/>
      <c r="M48" s="21"/>
    </row>
    <row r="49" spans="1:13" ht="15.75" customHeight="1" x14ac:dyDescent="0.25">
      <c r="A49" s="748"/>
      <c r="B49" s="11" t="s">
        <v>616</v>
      </c>
      <c r="C49" s="854" t="s">
        <v>1145</v>
      </c>
      <c r="D49" s="855"/>
      <c r="E49" s="855"/>
      <c r="F49" s="855"/>
      <c r="G49" s="855"/>
      <c r="H49" s="855"/>
      <c r="I49" s="855"/>
      <c r="J49" s="855"/>
      <c r="K49" s="855"/>
      <c r="L49" s="855"/>
      <c r="M49" s="856"/>
    </row>
    <row r="50" spans="1:13" ht="15.75" customHeight="1" x14ac:dyDescent="0.25">
      <c r="A50" s="748"/>
      <c r="B50" s="26" t="s">
        <v>618</v>
      </c>
      <c r="C50" s="854" t="s">
        <v>1146</v>
      </c>
      <c r="D50" s="855"/>
      <c r="E50" s="855"/>
      <c r="F50" s="855"/>
      <c r="G50" s="855"/>
      <c r="H50" s="855"/>
      <c r="I50" s="855"/>
      <c r="J50" s="855"/>
      <c r="K50" s="855"/>
      <c r="L50" s="855"/>
      <c r="M50" s="856"/>
    </row>
    <row r="51" spans="1:13" x14ac:dyDescent="0.25">
      <c r="A51" s="748"/>
      <c r="B51" s="26" t="s">
        <v>620</v>
      </c>
      <c r="C51" s="1116" t="s">
        <v>795</v>
      </c>
      <c r="D51" s="1117"/>
      <c r="E51" s="1117"/>
      <c r="F51" s="1117"/>
      <c r="G51" s="1117"/>
      <c r="H51" s="1117"/>
      <c r="I51" s="1117"/>
      <c r="J51" s="1117"/>
      <c r="K51" s="1117"/>
      <c r="L51" s="1117"/>
      <c r="M51" s="1118"/>
    </row>
    <row r="52" spans="1:13" x14ac:dyDescent="0.25">
      <c r="A52" s="748"/>
      <c r="B52" s="26" t="s">
        <v>621</v>
      </c>
      <c r="C52" s="1119">
        <v>2021</v>
      </c>
      <c r="D52" s="1120"/>
      <c r="E52" s="1120"/>
      <c r="F52" s="1120"/>
      <c r="G52" s="1120"/>
      <c r="H52" s="1120"/>
      <c r="I52" s="1120"/>
      <c r="J52" s="1120"/>
      <c r="K52" s="1120"/>
      <c r="L52" s="1120"/>
      <c r="M52" s="1121"/>
    </row>
    <row r="53" spans="1:13" ht="15.75" customHeight="1" x14ac:dyDescent="0.25">
      <c r="A53" s="734" t="s">
        <v>545</v>
      </c>
      <c r="B53" s="100" t="s">
        <v>622</v>
      </c>
      <c r="C53" s="862" t="s">
        <v>384</v>
      </c>
      <c r="D53" s="863"/>
      <c r="E53" s="863"/>
      <c r="F53" s="863"/>
      <c r="G53" s="863"/>
      <c r="H53" s="863"/>
      <c r="I53" s="863"/>
      <c r="J53" s="863"/>
      <c r="K53" s="863"/>
      <c r="L53" s="863"/>
      <c r="M53" s="867"/>
    </row>
    <row r="54" spans="1:13" ht="15.75" customHeight="1" x14ac:dyDescent="0.25">
      <c r="A54" s="735"/>
      <c r="B54" s="100" t="s">
        <v>624</v>
      </c>
      <c r="C54" s="862" t="s">
        <v>1147</v>
      </c>
      <c r="D54" s="863"/>
      <c r="E54" s="863"/>
      <c r="F54" s="863"/>
      <c r="G54" s="863"/>
      <c r="H54" s="863"/>
      <c r="I54" s="863"/>
      <c r="J54" s="863"/>
      <c r="K54" s="863"/>
      <c r="L54" s="863"/>
      <c r="M54" s="867"/>
    </row>
    <row r="55" spans="1:13" ht="15.75" customHeight="1" x14ac:dyDescent="0.25">
      <c r="A55" s="735"/>
      <c r="B55" s="100" t="s">
        <v>626</v>
      </c>
      <c r="C55" s="739" t="s">
        <v>9</v>
      </c>
      <c r="D55" s="740"/>
      <c r="E55" s="740"/>
      <c r="F55" s="740"/>
      <c r="G55" s="740"/>
      <c r="H55" s="740"/>
      <c r="I55" s="740"/>
      <c r="J55" s="740"/>
      <c r="K55" s="740"/>
      <c r="L55" s="740"/>
      <c r="M55" s="741"/>
    </row>
    <row r="56" spans="1:13" ht="15.75" customHeight="1" x14ac:dyDescent="0.25">
      <c r="A56" s="735"/>
      <c r="B56" s="101" t="s">
        <v>627</v>
      </c>
      <c r="C56" s="862" t="s">
        <v>383</v>
      </c>
      <c r="D56" s="863"/>
      <c r="E56" s="863"/>
      <c r="F56" s="863"/>
      <c r="G56" s="863"/>
      <c r="H56" s="863"/>
      <c r="I56" s="863"/>
      <c r="J56" s="863"/>
      <c r="K56" s="863"/>
      <c r="L56" s="863"/>
      <c r="M56" s="867"/>
    </row>
    <row r="57" spans="1:13" ht="15.75" customHeight="1" x14ac:dyDescent="0.25">
      <c r="A57" s="735"/>
      <c r="B57" s="100" t="s">
        <v>628</v>
      </c>
      <c r="C57" s="739" t="s">
        <v>1148</v>
      </c>
      <c r="D57" s="740"/>
      <c r="E57" s="740"/>
      <c r="F57" s="740"/>
      <c r="G57" s="740"/>
      <c r="H57" s="740"/>
      <c r="I57" s="740"/>
      <c r="J57" s="740"/>
      <c r="K57" s="740"/>
      <c r="L57" s="740"/>
      <c r="M57" s="741"/>
    </row>
    <row r="58" spans="1:13" ht="16.5" customHeight="1" thickBot="1" x14ac:dyDescent="0.3">
      <c r="A58" s="745"/>
      <c r="B58" s="100" t="s">
        <v>629</v>
      </c>
      <c r="C58" s="739" t="s">
        <v>352</v>
      </c>
      <c r="D58" s="740"/>
      <c r="E58" s="740"/>
      <c r="F58" s="740"/>
      <c r="G58" s="740"/>
      <c r="H58" s="740"/>
      <c r="I58" s="740"/>
      <c r="J58" s="740"/>
      <c r="K58" s="740"/>
      <c r="L58" s="740"/>
      <c r="M58" s="741"/>
    </row>
    <row r="59" spans="1:13" ht="15.75" customHeight="1" x14ac:dyDescent="0.25">
      <c r="A59" s="734" t="s">
        <v>630</v>
      </c>
      <c r="B59" s="102" t="s">
        <v>631</v>
      </c>
      <c r="C59" s="739" t="s">
        <v>815</v>
      </c>
      <c r="D59" s="740"/>
      <c r="E59" s="740"/>
      <c r="F59" s="740"/>
      <c r="G59" s="740"/>
      <c r="H59" s="740"/>
      <c r="I59" s="740"/>
      <c r="J59" s="740"/>
      <c r="K59" s="740"/>
      <c r="L59" s="740"/>
      <c r="M59" s="741"/>
    </row>
    <row r="60" spans="1:13" ht="30" customHeight="1" x14ac:dyDescent="0.25">
      <c r="A60" s="735"/>
      <c r="B60" s="102" t="s">
        <v>633</v>
      </c>
      <c r="C60" s="739" t="s">
        <v>634</v>
      </c>
      <c r="D60" s="740"/>
      <c r="E60" s="740"/>
      <c r="F60" s="740"/>
      <c r="G60" s="740"/>
      <c r="H60" s="740"/>
      <c r="I60" s="740"/>
      <c r="J60" s="740"/>
      <c r="K60" s="740"/>
      <c r="L60" s="740"/>
      <c r="M60" s="741"/>
    </row>
    <row r="61" spans="1:13" ht="30" customHeight="1" thickBot="1" x14ac:dyDescent="0.3">
      <c r="A61" s="735"/>
      <c r="B61" s="103" t="s">
        <v>44</v>
      </c>
      <c r="C61" s="739" t="s">
        <v>9</v>
      </c>
      <c r="D61" s="740"/>
      <c r="E61" s="740"/>
      <c r="F61" s="740"/>
      <c r="G61" s="740"/>
      <c r="H61" s="740"/>
      <c r="I61" s="740"/>
      <c r="J61" s="740"/>
      <c r="K61" s="740"/>
      <c r="L61" s="740"/>
      <c r="M61" s="741"/>
    </row>
    <row r="62" spans="1:13" ht="16.5" thickBot="1" x14ac:dyDescent="0.3">
      <c r="A62" s="104" t="s">
        <v>549</v>
      </c>
      <c r="B62" s="105"/>
      <c r="C62" s="849"/>
      <c r="D62" s="743"/>
      <c r="E62" s="743"/>
      <c r="F62" s="743"/>
      <c r="G62" s="743"/>
      <c r="H62" s="743"/>
      <c r="I62" s="743"/>
      <c r="J62" s="743"/>
      <c r="K62" s="743"/>
      <c r="L62" s="743"/>
      <c r="M62" s="744"/>
    </row>
  </sheetData>
  <mergeCells count="53">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9" zoomScale="70" zoomScaleNormal="70" workbookViewId="0">
      <selection activeCell="C14" sqref="C14:M14"/>
    </sheetView>
  </sheetViews>
  <sheetFormatPr baseColWidth="10" defaultColWidth="11.42578125" defaultRowHeight="15.75" x14ac:dyDescent="0.25"/>
  <cols>
    <col min="1" max="1" width="25.140625" style="5" customWidth="1"/>
    <col min="2" max="2" width="39.140625" style="106" customWidth="1"/>
    <col min="3" max="3" width="14.28515625" style="5" customWidth="1"/>
    <col min="4" max="16384" width="11.42578125" style="5"/>
  </cols>
  <sheetData>
    <row r="1" spans="1:13" ht="28.5" customHeight="1" thickBot="1" x14ac:dyDescent="0.3">
      <c r="A1" s="1"/>
      <c r="B1" s="2" t="s">
        <v>1149</v>
      </c>
      <c r="C1" s="3"/>
      <c r="D1" s="3"/>
      <c r="E1" s="3"/>
      <c r="F1" s="3"/>
      <c r="G1" s="3"/>
      <c r="H1" s="3"/>
      <c r="I1" s="3"/>
      <c r="J1" s="3"/>
      <c r="K1" s="3"/>
      <c r="L1" s="3"/>
      <c r="M1" s="4"/>
    </row>
    <row r="2" spans="1:13" x14ac:dyDescent="0.25">
      <c r="A2" s="768" t="s">
        <v>552</v>
      </c>
      <c r="B2" s="6" t="s">
        <v>553</v>
      </c>
      <c r="C2" s="826" t="s">
        <v>387</v>
      </c>
      <c r="D2" s="827"/>
      <c r="E2" s="827"/>
      <c r="F2" s="827"/>
      <c r="G2" s="827"/>
      <c r="H2" s="827"/>
      <c r="I2" s="827"/>
      <c r="J2" s="827"/>
      <c r="K2" s="827"/>
      <c r="L2" s="827"/>
      <c r="M2" s="828"/>
    </row>
    <row r="3" spans="1:13" ht="31.5" customHeight="1" x14ac:dyDescent="0.25">
      <c r="A3" s="769"/>
      <c r="B3" s="11" t="s">
        <v>735</v>
      </c>
      <c r="C3" s="777" t="s">
        <v>1113</v>
      </c>
      <c r="D3" s="779"/>
      <c r="E3" s="779"/>
      <c r="F3" s="779"/>
      <c r="G3" s="779"/>
      <c r="H3" s="779"/>
      <c r="I3" s="779"/>
      <c r="J3" s="779"/>
      <c r="K3" s="779"/>
      <c r="L3" s="779"/>
      <c r="M3" s="780"/>
    </row>
    <row r="4" spans="1:13" x14ac:dyDescent="0.25">
      <c r="A4" s="769"/>
      <c r="B4" s="7" t="s">
        <v>40</v>
      </c>
      <c r="C4" s="123" t="s">
        <v>1150</v>
      </c>
      <c r="D4" s="128"/>
      <c r="E4" s="126"/>
      <c r="F4" s="784" t="s">
        <v>41</v>
      </c>
      <c r="G4" s="785"/>
      <c r="H4" s="129">
        <v>57</v>
      </c>
      <c r="I4" s="8"/>
      <c r="J4" s="8"/>
      <c r="K4" s="8"/>
      <c r="L4" s="8"/>
      <c r="M4" s="9"/>
    </row>
    <row r="5" spans="1:13" x14ac:dyDescent="0.25">
      <c r="A5" s="769"/>
      <c r="B5" s="7" t="s">
        <v>556</v>
      </c>
      <c r="C5" s="777" t="s">
        <v>787</v>
      </c>
      <c r="D5" s="779"/>
      <c r="E5" s="779"/>
      <c r="F5" s="779"/>
      <c r="G5" s="779"/>
      <c r="H5" s="779"/>
      <c r="I5" s="779"/>
      <c r="J5" s="779"/>
      <c r="K5" s="779"/>
      <c r="L5" s="779"/>
      <c r="M5" s="780"/>
    </row>
    <row r="6" spans="1:13" x14ac:dyDescent="0.25">
      <c r="A6" s="769"/>
      <c r="B6" s="7" t="s">
        <v>557</v>
      </c>
      <c r="C6" s="777" t="s">
        <v>788</v>
      </c>
      <c r="D6" s="779"/>
      <c r="E6" s="779"/>
      <c r="F6" s="779"/>
      <c r="G6" s="779"/>
      <c r="H6" s="779"/>
      <c r="I6" s="779"/>
      <c r="J6" s="779"/>
      <c r="K6" s="779"/>
      <c r="L6" s="779"/>
      <c r="M6" s="780"/>
    </row>
    <row r="7" spans="1:13" x14ac:dyDescent="0.25">
      <c r="A7" s="769"/>
      <c r="B7" s="11" t="s">
        <v>558</v>
      </c>
      <c r="C7" s="773" t="s">
        <v>99</v>
      </c>
      <c r="D7" s="774"/>
      <c r="E7" s="12"/>
      <c r="F7" s="12"/>
      <c r="G7" s="13"/>
      <c r="H7" s="130" t="s">
        <v>44</v>
      </c>
      <c r="I7" s="797" t="s">
        <v>9</v>
      </c>
      <c r="J7" s="740"/>
      <c r="K7" s="740"/>
      <c r="L7" s="740"/>
      <c r="M7" s="741"/>
    </row>
    <row r="8" spans="1:13" x14ac:dyDescent="0.25">
      <c r="A8" s="769"/>
      <c r="B8" s="837" t="s">
        <v>559</v>
      </c>
      <c r="C8" s="15"/>
      <c r="D8" s="16"/>
      <c r="E8" s="16"/>
      <c r="F8" s="16"/>
      <c r="G8" s="16"/>
      <c r="H8" s="16"/>
      <c r="I8" s="16"/>
      <c r="J8" s="16"/>
      <c r="K8" s="16"/>
      <c r="L8" s="17"/>
      <c r="M8" s="18"/>
    </row>
    <row r="9" spans="1:13" x14ac:dyDescent="0.25">
      <c r="A9" s="769"/>
      <c r="B9" s="838"/>
      <c r="C9" s="771" t="s">
        <v>9</v>
      </c>
      <c r="D9" s="772"/>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51" customHeight="1" x14ac:dyDescent="0.25">
      <c r="A11" s="769"/>
      <c r="B11" s="11" t="s">
        <v>564</v>
      </c>
      <c r="C11" s="807" t="s">
        <v>1151</v>
      </c>
      <c r="D11" s="808"/>
      <c r="E11" s="808"/>
      <c r="F11" s="808"/>
      <c r="G11" s="808"/>
      <c r="H11" s="808"/>
      <c r="I11" s="808"/>
      <c r="J11" s="808"/>
      <c r="K11" s="808"/>
      <c r="L11" s="808"/>
      <c r="M11" s="809"/>
    </row>
    <row r="12" spans="1:13" ht="66" customHeight="1" x14ac:dyDescent="0.25">
      <c r="A12" s="769"/>
      <c r="B12" s="11" t="s">
        <v>741</v>
      </c>
      <c r="C12" s="807" t="s">
        <v>1152</v>
      </c>
      <c r="D12" s="808"/>
      <c r="E12" s="808"/>
      <c r="F12" s="808"/>
      <c r="G12" s="808"/>
      <c r="H12" s="808"/>
      <c r="I12" s="808"/>
      <c r="J12" s="808"/>
      <c r="K12" s="808"/>
      <c r="L12" s="808"/>
      <c r="M12" s="809"/>
    </row>
    <row r="13" spans="1:13" ht="31.5" customHeight="1" x14ac:dyDescent="0.25">
      <c r="A13" s="769"/>
      <c r="B13" s="11" t="s">
        <v>743</v>
      </c>
      <c r="C13" s="873" t="s">
        <v>1118</v>
      </c>
      <c r="D13" s="874"/>
      <c r="E13" s="874"/>
      <c r="F13" s="874"/>
      <c r="G13" s="874"/>
      <c r="H13" s="874"/>
      <c r="I13" s="874"/>
      <c r="J13" s="874"/>
      <c r="K13" s="874"/>
      <c r="L13" s="874"/>
      <c r="M13" s="875"/>
    </row>
    <row r="14" spans="1:13" ht="75.75" customHeight="1" x14ac:dyDescent="0.25">
      <c r="A14" s="769"/>
      <c r="B14" s="837" t="s">
        <v>745</v>
      </c>
      <c r="C14" s="755" t="s">
        <v>389</v>
      </c>
      <c r="D14" s="756"/>
      <c r="E14" s="268" t="s">
        <v>746</v>
      </c>
      <c r="F14" s="54" t="s">
        <v>1153</v>
      </c>
      <c r="G14" s="816" t="s">
        <v>1154</v>
      </c>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ht="16.5" x14ac:dyDescent="0.25">
      <c r="A16" s="747" t="s">
        <v>533</v>
      </c>
      <c r="B16" s="26" t="s">
        <v>30</v>
      </c>
      <c r="C16" s="1122" t="s">
        <v>391</v>
      </c>
      <c r="D16" s="1123"/>
      <c r="E16" s="1123"/>
      <c r="F16" s="1123"/>
      <c r="G16" s="1123"/>
      <c r="H16" s="1123"/>
      <c r="I16" s="1123"/>
      <c r="J16" s="1123"/>
      <c r="K16" s="1123"/>
      <c r="L16" s="1123"/>
      <c r="M16" s="1124"/>
    </row>
    <row r="17" spans="1:13" ht="35.25" customHeight="1" x14ac:dyDescent="0.25">
      <c r="A17" s="748"/>
      <c r="B17" s="26" t="s">
        <v>748</v>
      </c>
      <c r="C17" s="807" t="s">
        <v>388</v>
      </c>
      <c r="D17" s="808"/>
      <c r="E17" s="808"/>
      <c r="F17" s="808"/>
      <c r="G17" s="808"/>
      <c r="H17" s="808"/>
      <c r="I17" s="808"/>
      <c r="J17" s="808"/>
      <c r="K17" s="808"/>
      <c r="L17" s="808"/>
      <c r="M17" s="809"/>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t="s">
        <v>577</v>
      </c>
      <c r="E23" s="36" t="s">
        <v>578</v>
      </c>
      <c r="F23" s="142" t="s">
        <v>579</v>
      </c>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577</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270">
        <v>0</v>
      </c>
      <c r="E30" s="47"/>
      <c r="F30" s="58" t="s">
        <v>589</v>
      </c>
      <c r="G30" s="40">
        <v>2020</v>
      </c>
      <c r="H30" s="47"/>
      <c r="I30" s="58" t="s">
        <v>590</v>
      </c>
      <c r="J30" s="271" t="s">
        <v>1155</v>
      </c>
      <c r="K30" s="121"/>
      <c r="L30" s="272"/>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163">
        <v>2021</v>
      </c>
      <c r="E33" s="64"/>
      <c r="F33" s="47" t="s">
        <v>594</v>
      </c>
      <c r="G33" s="164" t="s">
        <v>709</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166">
        <v>1</v>
      </c>
      <c r="E37" s="167"/>
      <c r="F37" s="166">
        <v>1</v>
      </c>
      <c r="G37" s="167"/>
      <c r="H37" s="166">
        <v>1</v>
      </c>
      <c r="I37" s="167"/>
      <c r="J37" s="166">
        <v>1</v>
      </c>
      <c r="K37" s="167"/>
      <c r="L37" s="166" t="s">
        <v>90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653</v>
      </c>
      <c r="H46" s="762"/>
      <c r="I46" s="762"/>
      <c r="J46" s="762"/>
      <c r="K46" s="97" t="s">
        <v>615</v>
      </c>
      <c r="L46" s="801" t="s">
        <v>1156</v>
      </c>
      <c r="M46" s="802"/>
    </row>
    <row r="47" spans="1:13" x14ac:dyDescent="0.25">
      <c r="A47" s="748"/>
      <c r="B47" s="751"/>
      <c r="C47" s="94"/>
      <c r="D47" s="98" t="s">
        <v>577</v>
      </c>
      <c r="E47" s="38"/>
      <c r="F47" s="761"/>
      <c r="G47" s="762"/>
      <c r="H47" s="762"/>
      <c r="I47" s="762"/>
      <c r="J47" s="762"/>
      <c r="K47" s="20"/>
      <c r="L47" s="803"/>
      <c r="M47" s="804"/>
    </row>
    <row r="48" spans="1:13" x14ac:dyDescent="0.25">
      <c r="A48" s="748"/>
      <c r="B48" s="752"/>
      <c r="C48" s="99"/>
      <c r="D48" s="23"/>
      <c r="E48" s="23"/>
      <c r="F48" s="23"/>
      <c r="G48" s="23"/>
      <c r="H48" s="23"/>
      <c r="I48" s="23"/>
      <c r="J48" s="23"/>
      <c r="K48" s="23"/>
      <c r="L48" s="20"/>
      <c r="M48" s="21"/>
    </row>
    <row r="49" spans="1:13" ht="31.5" customHeight="1" x14ac:dyDescent="0.25">
      <c r="A49" s="748"/>
      <c r="B49" s="11" t="s">
        <v>616</v>
      </c>
      <c r="C49" s="815" t="s">
        <v>1157</v>
      </c>
      <c r="D49" s="816"/>
      <c r="E49" s="816"/>
      <c r="F49" s="816"/>
      <c r="G49" s="816"/>
      <c r="H49" s="816"/>
      <c r="I49" s="816"/>
      <c r="J49" s="816"/>
      <c r="K49" s="816"/>
      <c r="L49" s="816"/>
      <c r="M49" s="817"/>
    </row>
    <row r="50" spans="1:13" x14ac:dyDescent="0.25">
      <c r="A50" s="748"/>
      <c r="B50" s="26" t="s">
        <v>618</v>
      </c>
      <c r="C50" s="107" t="s">
        <v>866</v>
      </c>
      <c r="D50" s="108"/>
      <c r="E50" s="108"/>
      <c r="F50" s="108"/>
      <c r="G50" s="108"/>
      <c r="H50" s="108"/>
      <c r="I50" s="108"/>
      <c r="J50" s="108"/>
      <c r="K50" s="108"/>
      <c r="L50" s="108"/>
      <c r="M50" s="109"/>
    </row>
    <row r="51" spans="1:13" x14ac:dyDescent="0.25">
      <c r="A51" s="748"/>
      <c r="B51" s="26" t="s">
        <v>620</v>
      </c>
      <c r="C51" s="107">
        <v>15</v>
      </c>
      <c r="D51" s="108"/>
      <c r="E51" s="108"/>
      <c r="F51" s="108"/>
      <c r="G51" s="108"/>
      <c r="H51" s="108"/>
      <c r="I51" s="108"/>
      <c r="J51" s="108"/>
      <c r="K51" s="108"/>
      <c r="L51" s="108"/>
      <c r="M51" s="109"/>
    </row>
    <row r="52" spans="1:13" x14ac:dyDescent="0.25">
      <c r="A52" s="748"/>
      <c r="B52" s="26" t="s">
        <v>621</v>
      </c>
      <c r="C52" s="777" t="s">
        <v>90</v>
      </c>
      <c r="D52" s="779"/>
      <c r="E52" s="779"/>
      <c r="F52" s="779"/>
      <c r="G52" s="779"/>
      <c r="H52" s="779"/>
      <c r="I52" s="779"/>
      <c r="J52" s="779"/>
      <c r="K52" s="779"/>
      <c r="L52" s="779"/>
      <c r="M52" s="780"/>
    </row>
    <row r="53" spans="1:13" ht="15.75" customHeight="1" x14ac:dyDescent="0.25">
      <c r="A53" s="734" t="s">
        <v>545</v>
      </c>
      <c r="B53" s="100" t="s">
        <v>622</v>
      </c>
      <c r="C53" s="739" t="s">
        <v>1158</v>
      </c>
      <c r="D53" s="740"/>
      <c r="E53" s="740"/>
      <c r="F53" s="740"/>
      <c r="G53" s="740"/>
      <c r="H53" s="740"/>
      <c r="I53" s="740"/>
      <c r="J53" s="740"/>
      <c r="K53" s="740"/>
      <c r="L53" s="740"/>
      <c r="M53" s="741"/>
    </row>
    <row r="54" spans="1:13" ht="15.75" customHeight="1" x14ac:dyDescent="0.25">
      <c r="A54" s="735"/>
      <c r="B54" s="100" t="s">
        <v>624</v>
      </c>
      <c r="C54" s="739" t="s">
        <v>1159</v>
      </c>
      <c r="D54" s="740"/>
      <c r="E54" s="740"/>
      <c r="F54" s="740"/>
      <c r="G54" s="740"/>
      <c r="H54" s="740"/>
      <c r="I54" s="740"/>
      <c r="J54" s="740"/>
      <c r="K54" s="740"/>
      <c r="L54" s="740"/>
      <c r="M54" s="741"/>
    </row>
    <row r="55" spans="1:13" ht="15.75" customHeight="1" x14ac:dyDescent="0.25">
      <c r="A55" s="735"/>
      <c r="B55" s="100" t="s">
        <v>626</v>
      </c>
      <c r="C55" s="739" t="s">
        <v>9</v>
      </c>
      <c r="D55" s="740"/>
      <c r="E55" s="740"/>
      <c r="F55" s="740"/>
      <c r="G55" s="740"/>
      <c r="H55" s="740"/>
      <c r="I55" s="740"/>
      <c r="J55" s="740"/>
      <c r="K55" s="740"/>
      <c r="L55" s="740"/>
      <c r="M55" s="741"/>
    </row>
    <row r="56" spans="1:13" ht="15.75" customHeight="1" x14ac:dyDescent="0.25">
      <c r="A56" s="735"/>
      <c r="B56" s="101" t="s">
        <v>627</v>
      </c>
      <c r="C56" s="739" t="s">
        <v>393</v>
      </c>
      <c r="D56" s="740"/>
      <c r="E56" s="740"/>
      <c r="F56" s="740"/>
      <c r="G56" s="740"/>
      <c r="H56" s="740"/>
      <c r="I56" s="740"/>
      <c r="J56" s="740"/>
      <c r="K56" s="740"/>
      <c r="L56" s="740"/>
      <c r="M56" s="741"/>
    </row>
    <row r="57" spans="1:13" ht="15.75" customHeight="1" x14ac:dyDescent="0.25">
      <c r="A57" s="735"/>
      <c r="B57" s="100" t="s">
        <v>628</v>
      </c>
      <c r="C57" s="739" t="s">
        <v>395</v>
      </c>
      <c r="D57" s="740"/>
      <c r="E57" s="740"/>
      <c r="F57" s="740"/>
      <c r="G57" s="740"/>
      <c r="H57" s="740"/>
      <c r="I57" s="740"/>
      <c r="J57" s="740"/>
      <c r="K57" s="740"/>
      <c r="L57" s="740"/>
      <c r="M57" s="741"/>
    </row>
    <row r="58" spans="1:13" ht="16.5" thickBot="1" x14ac:dyDescent="0.3">
      <c r="A58" s="745"/>
      <c r="B58" s="100" t="s">
        <v>629</v>
      </c>
      <c r="C58" s="739">
        <v>3808330</v>
      </c>
      <c r="D58" s="740"/>
      <c r="E58" s="740"/>
      <c r="F58" s="740"/>
      <c r="G58" s="740"/>
      <c r="H58" s="740"/>
      <c r="I58" s="740"/>
      <c r="J58" s="740"/>
      <c r="K58" s="740"/>
      <c r="L58" s="740"/>
      <c r="M58" s="741"/>
    </row>
    <row r="59" spans="1:13" ht="15.75" customHeight="1" x14ac:dyDescent="0.25">
      <c r="A59" s="734" t="s">
        <v>630</v>
      </c>
      <c r="B59" s="102" t="s">
        <v>631</v>
      </c>
      <c r="C59" s="739" t="s">
        <v>815</v>
      </c>
      <c r="D59" s="740"/>
      <c r="E59" s="740"/>
      <c r="F59" s="740"/>
      <c r="G59" s="740"/>
      <c r="H59" s="740"/>
      <c r="I59" s="740"/>
      <c r="J59" s="740"/>
      <c r="K59" s="740"/>
      <c r="L59" s="740"/>
      <c r="M59" s="741"/>
    </row>
    <row r="60" spans="1:13" ht="30" customHeight="1" x14ac:dyDescent="0.25">
      <c r="A60" s="735"/>
      <c r="B60" s="102" t="s">
        <v>633</v>
      </c>
      <c r="C60" s="739" t="s">
        <v>634</v>
      </c>
      <c r="D60" s="740"/>
      <c r="E60" s="740"/>
      <c r="F60" s="740"/>
      <c r="G60" s="740"/>
      <c r="H60" s="740"/>
      <c r="I60" s="740"/>
      <c r="J60" s="740"/>
      <c r="K60" s="740"/>
      <c r="L60" s="740"/>
      <c r="M60" s="741"/>
    </row>
    <row r="61" spans="1:13" ht="30" customHeight="1" thickBot="1" x14ac:dyDescent="0.3">
      <c r="A61" s="735"/>
      <c r="B61" s="103" t="s">
        <v>44</v>
      </c>
      <c r="C61" s="739" t="s">
        <v>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49">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G14:M14"/>
    <mergeCell ref="C15:M15"/>
    <mergeCell ref="A16:A52"/>
    <mergeCell ref="C16:M16"/>
    <mergeCell ref="C17:M17"/>
    <mergeCell ref="B18:B24"/>
    <mergeCell ref="B25:B28"/>
    <mergeCell ref="B32:B34"/>
    <mergeCell ref="B35:B44"/>
    <mergeCell ref="F43:G43"/>
    <mergeCell ref="H43:I43"/>
    <mergeCell ref="B45:B48"/>
    <mergeCell ref="F46:F47"/>
    <mergeCell ref="G46:J47"/>
    <mergeCell ref="L46:M47"/>
    <mergeCell ref="C52:M52"/>
    <mergeCell ref="C49:M49"/>
    <mergeCell ref="C62:M62"/>
    <mergeCell ref="C57:M57"/>
    <mergeCell ref="C58:M58"/>
    <mergeCell ref="A59:A61"/>
    <mergeCell ref="C59:M59"/>
    <mergeCell ref="C60:M60"/>
    <mergeCell ref="C61:M61"/>
    <mergeCell ref="A53:A58"/>
    <mergeCell ref="C53:M53"/>
    <mergeCell ref="C54:M54"/>
    <mergeCell ref="C55:M55"/>
    <mergeCell ref="C56:M56"/>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70" zoomScaleNormal="70" workbookViewId="0">
      <selection activeCell="B1" sqref="B1:M1"/>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6" customHeight="1" thickBot="1" x14ac:dyDescent="0.3">
      <c r="A1" s="1"/>
      <c r="B1" s="788" t="s">
        <v>645</v>
      </c>
      <c r="C1" s="789"/>
      <c r="D1" s="789"/>
      <c r="E1" s="789"/>
      <c r="F1" s="789"/>
      <c r="G1" s="789"/>
      <c r="H1" s="789"/>
      <c r="I1" s="789"/>
      <c r="J1" s="789"/>
      <c r="K1" s="789"/>
      <c r="L1" s="789"/>
      <c r="M1" s="790"/>
    </row>
    <row r="2" spans="1:13" ht="59.25" customHeight="1" x14ac:dyDescent="0.25">
      <c r="A2" s="768" t="s">
        <v>552</v>
      </c>
      <c r="B2" s="6" t="s">
        <v>553</v>
      </c>
      <c r="C2" s="777" t="s">
        <v>191</v>
      </c>
      <c r="D2" s="778"/>
      <c r="E2" s="778"/>
      <c r="F2" s="779"/>
      <c r="G2" s="779"/>
      <c r="H2" s="779"/>
      <c r="I2" s="779"/>
      <c r="J2" s="779"/>
      <c r="K2" s="779"/>
      <c r="L2" s="779"/>
      <c r="M2" s="780"/>
    </row>
    <row r="3" spans="1:13" ht="48" customHeight="1" x14ac:dyDescent="0.25">
      <c r="A3" s="769"/>
      <c r="B3" s="11" t="s">
        <v>554</v>
      </c>
      <c r="C3" s="777" t="s">
        <v>646</v>
      </c>
      <c r="D3" s="778"/>
      <c r="E3" s="778"/>
      <c r="F3" s="779"/>
      <c r="G3" s="779"/>
      <c r="H3" s="779"/>
      <c r="I3" s="779"/>
      <c r="J3" s="779"/>
      <c r="K3" s="779"/>
      <c r="L3" s="779"/>
      <c r="M3" s="780"/>
    </row>
    <row r="4" spans="1:13" ht="15.75" customHeight="1" x14ac:dyDescent="0.25">
      <c r="A4" s="769"/>
      <c r="B4" s="294" t="s">
        <v>40</v>
      </c>
      <c r="C4" s="123" t="s">
        <v>108</v>
      </c>
      <c r="D4" s="128"/>
      <c r="E4" s="126"/>
      <c r="F4" s="784" t="s">
        <v>41</v>
      </c>
      <c r="G4" s="785"/>
      <c r="H4" s="129" t="s">
        <v>90</v>
      </c>
      <c r="I4" s="8"/>
      <c r="J4" s="8"/>
      <c r="K4" s="8"/>
      <c r="L4" s="8"/>
      <c r="M4" s="9"/>
    </row>
    <row r="5" spans="1:13" ht="16.5" customHeight="1" x14ac:dyDescent="0.25">
      <c r="A5" s="769"/>
      <c r="B5" s="7" t="s">
        <v>556</v>
      </c>
      <c r="C5" s="781" t="s">
        <v>90</v>
      </c>
      <c r="D5" s="782"/>
      <c r="E5" s="782"/>
      <c r="F5" s="782"/>
      <c r="G5" s="782"/>
      <c r="H5" s="782"/>
      <c r="I5" s="782"/>
      <c r="J5" s="782"/>
      <c r="K5" s="782"/>
      <c r="L5" s="782"/>
      <c r="M5" s="783"/>
    </row>
    <row r="6" spans="1:13" x14ac:dyDescent="0.25">
      <c r="A6" s="769"/>
      <c r="B6" s="294" t="s">
        <v>557</v>
      </c>
      <c r="C6" s="123"/>
      <c r="D6" s="8"/>
      <c r="E6" s="8"/>
      <c r="F6" s="8"/>
      <c r="G6" s="8"/>
      <c r="H6" s="129" t="s">
        <v>90</v>
      </c>
      <c r="I6" s="8"/>
      <c r="J6" s="8"/>
      <c r="K6" s="8"/>
      <c r="L6" s="8"/>
      <c r="M6" s="9"/>
    </row>
    <row r="7" spans="1:13" x14ac:dyDescent="0.25">
      <c r="A7" s="769"/>
      <c r="B7" s="26" t="s">
        <v>558</v>
      </c>
      <c r="C7" s="773" t="s">
        <v>7</v>
      </c>
      <c r="D7" s="774"/>
      <c r="E7" s="12"/>
      <c r="F7" s="12"/>
      <c r="G7" s="13"/>
      <c r="H7" s="130" t="s">
        <v>44</v>
      </c>
      <c r="I7" s="775" t="s">
        <v>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647</v>
      </c>
      <c r="D9" s="772"/>
      <c r="E9" s="19"/>
      <c r="F9" s="772" t="s">
        <v>639</v>
      </c>
      <c r="G9" s="772"/>
      <c r="H9" s="19"/>
      <c r="I9" s="772"/>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37.5" customHeight="1" x14ac:dyDescent="0.25">
      <c r="A11" s="770"/>
      <c r="B11" s="11" t="s">
        <v>564</v>
      </c>
      <c r="C11" s="755" t="s">
        <v>648</v>
      </c>
      <c r="D11" s="756"/>
      <c r="E11" s="756"/>
      <c r="F11" s="756"/>
      <c r="G11" s="756"/>
      <c r="H11" s="756"/>
      <c r="I11" s="756"/>
      <c r="J11" s="756"/>
      <c r="K11" s="756"/>
      <c r="L11" s="756"/>
      <c r="M11" s="760"/>
    </row>
    <row r="12" spans="1:13" ht="15.75" customHeight="1" x14ac:dyDescent="0.25">
      <c r="A12" s="747" t="s">
        <v>533</v>
      </c>
      <c r="B12" s="26" t="s">
        <v>30</v>
      </c>
      <c r="C12" s="755" t="s">
        <v>67</v>
      </c>
      <c r="D12" s="756"/>
      <c r="E12" s="121"/>
      <c r="F12" s="121"/>
      <c r="G12" s="121"/>
      <c r="H12" s="121"/>
      <c r="I12" s="121"/>
      <c r="J12" s="121"/>
      <c r="K12" s="121"/>
      <c r="L12" s="649"/>
      <c r="M12" s="648"/>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142" t="s">
        <v>641</v>
      </c>
      <c r="G18" s="142"/>
      <c r="H18" s="142"/>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52">
        <v>0</v>
      </c>
      <c r="E25" s="47"/>
      <c r="F25" s="58" t="s">
        <v>589</v>
      </c>
      <c r="G25" s="40">
        <v>2020</v>
      </c>
      <c r="H25" s="47"/>
      <c r="I25" s="58" t="s">
        <v>590</v>
      </c>
      <c r="J25" s="271"/>
      <c r="K25" s="121" t="s">
        <v>642</v>
      </c>
      <c r="L25" s="272"/>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595</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52"/>
      <c r="C32" s="71"/>
      <c r="D32" s="646">
        <v>0.2</v>
      </c>
      <c r="E32" s="645"/>
      <c r="F32" s="646">
        <v>0.4</v>
      </c>
      <c r="G32" s="645"/>
      <c r="H32" s="646">
        <v>0.6</v>
      </c>
      <c r="I32" s="645"/>
      <c r="J32" s="646">
        <v>0.8</v>
      </c>
      <c r="K32" s="645"/>
      <c r="L32" s="646">
        <v>1</v>
      </c>
      <c r="M32" s="168"/>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166" t="s">
        <v>90</v>
      </c>
      <c r="E34" s="167"/>
      <c r="F34" s="166" t="s">
        <v>90</v>
      </c>
      <c r="G34" s="167"/>
      <c r="H34" s="166" t="s">
        <v>90</v>
      </c>
      <c r="I34" s="167"/>
      <c r="J34" s="166" t="s">
        <v>90</v>
      </c>
      <c r="K34" s="167"/>
      <c r="L34" s="166"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166" t="s">
        <v>90</v>
      </c>
      <c r="E36" s="167"/>
      <c r="F36" s="166" t="s">
        <v>90</v>
      </c>
      <c r="G36" s="167"/>
      <c r="H36" s="166" t="s">
        <v>90</v>
      </c>
      <c r="I36" s="167"/>
      <c r="J36" s="166" t="s">
        <v>90</v>
      </c>
      <c r="K36" s="167"/>
      <c r="L36" s="166"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166" t="s">
        <v>90</v>
      </c>
      <c r="E38" s="167"/>
      <c r="F38" s="791">
        <v>1</v>
      </c>
      <c r="G38" s="792"/>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576</v>
      </c>
      <c r="H41" s="762"/>
      <c r="I41" s="762"/>
      <c r="J41" s="762"/>
      <c r="K41" s="97" t="s">
        <v>615</v>
      </c>
      <c r="L41" s="763" t="s">
        <v>90</v>
      </c>
      <c r="M41" s="764"/>
    </row>
    <row r="42" spans="1:13" x14ac:dyDescent="0.25">
      <c r="A42" s="748"/>
      <c r="B42" s="751"/>
      <c r="C42" s="94"/>
      <c r="D42" s="98"/>
      <c r="E42" s="38" t="s">
        <v>577</v>
      </c>
      <c r="F42" s="761"/>
      <c r="G42" s="762"/>
      <c r="H42" s="762"/>
      <c r="I42" s="762"/>
      <c r="J42" s="762"/>
      <c r="K42" s="20"/>
      <c r="L42" s="765"/>
      <c r="M42" s="766"/>
    </row>
    <row r="43" spans="1:13" x14ac:dyDescent="0.25">
      <c r="A43" s="748"/>
      <c r="B43" s="752"/>
      <c r="C43" s="99"/>
      <c r="D43" s="23"/>
      <c r="E43" s="23"/>
      <c r="F43" s="23"/>
      <c r="G43" s="23"/>
      <c r="H43" s="23"/>
      <c r="I43" s="23"/>
      <c r="J43" s="23"/>
      <c r="K43" s="23"/>
      <c r="L43" s="20"/>
      <c r="M43" s="21"/>
    </row>
    <row r="44" spans="1:13" ht="51.95" customHeight="1" x14ac:dyDescent="0.25">
      <c r="A44" s="748"/>
      <c r="B44" s="26" t="s">
        <v>616</v>
      </c>
      <c r="C44" s="755" t="s">
        <v>649</v>
      </c>
      <c r="D44" s="756"/>
      <c r="E44" s="756"/>
      <c r="F44" s="756"/>
      <c r="G44" s="756"/>
      <c r="H44" s="756"/>
      <c r="I44" s="756"/>
      <c r="J44" s="756"/>
      <c r="K44" s="756"/>
      <c r="L44" s="756"/>
      <c r="M44" s="760"/>
    </row>
    <row r="45" spans="1:13" x14ac:dyDescent="0.25">
      <c r="A45" s="748"/>
      <c r="B45" s="26" t="s">
        <v>618</v>
      </c>
      <c r="C45" s="755" t="s">
        <v>9</v>
      </c>
      <c r="D45" s="756"/>
      <c r="E45" s="756"/>
      <c r="F45" s="756"/>
      <c r="G45" s="756"/>
      <c r="H45" s="756"/>
      <c r="I45" s="756"/>
      <c r="J45" s="756"/>
      <c r="K45" s="756"/>
      <c r="L45" s="756"/>
      <c r="M45" s="760"/>
    </row>
    <row r="46" spans="1:13" x14ac:dyDescent="0.25">
      <c r="A46" s="748"/>
      <c r="B46" s="26" t="s">
        <v>620</v>
      </c>
      <c r="C46" s="755">
        <v>30</v>
      </c>
      <c r="D46" s="756"/>
      <c r="E46" s="756"/>
      <c r="F46" s="756"/>
      <c r="G46" s="756"/>
      <c r="H46" s="756"/>
      <c r="I46" s="756"/>
      <c r="J46" s="756"/>
      <c r="K46" s="756"/>
      <c r="L46" s="756"/>
      <c r="M46" s="760"/>
    </row>
    <row r="47" spans="1:13" x14ac:dyDescent="0.25">
      <c r="A47" s="749"/>
      <c r="B47" s="26" t="s">
        <v>621</v>
      </c>
      <c r="C47" s="755" t="s">
        <v>343</v>
      </c>
      <c r="D47" s="756"/>
      <c r="E47" s="756"/>
      <c r="F47" s="756"/>
      <c r="G47" s="756"/>
      <c r="H47" s="756"/>
      <c r="I47" s="756"/>
      <c r="J47" s="756"/>
      <c r="K47" s="756"/>
      <c r="L47" s="756"/>
      <c r="M47" s="760"/>
    </row>
    <row r="48" spans="1:13" ht="15.75" customHeight="1" x14ac:dyDescent="0.25">
      <c r="A48" s="734" t="s">
        <v>545</v>
      </c>
      <c r="B48" s="100" t="s">
        <v>622</v>
      </c>
      <c r="C48" s="739" t="s">
        <v>623</v>
      </c>
      <c r="D48" s="740"/>
      <c r="E48" s="740"/>
      <c r="F48" s="740"/>
      <c r="G48" s="740"/>
      <c r="H48" s="740"/>
      <c r="I48" s="740"/>
      <c r="J48" s="740"/>
      <c r="K48" s="740"/>
      <c r="L48" s="740"/>
      <c r="M48" s="741"/>
    </row>
    <row r="49" spans="1:13" x14ac:dyDescent="0.25">
      <c r="A49" s="735"/>
      <c r="B49" s="100" t="s">
        <v>624</v>
      </c>
      <c r="C49" s="739" t="s">
        <v>625</v>
      </c>
      <c r="D49" s="740"/>
      <c r="E49" s="740"/>
      <c r="F49" s="740"/>
      <c r="G49" s="740"/>
      <c r="H49" s="740"/>
      <c r="I49" s="740"/>
      <c r="J49" s="740"/>
      <c r="K49" s="740"/>
      <c r="L49" s="740"/>
      <c r="M49" s="741"/>
    </row>
    <row r="50" spans="1:13" x14ac:dyDescent="0.25">
      <c r="A50" s="735"/>
      <c r="B50" s="100" t="s">
        <v>626</v>
      </c>
      <c r="C50" s="739" t="s">
        <v>9</v>
      </c>
      <c r="D50" s="740"/>
      <c r="E50" s="740"/>
      <c r="F50" s="740"/>
      <c r="G50" s="740"/>
      <c r="H50" s="740"/>
      <c r="I50" s="740"/>
      <c r="J50" s="740"/>
      <c r="K50" s="740"/>
      <c r="L50" s="740"/>
      <c r="M50" s="741"/>
    </row>
    <row r="51" spans="1:13" ht="15.75" customHeight="1" x14ac:dyDescent="0.25">
      <c r="A51" s="735"/>
      <c r="B51" s="101" t="s">
        <v>627</v>
      </c>
      <c r="C51" s="739" t="s">
        <v>101</v>
      </c>
      <c r="D51" s="740"/>
      <c r="E51" s="740"/>
      <c r="F51" s="740"/>
      <c r="G51" s="740"/>
      <c r="H51" s="740"/>
      <c r="I51" s="740"/>
      <c r="J51" s="740"/>
      <c r="K51" s="740"/>
      <c r="L51" s="740"/>
      <c r="M51" s="741"/>
    </row>
    <row r="52" spans="1:13" ht="15.75" customHeight="1" x14ac:dyDescent="0.25">
      <c r="A52" s="735"/>
      <c r="B52" s="100" t="s">
        <v>628</v>
      </c>
      <c r="C52" s="746" t="s">
        <v>103</v>
      </c>
      <c r="D52" s="740"/>
      <c r="E52" s="740"/>
      <c r="F52" s="740"/>
      <c r="G52" s="740"/>
      <c r="H52" s="740"/>
      <c r="I52" s="740"/>
      <c r="J52" s="740"/>
      <c r="K52" s="740"/>
      <c r="L52" s="740"/>
      <c r="M52" s="741"/>
    </row>
    <row r="53" spans="1:13" ht="16.5" thickBot="1" x14ac:dyDescent="0.3">
      <c r="A53" s="745"/>
      <c r="B53" s="100" t="s">
        <v>629</v>
      </c>
      <c r="C53" s="739">
        <v>3279797</v>
      </c>
      <c r="D53" s="740"/>
      <c r="E53" s="740"/>
      <c r="F53" s="740"/>
      <c r="G53" s="740"/>
      <c r="H53" s="740"/>
      <c r="I53" s="740"/>
      <c r="J53" s="740"/>
      <c r="K53" s="740"/>
      <c r="L53" s="740"/>
      <c r="M53" s="741"/>
    </row>
    <row r="54" spans="1:13" ht="15.75" customHeight="1" x14ac:dyDescent="0.25">
      <c r="A54" s="734" t="s">
        <v>630</v>
      </c>
      <c r="B54" s="102" t="s">
        <v>631</v>
      </c>
      <c r="C54" s="736" t="s">
        <v>632</v>
      </c>
      <c r="D54" s="737"/>
      <c r="E54" s="737"/>
      <c r="F54" s="737"/>
      <c r="G54" s="737"/>
      <c r="H54" s="737"/>
      <c r="I54" s="737"/>
      <c r="J54" s="737"/>
      <c r="K54" s="737"/>
      <c r="L54" s="737"/>
      <c r="M54" s="738"/>
    </row>
    <row r="55" spans="1:13" ht="30" customHeight="1" x14ac:dyDescent="0.25">
      <c r="A55" s="735"/>
      <c r="B55" s="102" t="s">
        <v>633</v>
      </c>
      <c r="C55" s="739" t="s">
        <v>634</v>
      </c>
      <c r="D55" s="740"/>
      <c r="E55" s="740"/>
      <c r="F55" s="740"/>
      <c r="G55" s="740"/>
      <c r="H55" s="740"/>
      <c r="I55" s="740"/>
      <c r="J55" s="740"/>
      <c r="K55" s="740"/>
      <c r="L55" s="740"/>
      <c r="M55" s="741"/>
    </row>
    <row r="56" spans="1:13" ht="30" customHeight="1" thickBot="1" x14ac:dyDescent="0.3">
      <c r="A56" s="735"/>
      <c r="B56" s="103" t="s">
        <v>44</v>
      </c>
      <c r="C56" s="739" t="s">
        <v>9</v>
      </c>
      <c r="D56" s="740"/>
      <c r="E56" s="740"/>
      <c r="F56" s="740"/>
      <c r="G56" s="740"/>
      <c r="H56" s="740"/>
      <c r="I56" s="740"/>
      <c r="J56" s="740"/>
      <c r="K56" s="740"/>
      <c r="L56" s="740"/>
      <c r="M56" s="741"/>
    </row>
    <row r="57" spans="1:13" ht="16.5" thickBot="1" x14ac:dyDescent="0.3">
      <c r="A57" s="104" t="s">
        <v>549</v>
      </c>
      <c r="B57" s="105"/>
      <c r="C57" s="742"/>
      <c r="D57" s="743"/>
      <c r="E57" s="743"/>
      <c r="F57" s="743"/>
      <c r="G57" s="743"/>
      <c r="H57" s="743"/>
      <c r="I57" s="743"/>
      <c r="J57" s="743"/>
      <c r="K57" s="743"/>
      <c r="L57" s="743"/>
      <c r="M57" s="744"/>
    </row>
  </sheetData>
  <mergeCells count="43">
    <mergeCell ref="C53:M53"/>
    <mergeCell ref="B1:M1"/>
    <mergeCell ref="F41:F42"/>
    <mergeCell ref="C57:M57"/>
    <mergeCell ref="C46:M46"/>
    <mergeCell ref="C47:M47"/>
    <mergeCell ref="L41:M42"/>
    <mergeCell ref="C45:M45"/>
    <mergeCell ref="C44:M44"/>
    <mergeCell ref="I9:J9"/>
    <mergeCell ref="C12:D12"/>
    <mergeCell ref="F38:G38"/>
    <mergeCell ref="H39:I39"/>
    <mergeCell ref="C11:M11"/>
    <mergeCell ref="A54:A56"/>
    <mergeCell ref="C54:M54"/>
    <mergeCell ref="C55:M55"/>
    <mergeCell ref="C56:M56"/>
    <mergeCell ref="G41:J42"/>
    <mergeCell ref="A12:A47"/>
    <mergeCell ref="B13:B19"/>
    <mergeCell ref="B20:B23"/>
    <mergeCell ref="B27:B29"/>
    <mergeCell ref="B40:B43"/>
    <mergeCell ref="A48:A53"/>
    <mergeCell ref="C48:M48"/>
    <mergeCell ref="C49:M49"/>
    <mergeCell ref="C50:M50"/>
    <mergeCell ref="C51:M51"/>
    <mergeCell ref="C52:M52"/>
    <mergeCell ref="A2:A11"/>
    <mergeCell ref="C2:M2"/>
    <mergeCell ref="C3:M3"/>
    <mergeCell ref="F4:G4"/>
    <mergeCell ref="C5:M5"/>
    <mergeCell ref="C7:D7"/>
    <mergeCell ref="I7:M7"/>
    <mergeCell ref="B8:B10"/>
    <mergeCell ref="C9:D9"/>
    <mergeCell ref="F9:G9"/>
    <mergeCell ref="C10:D10"/>
    <mergeCell ref="F10:G10"/>
    <mergeCell ref="I10:J1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1160</v>
      </c>
      <c r="C1" s="915"/>
      <c r="D1" s="915"/>
      <c r="E1" s="915"/>
      <c r="F1" s="915"/>
      <c r="G1" s="915"/>
      <c r="H1" s="915"/>
      <c r="I1" s="915"/>
      <c r="J1" s="915"/>
      <c r="K1" s="915"/>
      <c r="L1" s="915"/>
      <c r="M1" s="916"/>
      <c r="N1" s="5"/>
      <c r="O1" s="5"/>
      <c r="P1" s="5"/>
      <c r="Q1" s="5"/>
      <c r="R1" s="5"/>
      <c r="S1" s="5"/>
      <c r="T1" s="5"/>
      <c r="U1" s="5"/>
      <c r="V1" s="5"/>
      <c r="W1" s="5"/>
      <c r="X1" s="5"/>
      <c r="Y1" s="5"/>
    </row>
    <row r="2" spans="1:25" ht="15.75" customHeight="1" x14ac:dyDescent="0.25">
      <c r="A2" s="871" t="s">
        <v>552</v>
      </c>
      <c r="B2" s="176" t="s">
        <v>553</v>
      </c>
      <c r="C2" s="917" t="s">
        <v>397</v>
      </c>
      <c r="D2" s="918"/>
      <c r="E2" s="918"/>
      <c r="F2" s="918"/>
      <c r="G2" s="918"/>
      <c r="H2" s="918"/>
      <c r="I2" s="918"/>
      <c r="J2" s="918"/>
      <c r="K2" s="918"/>
      <c r="L2" s="918"/>
      <c r="M2" s="919"/>
      <c r="N2" s="5"/>
      <c r="O2" s="5"/>
      <c r="P2" s="5"/>
      <c r="Q2" s="5"/>
      <c r="R2" s="5"/>
      <c r="S2" s="5"/>
      <c r="T2" s="5"/>
      <c r="U2" s="5"/>
      <c r="V2" s="5"/>
      <c r="W2" s="5"/>
      <c r="X2" s="5"/>
      <c r="Y2" s="5"/>
    </row>
    <row r="3" spans="1:25" ht="15.75" customHeight="1" x14ac:dyDescent="0.25">
      <c r="A3" s="872"/>
      <c r="B3" s="177" t="s">
        <v>735</v>
      </c>
      <c r="C3" s="777" t="s">
        <v>1113</v>
      </c>
      <c r="D3" s="779"/>
      <c r="E3" s="779"/>
      <c r="F3" s="779"/>
      <c r="G3" s="779"/>
      <c r="H3" s="779"/>
      <c r="I3" s="779"/>
      <c r="J3" s="779"/>
      <c r="K3" s="779"/>
      <c r="L3" s="779"/>
      <c r="M3" s="780"/>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15</v>
      </c>
      <c r="I4" s="183"/>
      <c r="J4" s="183"/>
      <c r="K4" s="183"/>
      <c r="L4" s="183"/>
      <c r="M4" s="184"/>
      <c r="N4" s="5"/>
      <c r="O4" s="5"/>
      <c r="P4" s="5"/>
      <c r="Q4" s="5"/>
      <c r="R4" s="5"/>
      <c r="S4" s="5"/>
      <c r="T4" s="5"/>
      <c r="U4" s="5"/>
      <c r="V4" s="5"/>
      <c r="W4" s="5"/>
      <c r="X4" s="5"/>
      <c r="Y4" s="5"/>
    </row>
    <row r="5" spans="1:25" ht="15.75" customHeight="1" x14ac:dyDescent="0.25">
      <c r="A5" s="872"/>
      <c r="B5" s="178" t="s">
        <v>556</v>
      </c>
      <c r="C5" s="967" t="s">
        <v>799</v>
      </c>
      <c r="D5" s="968"/>
      <c r="E5" s="968"/>
      <c r="F5" s="968"/>
      <c r="G5" s="968"/>
      <c r="H5" s="968"/>
      <c r="I5" s="968"/>
      <c r="J5" s="968"/>
      <c r="K5" s="968"/>
      <c r="L5" s="968"/>
      <c r="M5" s="969"/>
      <c r="N5" s="5"/>
      <c r="O5" s="5"/>
      <c r="P5" s="5"/>
      <c r="Q5" s="5"/>
      <c r="R5" s="5"/>
      <c r="S5" s="5"/>
      <c r="T5" s="5"/>
      <c r="U5" s="5"/>
      <c r="V5" s="5"/>
      <c r="W5" s="5"/>
      <c r="X5" s="5"/>
      <c r="Y5" s="5"/>
    </row>
    <row r="6" spans="1:25" ht="15.75" customHeight="1" x14ac:dyDescent="0.25">
      <c r="A6" s="872"/>
      <c r="B6" s="178" t="s">
        <v>557</v>
      </c>
      <c r="C6" s="873" t="s">
        <v>870</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99</v>
      </c>
      <c r="D7" s="912"/>
      <c r="E7" s="185"/>
      <c r="F7" s="185"/>
      <c r="G7" s="186"/>
      <c r="H7" s="187" t="s">
        <v>44</v>
      </c>
      <c r="I7" s="922" t="s">
        <v>9</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9</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23.25" customHeight="1" x14ac:dyDescent="0.25">
      <c r="A11" s="872"/>
      <c r="B11" s="177" t="s">
        <v>564</v>
      </c>
      <c r="C11" s="873" t="s">
        <v>1161</v>
      </c>
      <c r="D11" s="874"/>
      <c r="E11" s="874"/>
      <c r="F11" s="874"/>
      <c r="G11" s="874"/>
      <c r="H11" s="874"/>
      <c r="I11" s="874"/>
      <c r="J11" s="874"/>
      <c r="K11" s="874"/>
      <c r="L11" s="874"/>
      <c r="M11" s="875"/>
      <c r="N11" s="5"/>
      <c r="O11" s="5"/>
      <c r="P11" s="5"/>
      <c r="Q11" s="5"/>
      <c r="R11" s="5"/>
      <c r="S11" s="5"/>
      <c r="T11" s="5"/>
      <c r="U11" s="5"/>
      <c r="V11" s="5"/>
      <c r="W11" s="5"/>
      <c r="X11" s="5"/>
      <c r="Y11" s="5"/>
    </row>
    <row r="12" spans="1:25" ht="78" customHeight="1" x14ac:dyDescent="0.25">
      <c r="A12" s="872"/>
      <c r="B12" s="177" t="s">
        <v>741</v>
      </c>
      <c r="C12" s="873" t="s">
        <v>1162</v>
      </c>
      <c r="D12" s="874"/>
      <c r="E12" s="874"/>
      <c r="F12" s="874"/>
      <c r="G12" s="874"/>
      <c r="H12" s="874"/>
      <c r="I12" s="874"/>
      <c r="J12" s="874"/>
      <c r="K12" s="874"/>
      <c r="L12" s="874"/>
      <c r="M12" s="875"/>
      <c r="N12" s="5"/>
      <c r="O12" s="5"/>
      <c r="P12" s="5"/>
      <c r="Q12" s="5"/>
      <c r="R12" s="5"/>
      <c r="S12" s="5"/>
      <c r="T12" s="5"/>
      <c r="U12" s="5"/>
      <c r="V12" s="5"/>
      <c r="W12" s="5"/>
      <c r="X12" s="5"/>
      <c r="Y12" s="5"/>
    </row>
    <row r="13" spans="1:25" ht="30.75" customHeight="1" x14ac:dyDescent="0.25">
      <c r="A13" s="872"/>
      <c r="B13" s="177" t="s">
        <v>743</v>
      </c>
      <c r="C13" s="873" t="s">
        <v>1118</v>
      </c>
      <c r="D13" s="874"/>
      <c r="E13" s="874"/>
      <c r="F13" s="874"/>
      <c r="G13" s="874"/>
      <c r="H13" s="874"/>
      <c r="I13" s="874"/>
      <c r="J13" s="874"/>
      <c r="K13" s="874"/>
      <c r="L13" s="874"/>
      <c r="M13" s="875"/>
      <c r="N13" s="5"/>
      <c r="O13" s="5"/>
      <c r="P13" s="5"/>
      <c r="Q13" s="5"/>
      <c r="R13" s="5"/>
      <c r="S13" s="5"/>
      <c r="T13" s="5"/>
      <c r="U13" s="5"/>
      <c r="V13" s="5"/>
      <c r="W13" s="5"/>
      <c r="X13" s="5"/>
      <c r="Y13" s="5"/>
    </row>
    <row r="14" spans="1:25" ht="81.75" customHeight="1" x14ac:dyDescent="0.25">
      <c r="A14" s="872"/>
      <c r="B14" s="910" t="s">
        <v>745</v>
      </c>
      <c r="C14" s="911" t="s">
        <v>389</v>
      </c>
      <c r="D14" s="912"/>
      <c r="E14" s="199" t="s">
        <v>746</v>
      </c>
      <c r="F14" s="200" t="s">
        <v>1153</v>
      </c>
      <c r="G14" s="874" t="s">
        <v>1154</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181</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398</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90"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91"/>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91"/>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91"/>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91"/>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91"/>
      <c r="C23" s="209" t="s">
        <v>576</v>
      </c>
      <c r="D23" s="213" t="s">
        <v>577</v>
      </c>
      <c r="E23" s="211" t="s">
        <v>578</v>
      </c>
      <c r="F23" s="889" t="s">
        <v>579</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92"/>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52.5" customHeight="1" x14ac:dyDescent="0.25">
      <c r="A30" s="872"/>
      <c r="B30" s="223"/>
      <c r="C30" s="226" t="s">
        <v>588</v>
      </c>
      <c r="D30" s="227" t="s">
        <v>182</v>
      </c>
      <c r="E30" s="219"/>
      <c r="F30" s="228" t="s">
        <v>589</v>
      </c>
      <c r="G30" s="227" t="s">
        <v>182</v>
      </c>
      <c r="H30" s="219"/>
      <c r="I30" s="228" t="s">
        <v>590</v>
      </c>
      <c r="J30" s="893" t="s">
        <v>1163</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413">
        <v>2021</v>
      </c>
      <c r="E33" s="234"/>
      <c r="F33" s="219" t="s">
        <v>594</v>
      </c>
      <c r="G33" s="417">
        <v>2024</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342">
        <v>1</v>
      </c>
      <c r="E37" s="248"/>
      <c r="F37" s="342">
        <v>1</v>
      </c>
      <c r="G37" s="248"/>
      <c r="H37" s="342">
        <v>1</v>
      </c>
      <c r="I37" s="248"/>
      <c r="J37" s="342">
        <v>1</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1109">
        <v>1</v>
      </c>
      <c r="G43" s="1110"/>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90"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91"/>
      <c r="C46" s="253"/>
      <c r="D46" s="254" t="s">
        <v>89</v>
      </c>
      <c r="E46" s="255" t="s">
        <v>108</v>
      </c>
      <c r="F46" s="899" t="s">
        <v>614</v>
      </c>
      <c r="G46" s="901" t="s">
        <v>90</v>
      </c>
      <c r="H46" s="902"/>
      <c r="I46" s="902"/>
      <c r="J46" s="903"/>
      <c r="K46" s="256" t="s">
        <v>615</v>
      </c>
      <c r="L46" s="1061" t="s">
        <v>90</v>
      </c>
      <c r="M46" s="1062"/>
      <c r="N46" s="5"/>
      <c r="O46" s="5"/>
      <c r="P46" s="5"/>
      <c r="Q46" s="5"/>
      <c r="R46" s="5"/>
      <c r="S46" s="5"/>
      <c r="T46" s="5"/>
      <c r="U46" s="5"/>
      <c r="V46" s="5"/>
      <c r="W46" s="5"/>
      <c r="X46" s="5"/>
      <c r="Y46" s="5"/>
    </row>
    <row r="47" spans="1:25" ht="15.75" customHeight="1" x14ac:dyDescent="0.25">
      <c r="A47" s="872"/>
      <c r="B47" s="891"/>
      <c r="C47" s="253"/>
      <c r="D47" s="257"/>
      <c r="E47" s="212" t="s">
        <v>577</v>
      </c>
      <c r="F47" s="900"/>
      <c r="G47" s="904"/>
      <c r="H47" s="905"/>
      <c r="I47" s="905"/>
      <c r="J47" s="906"/>
      <c r="K47" s="194"/>
      <c r="L47" s="1063"/>
      <c r="M47" s="1064"/>
      <c r="N47" s="5"/>
      <c r="O47" s="5"/>
      <c r="P47" s="5"/>
      <c r="Q47" s="5"/>
      <c r="R47" s="5"/>
      <c r="S47" s="5"/>
      <c r="T47" s="5"/>
      <c r="U47" s="5"/>
      <c r="V47" s="5"/>
      <c r="W47" s="5"/>
      <c r="X47" s="5"/>
      <c r="Y47" s="5"/>
    </row>
    <row r="48" spans="1:25" ht="15.75" customHeight="1" x14ac:dyDescent="0.25">
      <c r="A48" s="872"/>
      <c r="B48" s="892"/>
      <c r="C48" s="258"/>
      <c r="D48" s="192"/>
      <c r="E48" s="192"/>
      <c r="F48" s="192"/>
      <c r="G48" s="192"/>
      <c r="H48" s="192"/>
      <c r="I48" s="192"/>
      <c r="J48" s="192"/>
      <c r="K48" s="192"/>
      <c r="L48" s="194"/>
      <c r="M48" s="196"/>
      <c r="N48" s="5"/>
      <c r="O48" s="5"/>
      <c r="P48" s="5"/>
      <c r="Q48" s="5"/>
      <c r="R48" s="5"/>
      <c r="S48" s="5"/>
      <c r="T48" s="5"/>
      <c r="U48" s="5"/>
      <c r="V48" s="5"/>
      <c r="W48" s="5"/>
      <c r="X48" s="5"/>
      <c r="Y48" s="5"/>
    </row>
    <row r="49" spans="1:25" ht="26.25" customHeight="1" x14ac:dyDescent="0.25">
      <c r="A49" s="872"/>
      <c r="B49" s="177" t="s">
        <v>616</v>
      </c>
      <c r="C49" s="815" t="s">
        <v>877</v>
      </c>
      <c r="D49" s="816"/>
      <c r="E49" s="816"/>
      <c r="F49" s="816"/>
      <c r="G49" s="816"/>
      <c r="H49" s="816"/>
      <c r="I49" s="816"/>
      <c r="J49" s="816"/>
      <c r="K49" s="816"/>
      <c r="L49" s="816"/>
      <c r="M49" s="817"/>
      <c r="N49" s="5"/>
      <c r="O49" s="5"/>
      <c r="P49" s="5"/>
      <c r="Q49" s="5"/>
      <c r="R49" s="5"/>
      <c r="S49" s="5"/>
      <c r="T49" s="5"/>
      <c r="U49" s="5"/>
      <c r="V49" s="5"/>
      <c r="W49" s="5"/>
      <c r="X49" s="5"/>
      <c r="Y49" s="5"/>
    </row>
    <row r="50" spans="1:25" ht="15.75" customHeight="1" x14ac:dyDescent="0.25">
      <c r="A50" s="872"/>
      <c r="B50" s="201" t="s">
        <v>618</v>
      </c>
      <c r="C50" s="815" t="s">
        <v>1164</v>
      </c>
      <c r="D50" s="816"/>
      <c r="E50" s="816"/>
      <c r="F50" s="816"/>
      <c r="G50" s="816"/>
      <c r="H50" s="816"/>
      <c r="I50" s="816"/>
      <c r="J50" s="816"/>
      <c r="K50" s="816"/>
      <c r="L50" s="816"/>
      <c r="M50" s="817"/>
      <c r="N50" s="5"/>
      <c r="O50" s="5"/>
      <c r="P50" s="5"/>
      <c r="Q50" s="5"/>
      <c r="R50" s="5"/>
      <c r="S50" s="5"/>
      <c r="T50" s="5"/>
      <c r="U50" s="5"/>
      <c r="V50" s="5"/>
      <c r="W50" s="5"/>
      <c r="X50" s="5"/>
      <c r="Y50" s="5"/>
    </row>
    <row r="51" spans="1:25" ht="15.75" customHeight="1" x14ac:dyDescent="0.25">
      <c r="A51" s="872"/>
      <c r="B51" s="201" t="s">
        <v>620</v>
      </c>
      <c r="C51" s="873" t="s">
        <v>795</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961">
        <v>2021</v>
      </c>
      <c r="D52" s="962"/>
      <c r="E52" s="962"/>
      <c r="F52" s="962"/>
      <c r="G52" s="962"/>
      <c r="H52" s="962"/>
      <c r="I52" s="962"/>
      <c r="J52" s="962"/>
      <c r="K52" s="962"/>
      <c r="L52" s="962"/>
      <c r="M52" s="963"/>
      <c r="N52" s="5"/>
      <c r="O52" s="5"/>
      <c r="P52" s="5"/>
      <c r="Q52" s="5"/>
      <c r="R52" s="5"/>
      <c r="S52" s="5"/>
      <c r="T52" s="5"/>
      <c r="U52" s="5"/>
      <c r="V52" s="5"/>
      <c r="W52" s="5"/>
      <c r="X52" s="5"/>
      <c r="Y52" s="5"/>
    </row>
    <row r="53" spans="1:25" ht="15.75" customHeight="1" x14ac:dyDescent="0.25">
      <c r="A53" s="871" t="s">
        <v>545</v>
      </c>
      <c r="B53" s="259" t="s">
        <v>622</v>
      </c>
      <c r="C53" s="911" t="s">
        <v>185</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878</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9</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184</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70" t="s">
        <v>879</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v>3203133407</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815</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634</v>
      </c>
      <c r="D60" s="959"/>
      <c r="E60" s="959"/>
      <c r="F60" s="959"/>
      <c r="G60" s="959"/>
      <c r="H60" s="959"/>
      <c r="I60" s="959"/>
      <c r="J60" s="959"/>
      <c r="K60" s="959"/>
      <c r="L60" s="959"/>
      <c r="M60" s="960"/>
      <c r="N60" s="5"/>
      <c r="O60" s="5"/>
      <c r="P60" s="5"/>
      <c r="Q60" s="5"/>
      <c r="R60" s="5"/>
      <c r="S60" s="5"/>
      <c r="T60" s="5"/>
      <c r="U60" s="5"/>
      <c r="V60" s="5"/>
      <c r="W60" s="5"/>
      <c r="X60" s="5"/>
      <c r="Y60" s="5"/>
    </row>
    <row r="61" spans="1:25" ht="30" customHeight="1" thickBot="1" x14ac:dyDescent="0.3">
      <c r="A61" s="872"/>
      <c r="B61" s="262" t="s">
        <v>44</v>
      </c>
      <c r="C61" s="911" t="s">
        <v>9</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hyperlinks>
    <hyperlink ref="C57" r:id="rId1"/>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3.85546875" style="5" customWidth="1"/>
    <col min="5" max="16384" width="11.42578125" style="5"/>
  </cols>
  <sheetData>
    <row r="1" spans="1:13" ht="16.5" thickBot="1" x14ac:dyDescent="0.3">
      <c r="A1" s="1"/>
      <c r="B1" s="2" t="s">
        <v>1165</v>
      </c>
      <c r="C1" s="3"/>
      <c r="D1" s="3"/>
      <c r="E1" s="3"/>
      <c r="F1" s="3"/>
      <c r="G1" s="3"/>
      <c r="H1" s="3"/>
      <c r="I1" s="3"/>
      <c r="J1" s="3"/>
      <c r="K1" s="3"/>
      <c r="L1" s="3"/>
      <c r="M1" s="4"/>
    </row>
    <row r="2" spans="1:13" x14ac:dyDescent="0.25">
      <c r="A2" s="768" t="s">
        <v>552</v>
      </c>
      <c r="B2" s="6" t="s">
        <v>553</v>
      </c>
      <c r="C2" s="868" t="s">
        <v>405</v>
      </c>
      <c r="D2" s="869"/>
      <c r="E2" s="869"/>
      <c r="F2" s="869"/>
      <c r="G2" s="869"/>
      <c r="H2" s="869"/>
      <c r="I2" s="869"/>
      <c r="J2" s="869"/>
      <c r="K2" s="869"/>
      <c r="L2" s="869"/>
      <c r="M2" s="870"/>
    </row>
    <row r="3" spans="1:13" ht="31.5" customHeight="1" x14ac:dyDescent="0.25">
      <c r="A3" s="769"/>
      <c r="B3" s="11" t="s">
        <v>735</v>
      </c>
      <c r="C3" s="777" t="s">
        <v>1166</v>
      </c>
      <c r="D3" s="779"/>
      <c r="E3" s="779"/>
      <c r="F3" s="779"/>
      <c r="G3" s="779"/>
      <c r="H3" s="779"/>
      <c r="I3" s="779"/>
      <c r="J3" s="779"/>
      <c r="K3" s="779"/>
      <c r="L3" s="779"/>
      <c r="M3" s="780"/>
    </row>
    <row r="4" spans="1:13" x14ac:dyDescent="0.25">
      <c r="A4" s="769"/>
      <c r="B4" s="7" t="s">
        <v>40</v>
      </c>
      <c r="C4" s="777" t="s">
        <v>89</v>
      </c>
      <c r="D4" s="779"/>
      <c r="E4" s="1135"/>
      <c r="F4" s="784" t="s">
        <v>41</v>
      </c>
      <c r="G4" s="785"/>
      <c r="H4" s="1136">
        <v>72</v>
      </c>
      <c r="I4" s="779"/>
      <c r="J4" s="779"/>
      <c r="K4" s="779"/>
      <c r="L4" s="779"/>
      <c r="M4" s="780"/>
    </row>
    <row r="5" spans="1:13" ht="69" customHeight="1" x14ac:dyDescent="0.25">
      <c r="A5" s="769"/>
      <c r="B5" s="7" t="s">
        <v>556</v>
      </c>
      <c r="C5" s="777" t="s">
        <v>1167</v>
      </c>
      <c r="D5" s="779"/>
      <c r="E5" s="779"/>
      <c r="F5" s="779"/>
      <c r="G5" s="779"/>
      <c r="H5" s="779"/>
      <c r="I5" s="779"/>
      <c r="J5" s="779"/>
      <c r="K5" s="779"/>
      <c r="L5" s="779"/>
      <c r="M5" s="780"/>
    </row>
    <row r="6" spans="1:13" x14ac:dyDescent="0.25">
      <c r="A6" s="769"/>
      <c r="B6" s="7" t="s">
        <v>557</v>
      </c>
      <c r="C6" s="811" t="s">
        <v>1168</v>
      </c>
      <c r="D6" s="813"/>
      <c r="E6" s="813"/>
      <c r="F6" s="813"/>
      <c r="G6" s="813"/>
      <c r="H6" s="813"/>
      <c r="I6" s="813"/>
      <c r="J6" s="813"/>
      <c r="K6" s="813"/>
      <c r="L6" s="813"/>
      <c r="M6" s="814"/>
    </row>
    <row r="7" spans="1:13" x14ac:dyDescent="0.25">
      <c r="A7" s="769"/>
      <c r="B7" s="11" t="s">
        <v>558</v>
      </c>
      <c r="C7" s="773" t="s">
        <v>409</v>
      </c>
      <c r="D7" s="774"/>
      <c r="E7" s="12"/>
      <c r="F7" s="12"/>
      <c r="G7" s="13"/>
      <c r="H7" s="130" t="s">
        <v>44</v>
      </c>
      <c r="I7" s="775" t="s">
        <v>410</v>
      </c>
      <c r="J7" s="774"/>
      <c r="K7" s="774"/>
      <c r="L7" s="774"/>
      <c r="M7" s="776"/>
    </row>
    <row r="8" spans="1:13" x14ac:dyDescent="0.25">
      <c r="A8" s="769"/>
      <c r="B8" s="837" t="s">
        <v>559</v>
      </c>
      <c r="C8" s="343"/>
      <c r="D8" s="344"/>
      <c r="E8" s="344"/>
      <c r="F8" s="344"/>
      <c r="G8" s="344"/>
      <c r="H8" s="344"/>
      <c r="I8" s="344"/>
      <c r="J8" s="344"/>
      <c r="K8" s="344"/>
      <c r="L8" s="344"/>
      <c r="M8" s="345"/>
    </row>
    <row r="9" spans="1:13" x14ac:dyDescent="0.25">
      <c r="A9" s="769"/>
      <c r="B9" s="838"/>
      <c r="C9" s="840" t="s">
        <v>410</v>
      </c>
      <c r="D9" s="841"/>
      <c r="E9" s="346"/>
      <c r="F9" s="841"/>
      <c r="G9" s="841"/>
      <c r="H9" s="346"/>
      <c r="I9" s="841"/>
      <c r="J9" s="841"/>
      <c r="K9" s="346"/>
      <c r="L9" s="346"/>
      <c r="M9" s="347"/>
    </row>
    <row r="10" spans="1:13" x14ac:dyDescent="0.25">
      <c r="A10" s="769"/>
      <c r="B10" s="839"/>
      <c r="C10" s="840" t="s">
        <v>563</v>
      </c>
      <c r="D10" s="841"/>
      <c r="E10" s="117"/>
      <c r="F10" s="841" t="s">
        <v>563</v>
      </c>
      <c r="G10" s="841"/>
      <c r="H10" s="117"/>
      <c r="I10" s="841" t="s">
        <v>563</v>
      </c>
      <c r="J10" s="841"/>
      <c r="K10" s="117"/>
      <c r="L10" s="117"/>
      <c r="M10" s="348"/>
    </row>
    <row r="11" spans="1:13" ht="42.95" customHeight="1" x14ac:dyDescent="0.25">
      <c r="A11" s="769"/>
      <c r="B11" s="11" t="s">
        <v>564</v>
      </c>
      <c r="C11" s="854" t="s">
        <v>1169</v>
      </c>
      <c r="D11" s="855"/>
      <c r="E11" s="855"/>
      <c r="F11" s="855"/>
      <c r="G11" s="855"/>
      <c r="H11" s="855"/>
      <c r="I11" s="855"/>
      <c r="J11" s="855"/>
      <c r="K11" s="855"/>
      <c r="L11" s="855"/>
      <c r="M11" s="856"/>
    </row>
    <row r="12" spans="1:13" ht="77.25" customHeight="1" x14ac:dyDescent="0.25">
      <c r="A12" s="769"/>
      <c r="B12" s="11" t="s">
        <v>741</v>
      </c>
      <c r="C12" s="943" t="s">
        <v>1170</v>
      </c>
      <c r="D12" s="944"/>
      <c r="E12" s="944"/>
      <c r="F12" s="944"/>
      <c r="G12" s="944"/>
      <c r="H12" s="944"/>
      <c r="I12" s="944"/>
      <c r="J12" s="944"/>
      <c r="K12" s="944"/>
      <c r="L12" s="944"/>
      <c r="M12" s="945"/>
    </row>
    <row r="13" spans="1:13" ht="47.25" customHeight="1" x14ac:dyDescent="0.25">
      <c r="A13" s="769"/>
      <c r="B13" s="11" t="s">
        <v>743</v>
      </c>
      <c r="C13" s="873" t="s">
        <v>1171</v>
      </c>
      <c r="D13" s="874"/>
      <c r="E13" s="874"/>
      <c r="F13" s="874"/>
      <c r="G13" s="874"/>
      <c r="H13" s="874"/>
      <c r="I13" s="874"/>
      <c r="J13" s="874"/>
      <c r="K13" s="874"/>
      <c r="L13" s="874"/>
      <c r="M13" s="875"/>
    </row>
    <row r="14" spans="1:13" ht="55.5" customHeight="1" x14ac:dyDescent="0.25">
      <c r="A14" s="769"/>
      <c r="B14" s="115" t="s">
        <v>745</v>
      </c>
      <c r="C14" s="854" t="s">
        <v>162</v>
      </c>
      <c r="D14" s="855"/>
      <c r="E14" s="132" t="s">
        <v>746</v>
      </c>
      <c r="F14" s="946" t="s">
        <v>1172</v>
      </c>
      <c r="G14" s="863"/>
      <c r="H14" s="863"/>
      <c r="I14" s="863"/>
      <c r="J14" s="863"/>
      <c r="K14" s="863"/>
      <c r="L14" s="863"/>
      <c r="M14" s="867"/>
    </row>
    <row r="15" spans="1:13" x14ac:dyDescent="0.25">
      <c r="A15" s="747" t="s">
        <v>533</v>
      </c>
      <c r="B15" s="26" t="s">
        <v>30</v>
      </c>
      <c r="C15" s="854" t="s">
        <v>402</v>
      </c>
      <c r="D15" s="855"/>
      <c r="E15" s="855"/>
      <c r="F15" s="855"/>
      <c r="G15" s="855"/>
      <c r="H15" s="855"/>
      <c r="I15" s="855"/>
      <c r="J15" s="855"/>
      <c r="K15" s="855"/>
      <c r="L15" s="855"/>
      <c r="M15" s="856"/>
    </row>
    <row r="16" spans="1:13" ht="31.5" customHeight="1" x14ac:dyDescent="0.25">
      <c r="A16" s="748"/>
      <c r="B16" s="26" t="s">
        <v>748</v>
      </c>
      <c r="C16" s="854" t="s">
        <v>406</v>
      </c>
      <c r="D16" s="855"/>
      <c r="E16" s="855"/>
      <c r="F16" s="855"/>
      <c r="G16" s="855"/>
      <c r="H16" s="855"/>
      <c r="I16" s="855"/>
      <c r="J16" s="855"/>
      <c r="K16" s="855"/>
      <c r="L16" s="855"/>
      <c r="M16" s="856"/>
    </row>
    <row r="17" spans="1:13" ht="8.25" customHeight="1" x14ac:dyDescent="0.25">
      <c r="A17" s="748"/>
      <c r="B17" s="750" t="s">
        <v>566</v>
      </c>
      <c r="C17" s="349"/>
      <c r="D17" s="69"/>
      <c r="E17" s="69"/>
      <c r="F17" s="69"/>
      <c r="G17" s="69"/>
      <c r="H17" s="69"/>
      <c r="I17" s="69"/>
      <c r="J17" s="69"/>
      <c r="K17" s="69"/>
      <c r="L17" s="69"/>
      <c r="M17" s="70"/>
    </row>
    <row r="18" spans="1:13" ht="9" customHeight="1" x14ac:dyDescent="0.25">
      <c r="A18" s="748"/>
      <c r="B18" s="751"/>
      <c r="C18" s="350"/>
      <c r="D18" s="351"/>
      <c r="E18" s="112"/>
      <c r="F18" s="351"/>
      <c r="G18" s="112"/>
      <c r="H18" s="351"/>
      <c r="I18" s="112"/>
      <c r="J18" s="351"/>
      <c r="K18" s="112"/>
      <c r="L18" s="112"/>
      <c r="M18" s="74"/>
    </row>
    <row r="19" spans="1:13" x14ac:dyDescent="0.25">
      <c r="A19" s="748"/>
      <c r="B19" s="751"/>
      <c r="C19" s="352" t="s">
        <v>567</v>
      </c>
      <c r="D19" s="353"/>
      <c r="E19" s="174" t="s">
        <v>568</v>
      </c>
      <c r="F19" s="353"/>
      <c r="G19" s="174" t="s">
        <v>569</v>
      </c>
      <c r="H19" s="353"/>
      <c r="I19" s="174" t="s">
        <v>570</v>
      </c>
      <c r="J19" s="317"/>
      <c r="K19" s="174"/>
      <c r="L19" s="174"/>
      <c r="M19" s="354"/>
    </row>
    <row r="20" spans="1:13" x14ac:dyDescent="0.25">
      <c r="A20" s="748"/>
      <c r="B20" s="751"/>
      <c r="C20" s="352" t="s">
        <v>571</v>
      </c>
      <c r="D20" s="317"/>
      <c r="E20" s="174" t="s">
        <v>572</v>
      </c>
      <c r="F20" s="317"/>
      <c r="G20" s="174" t="s">
        <v>573</v>
      </c>
      <c r="H20" s="317"/>
      <c r="I20" s="174"/>
      <c r="J20" s="174"/>
      <c r="K20" s="174"/>
      <c r="L20" s="174"/>
      <c r="M20" s="354"/>
    </row>
    <row r="21" spans="1:13" x14ac:dyDescent="0.25">
      <c r="A21" s="748"/>
      <c r="B21" s="751"/>
      <c r="C21" s="352" t="s">
        <v>574</v>
      </c>
      <c r="D21" s="317"/>
      <c r="E21" s="174" t="s">
        <v>575</v>
      </c>
      <c r="F21" s="317"/>
      <c r="G21" s="174"/>
      <c r="H21" s="174"/>
      <c r="I21" s="174"/>
      <c r="J21" s="174"/>
      <c r="K21" s="174"/>
      <c r="L21" s="174"/>
      <c r="M21" s="354"/>
    </row>
    <row r="22" spans="1:13" x14ac:dyDescent="0.25">
      <c r="A22" s="748"/>
      <c r="B22" s="751"/>
      <c r="C22" s="352" t="s">
        <v>576</v>
      </c>
      <c r="D22" s="317" t="s">
        <v>577</v>
      </c>
      <c r="E22" s="174" t="s">
        <v>578</v>
      </c>
      <c r="F22" s="118" t="s">
        <v>688</v>
      </c>
      <c r="G22" s="118"/>
      <c r="H22" s="118"/>
      <c r="I22" s="118"/>
      <c r="J22" s="118"/>
      <c r="K22" s="118"/>
      <c r="L22" s="118"/>
      <c r="M22" s="119"/>
    </row>
    <row r="23" spans="1:13" ht="9.75" customHeight="1" x14ac:dyDescent="0.25">
      <c r="A23" s="748"/>
      <c r="B23" s="752"/>
      <c r="C23" s="355"/>
      <c r="D23" s="356"/>
      <c r="E23" s="356"/>
      <c r="F23" s="356"/>
      <c r="G23" s="356"/>
      <c r="H23" s="356"/>
      <c r="I23" s="356"/>
      <c r="J23" s="356"/>
      <c r="K23" s="356"/>
      <c r="L23" s="356"/>
      <c r="M23" s="357"/>
    </row>
    <row r="24" spans="1:13" x14ac:dyDescent="0.25">
      <c r="A24" s="748"/>
      <c r="B24" s="750" t="s">
        <v>580</v>
      </c>
      <c r="C24" s="358"/>
      <c r="D24" s="359"/>
      <c r="E24" s="359"/>
      <c r="F24" s="359"/>
      <c r="G24" s="359"/>
      <c r="H24" s="359"/>
      <c r="I24" s="359"/>
      <c r="J24" s="359"/>
      <c r="K24" s="359"/>
      <c r="L24" s="344"/>
      <c r="M24" s="345"/>
    </row>
    <row r="25" spans="1:13" x14ac:dyDescent="0.25">
      <c r="A25" s="748"/>
      <c r="B25" s="751"/>
      <c r="C25" s="352" t="s">
        <v>581</v>
      </c>
      <c r="D25" s="317"/>
      <c r="E25" s="174"/>
      <c r="F25" s="174" t="s">
        <v>582</v>
      </c>
      <c r="G25" s="317"/>
      <c r="H25" s="174"/>
      <c r="I25" s="174" t="s">
        <v>583</v>
      </c>
      <c r="J25" s="138" t="s">
        <v>577</v>
      </c>
      <c r="K25" s="174"/>
      <c r="L25" s="346"/>
      <c r="M25" s="347"/>
    </row>
    <row r="26" spans="1:13" x14ac:dyDescent="0.25">
      <c r="A26" s="748"/>
      <c r="B26" s="751"/>
      <c r="C26" s="352" t="s">
        <v>585</v>
      </c>
      <c r="D26" s="360"/>
      <c r="E26" s="346"/>
      <c r="F26" s="174" t="s">
        <v>586</v>
      </c>
      <c r="G26" s="317"/>
      <c r="H26" s="346"/>
      <c r="I26" s="346"/>
      <c r="J26" s="346"/>
      <c r="K26" s="346"/>
      <c r="L26" s="346"/>
      <c r="M26" s="347"/>
    </row>
    <row r="27" spans="1:13" x14ac:dyDescent="0.25">
      <c r="A27" s="748"/>
      <c r="B27" s="752"/>
      <c r="C27" s="355"/>
      <c r="D27" s="356"/>
      <c r="E27" s="356"/>
      <c r="F27" s="356"/>
      <c r="G27" s="356"/>
      <c r="H27" s="356"/>
      <c r="I27" s="356"/>
      <c r="J27" s="356"/>
      <c r="K27" s="356"/>
      <c r="L27" s="117"/>
      <c r="M27" s="348"/>
    </row>
    <row r="28" spans="1:13" x14ac:dyDescent="0.25">
      <c r="A28" s="748"/>
      <c r="B28" s="52" t="s">
        <v>587</v>
      </c>
      <c r="C28" s="358"/>
      <c r="D28" s="359"/>
      <c r="E28" s="359"/>
      <c r="F28" s="359"/>
      <c r="G28" s="359"/>
      <c r="H28" s="359"/>
      <c r="I28" s="359"/>
      <c r="J28" s="359"/>
      <c r="K28" s="359"/>
      <c r="L28" s="359"/>
      <c r="M28" s="361"/>
    </row>
    <row r="29" spans="1:13" ht="51" customHeight="1" x14ac:dyDescent="0.25">
      <c r="A29" s="748"/>
      <c r="B29" s="52"/>
      <c r="C29" s="362" t="s">
        <v>588</v>
      </c>
      <c r="D29" s="363">
        <v>68014</v>
      </c>
      <c r="E29" s="174"/>
      <c r="F29" s="364" t="s">
        <v>589</v>
      </c>
      <c r="G29" s="317">
        <v>2019</v>
      </c>
      <c r="H29" s="174"/>
      <c r="I29" s="364" t="s">
        <v>590</v>
      </c>
      <c r="J29" s="946" t="s">
        <v>1173</v>
      </c>
      <c r="K29" s="863"/>
      <c r="L29" s="947"/>
      <c r="M29" s="354"/>
    </row>
    <row r="30" spans="1:13" x14ac:dyDescent="0.25">
      <c r="A30" s="748"/>
      <c r="B30" s="7"/>
      <c r="C30" s="355"/>
      <c r="D30" s="356"/>
      <c r="E30" s="356"/>
      <c r="F30" s="356"/>
      <c r="G30" s="356"/>
      <c r="H30" s="356"/>
      <c r="I30" s="356"/>
      <c r="J30" s="356"/>
      <c r="K30" s="356"/>
      <c r="L30" s="356"/>
      <c r="M30" s="357"/>
    </row>
    <row r="31" spans="1:13" x14ac:dyDescent="0.25">
      <c r="A31" s="748"/>
      <c r="B31" s="750" t="s">
        <v>592</v>
      </c>
      <c r="C31" s="365"/>
      <c r="D31" s="366"/>
      <c r="E31" s="366"/>
      <c r="F31" s="366"/>
      <c r="G31" s="366"/>
      <c r="H31" s="366"/>
      <c r="I31" s="366"/>
      <c r="J31" s="366"/>
      <c r="K31" s="366"/>
      <c r="L31" s="344"/>
      <c r="M31" s="345"/>
    </row>
    <row r="32" spans="1:13" x14ac:dyDescent="0.25">
      <c r="A32" s="748"/>
      <c r="B32" s="751"/>
      <c r="C32" s="352" t="s">
        <v>593</v>
      </c>
      <c r="D32" s="367" t="s">
        <v>849</v>
      </c>
      <c r="E32" s="368"/>
      <c r="F32" s="174" t="s">
        <v>594</v>
      </c>
      <c r="G32" s="367" t="s">
        <v>595</v>
      </c>
      <c r="H32" s="368"/>
      <c r="I32" s="364"/>
      <c r="J32" s="369"/>
      <c r="K32" s="369"/>
      <c r="L32" s="346"/>
      <c r="M32" s="347"/>
    </row>
    <row r="33" spans="1:13" x14ac:dyDescent="0.25">
      <c r="A33" s="748"/>
      <c r="B33" s="752"/>
      <c r="C33" s="355"/>
      <c r="D33" s="370"/>
      <c r="E33" s="371"/>
      <c r="F33" s="356"/>
      <c r="G33" s="371"/>
      <c r="H33" s="371"/>
      <c r="I33" s="372"/>
      <c r="J33" s="371"/>
      <c r="K33" s="371"/>
      <c r="L33" s="117"/>
      <c r="M33" s="348"/>
    </row>
    <row r="34" spans="1:13" x14ac:dyDescent="0.25">
      <c r="A34" s="748"/>
      <c r="B34" s="750" t="s">
        <v>596</v>
      </c>
      <c r="C34" s="68"/>
      <c r="D34" s="69"/>
      <c r="E34" s="69"/>
      <c r="F34" s="69"/>
      <c r="G34" s="69"/>
      <c r="H34" s="69"/>
      <c r="I34" s="69"/>
      <c r="J34" s="69"/>
      <c r="K34" s="69"/>
      <c r="L34" s="69"/>
      <c r="M34" s="70"/>
    </row>
    <row r="35" spans="1:13" x14ac:dyDescent="0.25">
      <c r="A35" s="748"/>
      <c r="B35" s="751"/>
      <c r="C35" s="111"/>
      <c r="D35" s="112" t="s">
        <v>597</v>
      </c>
      <c r="E35" s="112"/>
      <c r="F35" s="112" t="s">
        <v>598</v>
      </c>
      <c r="G35" s="112"/>
      <c r="H35" s="373" t="s">
        <v>599</v>
      </c>
      <c r="I35" s="373"/>
      <c r="J35" s="373" t="s">
        <v>600</v>
      </c>
      <c r="K35" s="112"/>
      <c r="L35" s="112" t="s">
        <v>601</v>
      </c>
      <c r="M35" s="74"/>
    </row>
    <row r="36" spans="1:13" x14ac:dyDescent="0.25">
      <c r="A36" s="748"/>
      <c r="B36" s="751"/>
      <c r="C36" s="111"/>
      <c r="D36" s="1130">
        <v>24000</v>
      </c>
      <c r="E36" s="1131"/>
      <c r="F36" s="1130">
        <v>24000</v>
      </c>
      <c r="G36" s="1131"/>
      <c r="H36" s="1130">
        <v>24000</v>
      </c>
      <c r="I36" s="1131"/>
      <c r="J36" s="1130">
        <v>24000</v>
      </c>
      <c r="K36" s="1131"/>
      <c r="L36" s="1130">
        <v>24000</v>
      </c>
      <c r="M36" s="1131"/>
    </row>
    <row r="37" spans="1:13" x14ac:dyDescent="0.25">
      <c r="A37" s="748"/>
      <c r="B37" s="751"/>
      <c r="C37" s="111"/>
      <c r="D37" s="112" t="s">
        <v>602</v>
      </c>
      <c r="E37" s="112"/>
      <c r="F37" s="112" t="s">
        <v>603</v>
      </c>
      <c r="G37" s="112"/>
      <c r="H37" s="373" t="s">
        <v>604</v>
      </c>
      <c r="I37" s="373"/>
      <c r="J37" s="373" t="s">
        <v>605</v>
      </c>
      <c r="K37" s="112"/>
      <c r="L37" s="112" t="s">
        <v>606</v>
      </c>
      <c r="M37" s="74"/>
    </row>
    <row r="38" spans="1:13" x14ac:dyDescent="0.25">
      <c r="A38" s="748"/>
      <c r="B38" s="751"/>
      <c r="C38" s="111"/>
      <c r="D38" s="374" t="s">
        <v>90</v>
      </c>
      <c r="E38" s="375"/>
      <c r="F38" s="374" t="s">
        <v>90</v>
      </c>
      <c r="G38" s="375"/>
      <c r="H38" s="374" t="s">
        <v>90</v>
      </c>
      <c r="I38" s="375"/>
      <c r="J38" s="374" t="s">
        <v>90</v>
      </c>
      <c r="K38" s="375"/>
      <c r="L38" s="374" t="s">
        <v>90</v>
      </c>
      <c r="M38" s="9"/>
    </row>
    <row r="39" spans="1:13" x14ac:dyDescent="0.25">
      <c r="A39" s="748"/>
      <c r="B39" s="751"/>
      <c r="C39" s="111"/>
      <c r="D39" s="112" t="s">
        <v>607</v>
      </c>
      <c r="E39" s="112"/>
      <c r="F39" s="112" t="s">
        <v>608</v>
      </c>
      <c r="G39" s="112"/>
      <c r="H39" s="373" t="s">
        <v>609</v>
      </c>
      <c r="I39" s="373"/>
      <c r="J39" s="373" t="s">
        <v>610</v>
      </c>
      <c r="K39" s="112"/>
      <c r="L39" s="112" t="s">
        <v>611</v>
      </c>
      <c r="M39" s="74"/>
    </row>
    <row r="40" spans="1:13" x14ac:dyDescent="0.25">
      <c r="A40" s="748"/>
      <c r="B40" s="751"/>
      <c r="C40" s="111"/>
      <c r="D40" s="374" t="s">
        <v>90</v>
      </c>
      <c r="E40" s="375"/>
      <c r="F40" s="374" t="s">
        <v>90</v>
      </c>
      <c r="G40" s="375"/>
      <c r="H40" s="374" t="s">
        <v>90</v>
      </c>
      <c r="I40" s="375"/>
      <c r="J40" s="374" t="s">
        <v>90</v>
      </c>
      <c r="K40" s="375"/>
      <c r="L40" s="374" t="s">
        <v>90</v>
      </c>
      <c r="M40" s="9"/>
    </row>
    <row r="41" spans="1:13" x14ac:dyDescent="0.25">
      <c r="A41" s="748"/>
      <c r="B41" s="751"/>
      <c r="C41" s="111"/>
      <c r="D41" s="376" t="s">
        <v>611</v>
      </c>
      <c r="E41" s="8"/>
      <c r="F41" s="376" t="s">
        <v>612</v>
      </c>
      <c r="G41" s="8"/>
      <c r="H41" s="377"/>
      <c r="I41" s="69"/>
      <c r="J41" s="377"/>
      <c r="K41" s="69"/>
      <c r="L41" s="377"/>
      <c r="M41" s="70"/>
    </row>
    <row r="42" spans="1:13" x14ac:dyDescent="0.25">
      <c r="A42" s="748"/>
      <c r="B42" s="751"/>
      <c r="C42" s="111"/>
      <c r="D42" s="374" t="s">
        <v>90</v>
      </c>
      <c r="E42" s="375"/>
      <c r="F42" s="1132">
        <v>120000</v>
      </c>
      <c r="G42" s="1133"/>
      <c r="H42" s="1134"/>
      <c r="I42" s="1134"/>
      <c r="J42" s="378"/>
      <c r="K42" s="112"/>
      <c r="L42" s="378"/>
      <c r="M42" s="74"/>
    </row>
    <row r="43" spans="1:13" x14ac:dyDescent="0.25">
      <c r="A43" s="748"/>
      <c r="B43" s="751"/>
      <c r="C43" s="379"/>
      <c r="D43" s="376"/>
      <c r="E43" s="8"/>
      <c r="F43" s="376"/>
      <c r="G43" s="8"/>
      <c r="H43" s="380"/>
      <c r="I43" s="351"/>
      <c r="J43" s="380"/>
      <c r="K43" s="351"/>
      <c r="L43" s="380"/>
      <c r="M43" s="381"/>
    </row>
    <row r="44" spans="1:13" ht="18" customHeight="1" x14ac:dyDescent="0.25">
      <c r="A44" s="748"/>
      <c r="B44" s="750" t="s">
        <v>613</v>
      </c>
      <c r="C44" s="358"/>
      <c r="D44" s="359"/>
      <c r="E44" s="359"/>
      <c r="F44" s="359"/>
      <c r="G44" s="359"/>
      <c r="H44" s="359"/>
      <c r="I44" s="359"/>
      <c r="J44" s="359"/>
      <c r="K44" s="359"/>
      <c r="L44" s="346"/>
      <c r="M44" s="347"/>
    </row>
    <row r="45" spans="1:13" x14ac:dyDescent="0.25">
      <c r="A45" s="748"/>
      <c r="B45" s="751"/>
      <c r="C45" s="382"/>
      <c r="D45" s="383" t="s">
        <v>89</v>
      </c>
      <c r="E45" s="384" t="s">
        <v>108</v>
      </c>
      <c r="F45" s="1128" t="s">
        <v>614</v>
      </c>
      <c r="G45" s="1129" t="s">
        <v>90</v>
      </c>
      <c r="H45" s="1129"/>
      <c r="I45" s="1129"/>
      <c r="J45" s="1129"/>
      <c r="K45" s="174" t="s">
        <v>615</v>
      </c>
      <c r="L45" s="793" t="s">
        <v>90</v>
      </c>
      <c r="M45" s="794"/>
    </row>
    <row r="46" spans="1:13" x14ac:dyDescent="0.25">
      <c r="A46" s="748"/>
      <c r="B46" s="751"/>
      <c r="C46" s="382"/>
      <c r="D46" s="360"/>
      <c r="E46" s="317" t="s">
        <v>577</v>
      </c>
      <c r="F46" s="1128"/>
      <c r="G46" s="1129"/>
      <c r="H46" s="1129"/>
      <c r="I46" s="1129"/>
      <c r="J46" s="1129"/>
      <c r="K46" s="346"/>
      <c r="L46" s="795"/>
      <c r="M46" s="796"/>
    </row>
    <row r="47" spans="1:13" x14ac:dyDescent="0.25">
      <c r="A47" s="748"/>
      <c r="B47" s="752"/>
      <c r="C47" s="116"/>
      <c r="D47" s="117"/>
      <c r="E47" s="117"/>
      <c r="F47" s="117"/>
      <c r="G47" s="117"/>
      <c r="H47" s="117"/>
      <c r="I47" s="117"/>
      <c r="J47" s="117"/>
      <c r="K47" s="117"/>
      <c r="L47" s="346"/>
      <c r="M47" s="347"/>
    </row>
    <row r="48" spans="1:13" ht="57" customHeight="1" x14ac:dyDescent="0.25">
      <c r="A48" s="748"/>
      <c r="B48" s="11" t="s">
        <v>616</v>
      </c>
      <c r="C48" s="943" t="s">
        <v>1174</v>
      </c>
      <c r="D48" s="944"/>
      <c r="E48" s="944"/>
      <c r="F48" s="944"/>
      <c r="G48" s="944"/>
      <c r="H48" s="944"/>
      <c r="I48" s="944"/>
      <c r="J48" s="944"/>
      <c r="K48" s="944"/>
      <c r="L48" s="944"/>
      <c r="M48" s="945"/>
    </row>
    <row r="49" spans="1:13" ht="23.25" customHeight="1" x14ac:dyDescent="0.25">
      <c r="A49" s="748"/>
      <c r="B49" s="26" t="s">
        <v>618</v>
      </c>
      <c r="C49" s="854" t="s">
        <v>1175</v>
      </c>
      <c r="D49" s="855"/>
      <c r="E49" s="855"/>
      <c r="F49" s="855"/>
      <c r="G49" s="855"/>
      <c r="H49" s="855"/>
      <c r="I49" s="855"/>
      <c r="J49" s="855"/>
      <c r="K49" s="855"/>
      <c r="L49" s="855"/>
      <c r="M49" s="856"/>
    </row>
    <row r="50" spans="1:13" ht="15.75" customHeight="1" x14ac:dyDescent="0.25">
      <c r="A50" s="748"/>
      <c r="B50" s="26" t="s">
        <v>620</v>
      </c>
      <c r="C50" s="385">
        <v>90</v>
      </c>
      <c r="D50" s="292"/>
      <c r="E50" s="292"/>
      <c r="F50" s="292"/>
      <c r="G50" s="292"/>
      <c r="H50" s="292"/>
      <c r="I50" s="292"/>
      <c r="J50" s="292"/>
      <c r="K50" s="292"/>
      <c r="L50" s="292"/>
      <c r="M50" s="293"/>
    </row>
    <row r="51" spans="1:13" x14ac:dyDescent="0.25">
      <c r="A51" s="748"/>
      <c r="B51" s="26" t="s">
        <v>621</v>
      </c>
      <c r="C51" s="854">
        <v>2021</v>
      </c>
      <c r="D51" s="855"/>
      <c r="E51" s="855"/>
      <c r="F51" s="855"/>
      <c r="G51" s="855"/>
      <c r="H51" s="855"/>
      <c r="I51" s="855"/>
      <c r="J51" s="855"/>
      <c r="K51" s="855"/>
      <c r="L51" s="855"/>
      <c r="M51" s="856"/>
    </row>
    <row r="52" spans="1:13" ht="15.75" customHeight="1" x14ac:dyDescent="0.25">
      <c r="A52" s="734" t="s">
        <v>545</v>
      </c>
      <c r="B52" s="100" t="s">
        <v>622</v>
      </c>
      <c r="C52" s="739" t="s">
        <v>412</v>
      </c>
      <c r="D52" s="740"/>
      <c r="E52" s="740"/>
      <c r="F52" s="740"/>
      <c r="G52" s="740"/>
      <c r="H52" s="740"/>
      <c r="I52" s="740"/>
      <c r="J52" s="740"/>
      <c r="K52" s="740"/>
      <c r="L52" s="740"/>
      <c r="M52" s="741"/>
    </row>
    <row r="53" spans="1:13" ht="15.75" customHeight="1" x14ac:dyDescent="0.25">
      <c r="A53" s="735"/>
      <c r="B53" s="100" t="s">
        <v>624</v>
      </c>
      <c r="C53" s="739" t="s">
        <v>1176</v>
      </c>
      <c r="D53" s="740"/>
      <c r="E53" s="740"/>
      <c r="F53" s="740"/>
      <c r="G53" s="740"/>
      <c r="H53" s="740"/>
      <c r="I53" s="740"/>
      <c r="J53" s="740"/>
      <c r="K53" s="740"/>
      <c r="L53" s="740"/>
      <c r="M53" s="741"/>
    </row>
    <row r="54" spans="1:13" ht="15.75" customHeight="1" x14ac:dyDescent="0.25">
      <c r="A54" s="735"/>
      <c r="B54" s="100" t="s">
        <v>626</v>
      </c>
      <c r="C54" s="739" t="s">
        <v>1177</v>
      </c>
      <c r="D54" s="740"/>
      <c r="E54" s="740"/>
      <c r="F54" s="740"/>
      <c r="G54" s="740"/>
      <c r="H54" s="740"/>
      <c r="I54" s="740"/>
      <c r="J54" s="740"/>
      <c r="K54" s="740"/>
      <c r="L54" s="740"/>
      <c r="M54" s="741"/>
    </row>
    <row r="55" spans="1:13" ht="15.75" customHeight="1" x14ac:dyDescent="0.25">
      <c r="A55" s="735"/>
      <c r="B55" s="101" t="s">
        <v>627</v>
      </c>
      <c r="C55" s="739" t="s">
        <v>1178</v>
      </c>
      <c r="D55" s="740"/>
      <c r="E55" s="740"/>
      <c r="F55" s="740"/>
      <c r="G55" s="740"/>
      <c r="H55" s="740"/>
      <c r="I55" s="740"/>
      <c r="J55" s="740"/>
      <c r="K55" s="740"/>
      <c r="L55" s="740"/>
      <c r="M55" s="741"/>
    </row>
    <row r="56" spans="1:13" ht="15.75" customHeight="1" x14ac:dyDescent="0.25">
      <c r="A56" s="735"/>
      <c r="B56" s="100" t="s">
        <v>628</v>
      </c>
      <c r="C56" s="746" t="s">
        <v>1179</v>
      </c>
      <c r="D56" s="740"/>
      <c r="E56" s="740"/>
      <c r="F56" s="740"/>
      <c r="G56" s="740"/>
      <c r="H56" s="740"/>
      <c r="I56" s="740"/>
      <c r="J56" s="740"/>
      <c r="K56" s="740"/>
      <c r="L56" s="740"/>
      <c r="M56" s="741"/>
    </row>
    <row r="57" spans="1:13" ht="16.5" customHeight="1" thickBot="1" x14ac:dyDescent="0.3">
      <c r="A57" s="745"/>
      <c r="B57" s="100" t="s">
        <v>629</v>
      </c>
      <c r="C57" s="739">
        <v>3649090</v>
      </c>
      <c r="D57" s="740"/>
      <c r="E57" s="740"/>
      <c r="F57" s="740"/>
      <c r="G57" s="740"/>
      <c r="H57" s="740"/>
      <c r="I57" s="740"/>
      <c r="J57" s="740"/>
      <c r="K57" s="740"/>
      <c r="L57" s="740"/>
      <c r="M57" s="741"/>
    </row>
    <row r="58" spans="1:13" ht="15.75" customHeight="1" x14ac:dyDescent="0.25">
      <c r="A58" s="734" t="s">
        <v>630</v>
      </c>
      <c r="B58" s="102" t="s">
        <v>631</v>
      </c>
      <c r="C58" s="739" t="s">
        <v>1180</v>
      </c>
      <c r="D58" s="740"/>
      <c r="E58" s="740"/>
      <c r="F58" s="740"/>
      <c r="G58" s="740"/>
      <c r="H58" s="740"/>
      <c r="I58" s="740"/>
      <c r="J58" s="740"/>
      <c r="K58" s="740"/>
      <c r="L58" s="740"/>
      <c r="M58" s="741"/>
    </row>
    <row r="59" spans="1:13" ht="30" customHeight="1" x14ac:dyDescent="0.25">
      <c r="A59" s="735"/>
      <c r="B59" s="102" t="s">
        <v>633</v>
      </c>
      <c r="C59" s="739" t="s">
        <v>1181</v>
      </c>
      <c r="D59" s="740"/>
      <c r="E59" s="740"/>
      <c r="F59" s="740"/>
      <c r="G59" s="740"/>
      <c r="H59" s="740"/>
      <c r="I59" s="740"/>
      <c r="J59" s="740"/>
      <c r="K59" s="740"/>
      <c r="L59" s="740"/>
      <c r="M59" s="741"/>
    </row>
    <row r="60" spans="1:13" ht="30" customHeight="1" x14ac:dyDescent="0.25">
      <c r="A60" s="735"/>
      <c r="B60" s="103" t="s">
        <v>44</v>
      </c>
      <c r="C60" s="739" t="s">
        <v>1177</v>
      </c>
      <c r="D60" s="740"/>
      <c r="E60" s="740"/>
      <c r="F60" s="740"/>
      <c r="G60" s="740"/>
      <c r="H60" s="740"/>
      <c r="I60" s="740"/>
      <c r="J60" s="740"/>
      <c r="K60" s="740"/>
      <c r="L60" s="740"/>
      <c r="M60" s="741"/>
    </row>
    <row r="61" spans="1:13" x14ac:dyDescent="0.25">
      <c r="A61" s="1125" t="s">
        <v>1182</v>
      </c>
      <c r="B61" s="1126"/>
      <c r="C61" s="1127" t="s">
        <v>1183</v>
      </c>
      <c r="D61" s="1127"/>
      <c r="E61" s="1127"/>
      <c r="F61" s="1127"/>
      <c r="G61" s="1127"/>
      <c r="H61" s="1127"/>
      <c r="I61" s="1127"/>
      <c r="J61" s="1127"/>
      <c r="K61" s="1127"/>
      <c r="L61" s="1127"/>
      <c r="M61" s="1127"/>
    </row>
    <row r="62" spans="1:13" x14ac:dyDescent="0.25">
      <c r="A62" s="1125"/>
      <c r="B62" s="1126"/>
      <c r="C62" s="1127"/>
      <c r="D62" s="1127"/>
      <c r="E62" s="1127"/>
      <c r="F62" s="1127"/>
      <c r="G62" s="1127"/>
      <c r="H62" s="1127"/>
      <c r="I62" s="1127"/>
      <c r="J62" s="1127"/>
      <c r="K62" s="1127"/>
      <c r="L62" s="1127"/>
      <c r="M62" s="1127"/>
    </row>
    <row r="63" spans="1:13" ht="95.25" customHeight="1" x14ac:dyDescent="0.25">
      <c r="A63" s="1125"/>
      <c r="B63" s="1126"/>
      <c r="C63" s="1127"/>
      <c r="D63" s="1127"/>
      <c r="E63" s="1127"/>
      <c r="F63" s="1127"/>
      <c r="G63" s="1127"/>
      <c r="H63" s="1127"/>
      <c r="I63" s="1127"/>
      <c r="J63" s="1127"/>
      <c r="K63" s="1127"/>
      <c r="L63" s="1127"/>
      <c r="M63" s="1127"/>
    </row>
  </sheetData>
  <mergeCells count="58">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 ref="C48:M48"/>
    <mergeCell ref="I10:J10"/>
    <mergeCell ref="C11:M11"/>
    <mergeCell ref="C12:M12"/>
    <mergeCell ref="C13:M13"/>
    <mergeCell ref="C14:D14"/>
    <mergeCell ref="F14:M14"/>
    <mergeCell ref="L36:M36"/>
    <mergeCell ref="F42:G42"/>
    <mergeCell ref="H42:I42"/>
    <mergeCell ref="B44:B47"/>
    <mergeCell ref="F45:F46"/>
    <mergeCell ref="G45:J46"/>
    <mergeCell ref="L45:M46"/>
    <mergeCell ref="B34:B43"/>
    <mergeCell ref="D36:E36"/>
    <mergeCell ref="F36:G36"/>
    <mergeCell ref="H36:I36"/>
    <mergeCell ref="J36:K36"/>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31:B33"/>
    <mergeCell ref="A58:A60"/>
    <mergeCell ref="C58:M58"/>
    <mergeCell ref="C59:M59"/>
    <mergeCell ref="C60:M60"/>
    <mergeCell ref="A61:A63"/>
    <mergeCell ref="B61:B63"/>
    <mergeCell ref="C61:M63"/>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389"/>
    <col min="4" max="4" width="13.42578125" style="389" customWidth="1"/>
    <col min="5" max="13" width="11.42578125" style="389"/>
    <col min="14" max="16384" width="11.42578125" style="5"/>
  </cols>
  <sheetData>
    <row r="1" spans="1:13" ht="16.5" thickBot="1" x14ac:dyDescent="0.3">
      <c r="A1" s="1"/>
      <c r="B1" s="2" t="s">
        <v>1184</v>
      </c>
      <c r="C1" s="386"/>
      <c r="D1" s="386"/>
      <c r="E1" s="386"/>
      <c r="F1" s="386"/>
      <c r="G1" s="386"/>
      <c r="H1" s="386"/>
      <c r="I1" s="386"/>
      <c r="J1" s="386"/>
      <c r="K1" s="386"/>
      <c r="L1" s="386"/>
      <c r="M1" s="387"/>
    </row>
    <row r="2" spans="1:13" ht="39" customHeight="1" x14ac:dyDescent="0.25">
      <c r="A2" s="768" t="s">
        <v>552</v>
      </c>
      <c r="B2" s="6" t="s">
        <v>553</v>
      </c>
      <c r="C2" s="868" t="s">
        <v>417</v>
      </c>
      <c r="D2" s="869"/>
      <c r="E2" s="869"/>
      <c r="F2" s="869"/>
      <c r="G2" s="869"/>
      <c r="H2" s="869"/>
      <c r="I2" s="869"/>
      <c r="J2" s="869"/>
      <c r="K2" s="869"/>
      <c r="L2" s="869"/>
      <c r="M2" s="870"/>
    </row>
    <row r="3" spans="1:13" ht="39" customHeight="1" x14ac:dyDescent="0.25">
      <c r="A3" s="769"/>
      <c r="B3" s="11" t="s">
        <v>735</v>
      </c>
      <c r="C3" s="777" t="s">
        <v>1166</v>
      </c>
      <c r="D3" s="779"/>
      <c r="E3" s="779"/>
      <c r="F3" s="779"/>
      <c r="G3" s="779"/>
      <c r="H3" s="779"/>
      <c r="I3" s="779"/>
      <c r="J3" s="779"/>
      <c r="K3" s="779"/>
      <c r="L3" s="779"/>
      <c r="M3" s="780"/>
    </row>
    <row r="4" spans="1:13" ht="45.75" customHeight="1" x14ac:dyDescent="0.25">
      <c r="A4" s="769"/>
      <c r="B4" s="7" t="s">
        <v>40</v>
      </c>
      <c r="C4" s="811" t="s">
        <v>89</v>
      </c>
      <c r="D4" s="813"/>
      <c r="E4" s="1151"/>
      <c r="F4" s="1152" t="s">
        <v>41</v>
      </c>
      <c r="G4" s="1153"/>
      <c r="H4" s="1154">
        <v>72</v>
      </c>
      <c r="I4" s="813"/>
      <c r="J4" s="813"/>
      <c r="K4" s="813"/>
      <c r="L4" s="813"/>
      <c r="M4" s="814"/>
    </row>
    <row r="5" spans="1:13" x14ac:dyDescent="0.25">
      <c r="A5" s="769"/>
      <c r="B5" s="7" t="s">
        <v>556</v>
      </c>
      <c r="C5" s="811" t="s">
        <v>1185</v>
      </c>
      <c r="D5" s="813"/>
      <c r="E5" s="813"/>
      <c r="F5" s="813"/>
      <c r="G5" s="813"/>
      <c r="H5" s="813"/>
      <c r="I5" s="813"/>
      <c r="J5" s="813"/>
      <c r="K5" s="813"/>
      <c r="L5" s="813"/>
      <c r="M5" s="814"/>
    </row>
    <row r="6" spans="1:13" x14ac:dyDescent="0.25">
      <c r="A6" s="769"/>
      <c r="B6" s="7" t="s">
        <v>557</v>
      </c>
      <c r="C6" s="811" t="s">
        <v>1168</v>
      </c>
      <c r="D6" s="813"/>
      <c r="E6" s="813"/>
      <c r="F6" s="813"/>
      <c r="G6" s="813"/>
      <c r="H6" s="813"/>
      <c r="I6" s="813"/>
      <c r="J6" s="813"/>
      <c r="K6" s="813"/>
      <c r="L6" s="813"/>
      <c r="M6" s="814"/>
    </row>
    <row r="7" spans="1:13" x14ac:dyDescent="0.25">
      <c r="A7" s="769"/>
      <c r="B7" s="11" t="s">
        <v>558</v>
      </c>
      <c r="C7" s="773" t="s">
        <v>409</v>
      </c>
      <c r="D7" s="774"/>
      <c r="E7" s="12"/>
      <c r="F7" s="12"/>
      <c r="G7" s="13"/>
      <c r="H7" s="130" t="s">
        <v>44</v>
      </c>
      <c r="I7" s="775" t="s">
        <v>410</v>
      </c>
      <c r="J7" s="774"/>
      <c r="K7" s="774"/>
      <c r="L7" s="774"/>
      <c r="M7" s="776"/>
    </row>
    <row r="8" spans="1:13" x14ac:dyDescent="0.25">
      <c r="A8" s="769"/>
      <c r="B8" s="837" t="s">
        <v>559</v>
      </c>
      <c r="C8" s="343"/>
      <c r="D8" s="344"/>
      <c r="E8" s="344"/>
      <c r="F8" s="344"/>
      <c r="G8" s="344"/>
      <c r="H8" s="344"/>
      <c r="I8" s="344"/>
      <c r="J8" s="344"/>
      <c r="K8" s="344"/>
      <c r="L8" s="344"/>
      <c r="M8" s="345"/>
    </row>
    <row r="9" spans="1:13" x14ac:dyDescent="0.25">
      <c r="A9" s="769"/>
      <c r="B9" s="838"/>
      <c r="C9" s="840" t="s">
        <v>410</v>
      </c>
      <c r="D9" s="841"/>
      <c r="E9" s="346"/>
      <c r="F9" s="841"/>
      <c r="G9" s="841"/>
      <c r="H9" s="346"/>
      <c r="I9" s="841"/>
      <c r="J9" s="841"/>
      <c r="K9" s="346"/>
      <c r="L9" s="346"/>
      <c r="M9" s="347"/>
    </row>
    <row r="10" spans="1:13" x14ac:dyDescent="0.25">
      <c r="A10" s="769"/>
      <c r="B10" s="839"/>
      <c r="C10" s="840" t="s">
        <v>563</v>
      </c>
      <c r="D10" s="841"/>
      <c r="E10" s="117"/>
      <c r="F10" s="841" t="s">
        <v>563</v>
      </c>
      <c r="G10" s="841"/>
      <c r="H10" s="117"/>
      <c r="I10" s="841" t="s">
        <v>563</v>
      </c>
      <c r="J10" s="841"/>
      <c r="K10" s="117"/>
      <c r="L10" s="117"/>
      <c r="M10" s="348"/>
    </row>
    <row r="11" spans="1:13" ht="56.25" customHeight="1" x14ac:dyDescent="0.25">
      <c r="A11" s="769"/>
      <c r="B11" s="11" t="s">
        <v>564</v>
      </c>
      <c r="C11" s="854" t="s">
        <v>1186</v>
      </c>
      <c r="D11" s="855"/>
      <c r="E11" s="855"/>
      <c r="F11" s="855"/>
      <c r="G11" s="855"/>
      <c r="H11" s="855"/>
      <c r="I11" s="855"/>
      <c r="J11" s="855"/>
      <c r="K11" s="855"/>
      <c r="L11" s="855"/>
      <c r="M11" s="856"/>
    </row>
    <row r="12" spans="1:13" ht="95.25" customHeight="1" x14ac:dyDescent="0.25">
      <c r="A12" s="769"/>
      <c r="B12" s="11" t="s">
        <v>741</v>
      </c>
      <c r="C12" s="943" t="s">
        <v>1187</v>
      </c>
      <c r="D12" s="944"/>
      <c r="E12" s="944"/>
      <c r="F12" s="944"/>
      <c r="G12" s="944"/>
      <c r="H12" s="944"/>
      <c r="I12" s="944"/>
      <c r="J12" s="944"/>
      <c r="K12" s="944"/>
      <c r="L12" s="944"/>
      <c r="M12" s="945"/>
    </row>
    <row r="13" spans="1:13" ht="31.5" customHeight="1" x14ac:dyDescent="0.25">
      <c r="A13" s="769"/>
      <c r="B13" s="11" t="s">
        <v>743</v>
      </c>
      <c r="C13" s="873" t="s">
        <v>1171</v>
      </c>
      <c r="D13" s="874"/>
      <c r="E13" s="874"/>
      <c r="F13" s="874"/>
      <c r="G13" s="874"/>
      <c r="H13" s="874"/>
      <c r="I13" s="874"/>
      <c r="J13" s="874"/>
      <c r="K13" s="874"/>
      <c r="L13" s="874"/>
      <c r="M13" s="1148"/>
    </row>
    <row r="14" spans="1:13" ht="84" customHeight="1" x14ac:dyDescent="0.25">
      <c r="A14" s="769"/>
      <c r="B14" s="115" t="s">
        <v>745</v>
      </c>
      <c r="C14" s="854" t="s">
        <v>162</v>
      </c>
      <c r="D14" s="855"/>
      <c r="E14" s="132" t="s">
        <v>746</v>
      </c>
      <c r="F14" s="946" t="s">
        <v>1188</v>
      </c>
      <c r="G14" s="863"/>
      <c r="H14" s="863"/>
      <c r="I14" s="863"/>
      <c r="J14" s="863"/>
      <c r="K14" s="863"/>
      <c r="L14" s="863"/>
      <c r="M14" s="867"/>
    </row>
    <row r="15" spans="1:13" x14ac:dyDescent="0.25">
      <c r="A15" s="747" t="s">
        <v>533</v>
      </c>
      <c r="B15" s="26" t="s">
        <v>30</v>
      </c>
      <c r="C15" s="854" t="s">
        <v>402</v>
      </c>
      <c r="D15" s="855"/>
      <c r="E15" s="855"/>
      <c r="F15" s="855"/>
      <c r="G15" s="855"/>
      <c r="H15" s="855"/>
      <c r="I15" s="855"/>
      <c r="J15" s="855"/>
      <c r="K15" s="855"/>
      <c r="L15" s="855"/>
      <c r="M15" s="856"/>
    </row>
    <row r="16" spans="1:13" ht="24" customHeight="1" x14ac:dyDescent="0.25">
      <c r="A16" s="748"/>
      <c r="B16" s="26" t="s">
        <v>748</v>
      </c>
      <c r="C16" s="854" t="s">
        <v>418</v>
      </c>
      <c r="D16" s="855"/>
      <c r="E16" s="855"/>
      <c r="F16" s="855"/>
      <c r="G16" s="855"/>
      <c r="H16" s="855"/>
      <c r="I16" s="855"/>
      <c r="J16" s="855"/>
      <c r="K16" s="855"/>
      <c r="L16" s="855"/>
      <c r="M16" s="856"/>
    </row>
    <row r="17" spans="1:13" ht="8.25" customHeight="1" x14ac:dyDescent="0.25">
      <c r="A17" s="748"/>
      <c r="B17" s="750" t="s">
        <v>566</v>
      </c>
      <c r="C17" s="349"/>
      <c r="D17" s="69"/>
      <c r="E17" s="69"/>
      <c r="F17" s="69"/>
      <c r="G17" s="69"/>
      <c r="H17" s="69"/>
      <c r="I17" s="69"/>
      <c r="J17" s="69"/>
      <c r="K17" s="69"/>
      <c r="L17" s="69"/>
      <c r="M17" s="70"/>
    </row>
    <row r="18" spans="1:13" ht="9" customHeight="1" x14ac:dyDescent="0.25">
      <c r="A18" s="748"/>
      <c r="B18" s="751"/>
      <c r="C18" s="350"/>
      <c r="D18" s="351"/>
      <c r="E18" s="112"/>
      <c r="F18" s="351"/>
      <c r="G18" s="112"/>
      <c r="H18" s="351"/>
      <c r="I18" s="112"/>
      <c r="J18" s="351"/>
      <c r="K18" s="112"/>
      <c r="L18" s="112"/>
      <c r="M18" s="74"/>
    </row>
    <row r="19" spans="1:13" x14ac:dyDescent="0.25">
      <c r="A19" s="748"/>
      <c r="B19" s="751"/>
      <c r="C19" s="352" t="s">
        <v>567</v>
      </c>
      <c r="D19" s="353"/>
      <c r="E19" s="174" t="s">
        <v>568</v>
      </c>
      <c r="F19" s="353"/>
      <c r="G19" s="174" t="s">
        <v>569</v>
      </c>
      <c r="H19" s="353"/>
      <c r="I19" s="174" t="s">
        <v>570</v>
      </c>
      <c r="J19" s="317"/>
      <c r="K19" s="174"/>
      <c r="L19" s="174"/>
      <c r="M19" s="354"/>
    </row>
    <row r="20" spans="1:13" x14ac:dyDescent="0.25">
      <c r="A20" s="748"/>
      <c r="B20" s="751"/>
      <c r="C20" s="352" t="s">
        <v>571</v>
      </c>
      <c r="D20" s="317"/>
      <c r="E20" s="174" t="s">
        <v>572</v>
      </c>
      <c r="F20" s="317"/>
      <c r="G20" s="174" t="s">
        <v>573</v>
      </c>
      <c r="H20" s="317"/>
      <c r="I20" s="174"/>
      <c r="J20" s="174"/>
      <c r="K20" s="174"/>
      <c r="L20" s="174"/>
      <c r="M20" s="354"/>
    </row>
    <row r="21" spans="1:13" x14ac:dyDescent="0.25">
      <c r="A21" s="748"/>
      <c r="B21" s="751"/>
      <c r="C21" s="352" t="s">
        <v>574</v>
      </c>
      <c r="D21" s="317"/>
      <c r="E21" s="174" t="s">
        <v>575</v>
      </c>
      <c r="F21" s="317"/>
      <c r="G21" s="174"/>
      <c r="H21" s="174"/>
      <c r="I21" s="174"/>
      <c r="J21" s="174"/>
      <c r="K21" s="174"/>
      <c r="L21" s="174"/>
      <c r="M21" s="354"/>
    </row>
    <row r="22" spans="1:13" x14ac:dyDescent="0.25">
      <c r="A22" s="748"/>
      <c r="B22" s="751"/>
      <c r="C22" s="352" t="s">
        <v>576</v>
      </c>
      <c r="D22" s="317" t="s">
        <v>577</v>
      </c>
      <c r="E22" s="174" t="s">
        <v>578</v>
      </c>
      <c r="F22" s="118" t="s">
        <v>688</v>
      </c>
      <c r="G22" s="118"/>
      <c r="H22" s="118"/>
      <c r="I22" s="118"/>
      <c r="J22" s="118"/>
      <c r="K22" s="118"/>
      <c r="L22" s="118"/>
      <c r="M22" s="119"/>
    </row>
    <row r="23" spans="1:13" ht="9.75" customHeight="1" x14ac:dyDescent="0.25">
      <c r="A23" s="748"/>
      <c r="B23" s="752"/>
      <c r="C23" s="355"/>
      <c r="D23" s="356"/>
      <c r="E23" s="356"/>
      <c r="F23" s="356"/>
      <c r="G23" s="356"/>
      <c r="H23" s="356"/>
      <c r="I23" s="356"/>
      <c r="J23" s="356"/>
      <c r="K23" s="356"/>
      <c r="L23" s="356"/>
      <c r="M23" s="357"/>
    </row>
    <row r="24" spans="1:13" x14ac:dyDescent="0.25">
      <c r="A24" s="748"/>
      <c r="B24" s="750" t="s">
        <v>580</v>
      </c>
      <c r="C24" s="358"/>
      <c r="D24" s="359"/>
      <c r="E24" s="359"/>
      <c r="F24" s="359"/>
      <c r="G24" s="359"/>
      <c r="H24" s="359"/>
      <c r="I24" s="359"/>
      <c r="J24" s="359"/>
      <c r="K24" s="359"/>
      <c r="L24" s="344"/>
      <c r="M24" s="345"/>
    </row>
    <row r="25" spans="1:13" x14ac:dyDescent="0.25">
      <c r="A25" s="748"/>
      <c r="B25" s="751"/>
      <c r="C25" s="352" t="s">
        <v>581</v>
      </c>
      <c r="D25" s="317"/>
      <c r="E25" s="174"/>
      <c r="F25" s="174" t="s">
        <v>582</v>
      </c>
      <c r="G25" s="317"/>
      <c r="H25" s="174"/>
      <c r="I25" s="174" t="s">
        <v>583</v>
      </c>
      <c r="J25" s="138" t="s">
        <v>577</v>
      </c>
      <c r="K25" s="174"/>
      <c r="L25" s="346"/>
      <c r="M25" s="347"/>
    </row>
    <row r="26" spans="1:13" x14ac:dyDescent="0.25">
      <c r="A26" s="748"/>
      <c r="B26" s="751"/>
      <c r="C26" s="352" t="s">
        <v>585</v>
      </c>
      <c r="D26" s="360"/>
      <c r="E26" s="346"/>
      <c r="F26" s="174" t="s">
        <v>586</v>
      </c>
      <c r="G26" s="317"/>
      <c r="H26" s="346"/>
      <c r="I26" s="346"/>
      <c r="J26" s="346"/>
      <c r="K26" s="346"/>
      <c r="L26" s="346"/>
      <c r="M26" s="347"/>
    </row>
    <row r="27" spans="1:13" x14ac:dyDescent="0.25">
      <c r="A27" s="748"/>
      <c r="B27" s="752"/>
      <c r="C27" s="355"/>
      <c r="D27" s="356"/>
      <c r="E27" s="356"/>
      <c r="F27" s="356"/>
      <c r="G27" s="356"/>
      <c r="H27" s="356"/>
      <c r="I27" s="356"/>
      <c r="J27" s="356"/>
      <c r="K27" s="356"/>
      <c r="L27" s="117"/>
      <c r="M27" s="348"/>
    </row>
    <row r="28" spans="1:13" x14ac:dyDescent="0.25">
      <c r="A28" s="748"/>
      <c r="B28" s="52" t="s">
        <v>587</v>
      </c>
      <c r="C28" s="358"/>
      <c r="D28" s="359"/>
      <c r="E28" s="359"/>
      <c r="F28" s="359"/>
      <c r="G28" s="359"/>
      <c r="H28" s="359"/>
      <c r="I28" s="359"/>
      <c r="J28" s="359"/>
      <c r="K28" s="359"/>
      <c r="L28" s="359"/>
      <c r="M28" s="361"/>
    </row>
    <row r="29" spans="1:13" ht="58.5" customHeight="1" x14ac:dyDescent="0.25">
      <c r="A29" s="748"/>
      <c r="B29" s="52"/>
      <c r="C29" s="362" t="s">
        <v>588</v>
      </c>
      <c r="D29" s="390">
        <v>2000</v>
      </c>
      <c r="E29" s="174"/>
      <c r="F29" s="364" t="s">
        <v>589</v>
      </c>
      <c r="G29" s="317">
        <v>2019</v>
      </c>
      <c r="H29" s="174"/>
      <c r="I29" s="364" t="s">
        <v>590</v>
      </c>
      <c r="J29" s="946" t="s">
        <v>1173</v>
      </c>
      <c r="K29" s="863"/>
      <c r="L29" s="947"/>
      <c r="M29" s="354"/>
    </row>
    <row r="30" spans="1:13" x14ac:dyDescent="0.25">
      <c r="A30" s="748"/>
      <c r="B30" s="7"/>
      <c r="C30" s="355"/>
      <c r="D30" s="356"/>
      <c r="E30" s="356"/>
      <c r="F30" s="356"/>
      <c r="G30" s="356"/>
      <c r="H30" s="356"/>
      <c r="I30" s="356"/>
      <c r="J30" s="356"/>
      <c r="K30" s="356"/>
      <c r="L30" s="356"/>
      <c r="M30" s="357"/>
    </row>
    <row r="31" spans="1:13" x14ac:dyDescent="0.25">
      <c r="A31" s="748"/>
      <c r="B31" s="750" t="s">
        <v>592</v>
      </c>
      <c r="C31" s="365"/>
      <c r="D31" s="366"/>
      <c r="E31" s="366"/>
      <c r="F31" s="366"/>
      <c r="G31" s="366"/>
      <c r="H31" s="366"/>
      <c r="I31" s="366"/>
      <c r="J31" s="366"/>
      <c r="K31" s="366"/>
      <c r="L31" s="344"/>
      <c r="M31" s="345"/>
    </row>
    <row r="32" spans="1:13" x14ac:dyDescent="0.25">
      <c r="A32" s="748"/>
      <c r="B32" s="751"/>
      <c r="C32" s="352" t="s">
        <v>593</v>
      </c>
      <c r="D32" s="367">
        <v>2021</v>
      </c>
      <c r="E32" s="368"/>
      <c r="F32" s="174" t="s">
        <v>594</v>
      </c>
      <c r="G32" s="367" t="s">
        <v>595</v>
      </c>
      <c r="H32" s="368"/>
      <c r="I32" s="364"/>
      <c r="J32" s="369"/>
      <c r="K32" s="369"/>
      <c r="L32" s="346"/>
      <c r="M32" s="347"/>
    </row>
    <row r="33" spans="1:13" x14ac:dyDescent="0.25">
      <c r="A33" s="748"/>
      <c r="B33" s="752"/>
      <c r="C33" s="355"/>
      <c r="D33" s="370"/>
      <c r="E33" s="371"/>
      <c r="F33" s="356"/>
      <c r="G33" s="371"/>
      <c r="H33" s="371"/>
      <c r="I33" s="372"/>
      <c r="J33" s="371"/>
      <c r="K33" s="371"/>
      <c r="L33" s="117"/>
      <c r="M33" s="348"/>
    </row>
    <row r="34" spans="1:13" x14ac:dyDescent="0.25">
      <c r="A34" s="748"/>
      <c r="B34" s="750" t="s">
        <v>596</v>
      </c>
      <c r="C34" s="418"/>
      <c r="D34" s="419"/>
      <c r="E34" s="419"/>
      <c r="F34" s="419"/>
      <c r="G34" s="419"/>
      <c r="H34" s="419"/>
      <c r="I34" s="419"/>
      <c r="J34" s="419"/>
      <c r="K34" s="419"/>
      <c r="L34" s="419"/>
      <c r="M34" s="420"/>
    </row>
    <row r="35" spans="1:13" x14ac:dyDescent="0.25">
      <c r="A35" s="748"/>
      <c r="B35" s="751"/>
      <c r="C35" s="421"/>
      <c r="D35" s="431" t="s">
        <v>597</v>
      </c>
      <c r="E35" s="431"/>
      <c r="F35" s="431" t="s">
        <v>598</v>
      </c>
      <c r="G35" s="431"/>
      <c r="H35" s="432" t="s">
        <v>599</v>
      </c>
      <c r="I35" s="432"/>
      <c r="J35" s="432" t="s">
        <v>600</v>
      </c>
      <c r="K35" s="431"/>
      <c r="L35" s="431" t="s">
        <v>601</v>
      </c>
      <c r="M35" s="422"/>
    </row>
    <row r="36" spans="1:13" x14ac:dyDescent="0.25">
      <c r="A36" s="748"/>
      <c r="B36" s="751"/>
      <c r="C36" s="421"/>
      <c r="D36" s="1146">
        <v>2000</v>
      </c>
      <c r="E36" s="1147"/>
      <c r="F36" s="1146">
        <v>2000</v>
      </c>
      <c r="G36" s="1147"/>
      <c r="H36" s="1146">
        <v>2000</v>
      </c>
      <c r="I36" s="1147"/>
      <c r="J36" s="1146">
        <v>2000</v>
      </c>
      <c r="K36" s="1147"/>
      <c r="L36" s="1146">
        <v>2000</v>
      </c>
      <c r="M36" s="1149"/>
    </row>
    <row r="37" spans="1:13" x14ac:dyDescent="0.25">
      <c r="A37" s="748"/>
      <c r="B37" s="751"/>
      <c r="C37" s="421"/>
      <c r="D37" s="431" t="s">
        <v>602</v>
      </c>
      <c r="E37" s="431"/>
      <c r="F37" s="431" t="s">
        <v>603</v>
      </c>
      <c r="G37" s="431"/>
      <c r="H37" s="432" t="s">
        <v>604</v>
      </c>
      <c r="I37" s="432"/>
      <c r="J37" s="432" t="s">
        <v>605</v>
      </c>
      <c r="K37" s="431"/>
      <c r="L37" s="431" t="s">
        <v>606</v>
      </c>
      <c r="M37" s="422"/>
    </row>
    <row r="38" spans="1:13" x14ac:dyDescent="0.25">
      <c r="A38" s="748"/>
      <c r="B38" s="751"/>
      <c r="C38" s="421"/>
      <c r="D38" s="423" t="s">
        <v>90</v>
      </c>
      <c r="E38" s="424"/>
      <c r="F38" s="423" t="s">
        <v>90</v>
      </c>
      <c r="G38" s="424"/>
      <c r="H38" s="423" t="s">
        <v>90</v>
      </c>
      <c r="I38" s="424"/>
      <c r="J38" s="423" t="s">
        <v>90</v>
      </c>
      <c r="K38" s="424"/>
      <c r="L38" s="423" t="s">
        <v>90</v>
      </c>
      <c r="M38" s="407"/>
    </row>
    <row r="39" spans="1:13" x14ac:dyDescent="0.25">
      <c r="A39" s="748"/>
      <c r="B39" s="751"/>
      <c r="C39" s="421"/>
      <c r="D39" s="431" t="s">
        <v>607</v>
      </c>
      <c r="E39" s="431"/>
      <c r="F39" s="431" t="s">
        <v>608</v>
      </c>
      <c r="G39" s="431"/>
      <c r="H39" s="432" t="s">
        <v>609</v>
      </c>
      <c r="I39" s="432"/>
      <c r="J39" s="432" t="s">
        <v>610</v>
      </c>
      <c r="K39" s="431"/>
      <c r="L39" s="431" t="s">
        <v>611</v>
      </c>
      <c r="M39" s="422"/>
    </row>
    <row r="40" spans="1:13" x14ac:dyDescent="0.25">
      <c r="A40" s="748"/>
      <c r="B40" s="751"/>
      <c r="C40" s="421"/>
      <c r="D40" s="423" t="s">
        <v>90</v>
      </c>
      <c r="E40" s="424"/>
      <c r="F40" s="423" t="s">
        <v>90</v>
      </c>
      <c r="G40" s="424"/>
      <c r="H40" s="423" t="s">
        <v>90</v>
      </c>
      <c r="I40" s="424"/>
      <c r="J40" s="423" t="s">
        <v>90</v>
      </c>
      <c r="K40" s="424"/>
      <c r="L40" s="423" t="s">
        <v>90</v>
      </c>
      <c r="M40" s="407"/>
    </row>
    <row r="41" spans="1:13" x14ac:dyDescent="0.25">
      <c r="A41" s="748"/>
      <c r="B41" s="751"/>
      <c r="C41" s="421"/>
      <c r="D41" s="425" t="s">
        <v>611</v>
      </c>
      <c r="E41" s="406"/>
      <c r="F41" s="425" t="s">
        <v>612</v>
      </c>
      <c r="G41" s="406"/>
      <c r="H41" s="426"/>
      <c r="I41" s="419"/>
      <c r="J41" s="426"/>
      <c r="K41" s="419"/>
      <c r="L41" s="426"/>
      <c r="M41" s="420"/>
    </row>
    <row r="42" spans="1:13" x14ac:dyDescent="0.25">
      <c r="A42" s="748"/>
      <c r="B42" s="751"/>
      <c r="C42" s="421"/>
      <c r="D42" s="423" t="s">
        <v>90</v>
      </c>
      <c r="E42" s="424"/>
      <c r="F42" s="1146">
        <v>10000</v>
      </c>
      <c r="G42" s="1147"/>
      <c r="H42" s="1150"/>
      <c r="I42" s="1150"/>
      <c r="J42" s="433"/>
      <c r="K42" s="431"/>
      <c r="L42" s="433"/>
      <c r="M42" s="422"/>
    </row>
    <row r="43" spans="1:13" x14ac:dyDescent="0.25">
      <c r="A43" s="748"/>
      <c r="B43" s="751"/>
      <c r="C43" s="427"/>
      <c r="D43" s="425"/>
      <c r="E43" s="406"/>
      <c r="F43" s="425"/>
      <c r="G43" s="406"/>
      <c r="H43" s="428"/>
      <c r="I43" s="429"/>
      <c r="J43" s="428"/>
      <c r="K43" s="429"/>
      <c r="L43" s="428"/>
      <c r="M43" s="430"/>
    </row>
    <row r="44" spans="1:13" ht="18" customHeight="1" x14ac:dyDescent="0.25">
      <c r="A44" s="748"/>
      <c r="B44" s="750" t="s">
        <v>613</v>
      </c>
      <c r="C44" s="358"/>
      <c r="D44" s="359"/>
      <c r="E44" s="359"/>
      <c r="F44" s="359"/>
      <c r="G44" s="359"/>
      <c r="H44" s="359"/>
      <c r="I44" s="359"/>
      <c r="J44" s="359"/>
      <c r="K44" s="359"/>
      <c r="L44" s="346"/>
      <c r="M44" s="347"/>
    </row>
    <row r="45" spans="1:13" x14ac:dyDescent="0.25">
      <c r="A45" s="748"/>
      <c r="B45" s="751"/>
      <c r="C45" s="382"/>
      <c r="D45" s="383" t="s">
        <v>89</v>
      </c>
      <c r="E45" s="384" t="s">
        <v>108</v>
      </c>
      <c r="F45" s="1128" t="s">
        <v>614</v>
      </c>
      <c r="G45" s="1129" t="s">
        <v>90</v>
      </c>
      <c r="H45" s="1129"/>
      <c r="I45" s="1129"/>
      <c r="J45" s="1129"/>
      <c r="K45" s="174" t="s">
        <v>615</v>
      </c>
      <c r="L45" s="793" t="s">
        <v>90</v>
      </c>
      <c r="M45" s="794"/>
    </row>
    <row r="46" spans="1:13" x14ac:dyDescent="0.25">
      <c r="A46" s="748"/>
      <c r="B46" s="751"/>
      <c r="C46" s="382"/>
      <c r="D46" s="360"/>
      <c r="E46" s="317" t="s">
        <v>577</v>
      </c>
      <c r="F46" s="1128"/>
      <c r="G46" s="1129"/>
      <c r="H46" s="1129"/>
      <c r="I46" s="1129"/>
      <c r="J46" s="1129"/>
      <c r="K46" s="346"/>
      <c r="L46" s="795"/>
      <c r="M46" s="796"/>
    </row>
    <row r="47" spans="1:13" x14ac:dyDescent="0.25">
      <c r="A47" s="748"/>
      <c r="B47" s="752"/>
      <c r="C47" s="116"/>
      <c r="D47" s="117"/>
      <c r="E47" s="117"/>
      <c r="F47" s="117"/>
      <c r="G47" s="117"/>
      <c r="H47" s="117"/>
      <c r="I47" s="117"/>
      <c r="J47" s="117"/>
      <c r="K47" s="117"/>
      <c r="L47" s="346"/>
      <c r="M47" s="347"/>
    </row>
    <row r="48" spans="1:13" ht="59.25" customHeight="1" x14ac:dyDescent="0.25">
      <c r="A48" s="748"/>
      <c r="B48" s="11" t="s">
        <v>616</v>
      </c>
      <c r="C48" s="943" t="s">
        <v>1174</v>
      </c>
      <c r="D48" s="944"/>
      <c r="E48" s="944"/>
      <c r="F48" s="944"/>
      <c r="G48" s="944"/>
      <c r="H48" s="944"/>
      <c r="I48" s="944"/>
      <c r="J48" s="944"/>
      <c r="K48" s="944"/>
      <c r="L48" s="944"/>
      <c r="M48" s="945"/>
    </row>
    <row r="49" spans="1:13" x14ac:dyDescent="0.25">
      <c r="A49" s="748"/>
      <c r="B49" s="26" t="s">
        <v>618</v>
      </c>
      <c r="C49" s="854" t="s">
        <v>1189</v>
      </c>
      <c r="D49" s="855"/>
      <c r="E49" s="855"/>
      <c r="F49" s="855"/>
      <c r="G49" s="855"/>
      <c r="H49" s="855"/>
      <c r="I49" s="855"/>
      <c r="J49" s="855"/>
      <c r="K49" s="855"/>
      <c r="L49" s="855"/>
      <c r="M49" s="856"/>
    </row>
    <row r="50" spans="1:13" ht="21.75" customHeight="1" x14ac:dyDescent="0.25">
      <c r="A50" s="748"/>
      <c r="B50" s="26" t="s">
        <v>620</v>
      </c>
      <c r="C50" s="385">
        <v>90</v>
      </c>
      <c r="D50" s="292"/>
      <c r="E50" s="292"/>
      <c r="F50" s="292"/>
      <c r="G50" s="292"/>
      <c r="H50" s="292"/>
      <c r="I50" s="292"/>
      <c r="J50" s="292"/>
      <c r="K50" s="292"/>
      <c r="L50" s="292"/>
      <c r="M50" s="293"/>
    </row>
    <row r="51" spans="1:13" ht="26.25" customHeight="1" x14ac:dyDescent="0.25">
      <c r="A51" s="748"/>
      <c r="B51" s="26" t="s">
        <v>621</v>
      </c>
      <c r="C51" s="854">
        <v>2021</v>
      </c>
      <c r="D51" s="855"/>
      <c r="E51" s="855"/>
      <c r="F51" s="855"/>
      <c r="G51" s="855"/>
      <c r="H51" s="855"/>
      <c r="I51" s="855"/>
      <c r="J51" s="855"/>
      <c r="K51" s="855"/>
      <c r="L51" s="855"/>
      <c r="M51" s="856"/>
    </row>
    <row r="52" spans="1:13" ht="15.75" customHeight="1" x14ac:dyDescent="0.25">
      <c r="A52" s="734" t="s">
        <v>545</v>
      </c>
      <c r="B52" s="100" t="s">
        <v>622</v>
      </c>
      <c r="C52" s="739" t="s">
        <v>412</v>
      </c>
      <c r="D52" s="740"/>
      <c r="E52" s="740"/>
      <c r="F52" s="740"/>
      <c r="G52" s="740"/>
      <c r="H52" s="740"/>
      <c r="I52" s="740"/>
      <c r="J52" s="740"/>
      <c r="K52" s="740"/>
      <c r="L52" s="740"/>
      <c r="M52" s="741"/>
    </row>
    <row r="53" spans="1:13" ht="15.75" customHeight="1" x14ac:dyDescent="0.25">
      <c r="A53" s="735"/>
      <c r="B53" s="100" t="s">
        <v>624</v>
      </c>
      <c r="C53" s="739" t="s">
        <v>1190</v>
      </c>
      <c r="D53" s="740"/>
      <c r="E53" s="740"/>
      <c r="F53" s="740"/>
      <c r="G53" s="740"/>
      <c r="H53" s="740"/>
      <c r="I53" s="740"/>
      <c r="J53" s="740"/>
      <c r="K53" s="740"/>
      <c r="L53" s="740"/>
      <c r="M53" s="741"/>
    </row>
    <row r="54" spans="1:13" ht="15.75" customHeight="1" x14ac:dyDescent="0.25">
      <c r="A54" s="735"/>
      <c r="B54" s="100" t="s">
        <v>626</v>
      </c>
      <c r="C54" s="739" t="s">
        <v>1177</v>
      </c>
      <c r="D54" s="740"/>
      <c r="E54" s="740"/>
      <c r="F54" s="740"/>
      <c r="G54" s="740"/>
      <c r="H54" s="740"/>
      <c r="I54" s="740"/>
      <c r="J54" s="740"/>
      <c r="K54" s="740"/>
      <c r="L54" s="740"/>
      <c r="M54" s="741"/>
    </row>
    <row r="55" spans="1:13" ht="15.75" customHeight="1" x14ac:dyDescent="0.25">
      <c r="A55" s="735"/>
      <c r="B55" s="101" t="s">
        <v>627</v>
      </c>
      <c r="C55" s="739" t="s">
        <v>1178</v>
      </c>
      <c r="D55" s="740"/>
      <c r="E55" s="740"/>
      <c r="F55" s="740"/>
      <c r="G55" s="740"/>
      <c r="H55" s="740"/>
      <c r="I55" s="740"/>
      <c r="J55" s="740"/>
      <c r="K55" s="740"/>
      <c r="L55" s="740"/>
      <c r="M55" s="741"/>
    </row>
    <row r="56" spans="1:13" ht="15.75" customHeight="1" x14ac:dyDescent="0.25">
      <c r="A56" s="735"/>
      <c r="B56" s="100" t="s">
        <v>628</v>
      </c>
      <c r="C56" s="746" t="s">
        <v>1179</v>
      </c>
      <c r="D56" s="740"/>
      <c r="E56" s="740"/>
      <c r="F56" s="740"/>
      <c r="G56" s="740"/>
      <c r="H56" s="740"/>
      <c r="I56" s="740"/>
      <c r="J56" s="740"/>
      <c r="K56" s="740"/>
      <c r="L56" s="740"/>
      <c r="M56" s="741"/>
    </row>
    <row r="57" spans="1:13" ht="18" customHeight="1" thickBot="1" x14ac:dyDescent="0.3">
      <c r="A57" s="745"/>
      <c r="B57" s="100" t="s">
        <v>629</v>
      </c>
      <c r="C57" s="739">
        <v>3649090</v>
      </c>
      <c r="D57" s="740"/>
      <c r="E57" s="740"/>
      <c r="F57" s="740"/>
      <c r="G57" s="740"/>
      <c r="H57" s="740"/>
      <c r="I57" s="740"/>
      <c r="J57" s="740"/>
      <c r="K57" s="740"/>
      <c r="L57" s="740"/>
      <c r="M57" s="741"/>
    </row>
    <row r="58" spans="1:13" ht="15.75" customHeight="1" x14ac:dyDescent="0.25">
      <c r="A58" s="734" t="s">
        <v>630</v>
      </c>
      <c r="B58" s="102" t="s">
        <v>631</v>
      </c>
      <c r="C58" s="739" t="s">
        <v>1180</v>
      </c>
      <c r="D58" s="740"/>
      <c r="E58" s="740"/>
      <c r="F58" s="740"/>
      <c r="G58" s="740"/>
      <c r="H58" s="740"/>
      <c r="I58" s="740"/>
      <c r="J58" s="740"/>
      <c r="K58" s="740"/>
      <c r="L58" s="740"/>
      <c r="M58" s="741"/>
    </row>
    <row r="59" spans="1:13" ht="30" customHeight="1" x14ac:dyDescent="0.25">
      <c r="A59" s="735"/>
      <c r="B59" s="102" t="s">
        <v>633</v>
      </c>
      <c r="C59" s="739" t="s">
        <v>1181</v>
      </c>
      <c r="D59" s="740"/>
      <c r="E59" s="740"/>
      <c r="F59" s="740"/>
      <c r="G59" s="740"/>
      <c r="H59" s="740"/>
      <c r="I59" s="740"/>
      <c r="J59" s="740"/>
      <c r="K59" s="740"/>
      <c r="L59" s="740"/>
      <c r="M59" s="741"/>
    </row>
    <row r="60" spans="1:13" ht="30" customHeight="1" x14ac:dyDescent="0.25">
      <c r="A60" s="735"/>
      <c r="B60" s="388" t="s">
        <v>44</v>
      </c>
      <c r="C60" s="739" t="s">
        <v>1177</v>
      </c>
      <c r="D60" s="740"/>
      <c r="E60" s="740"/>
      <c r="F60" s="740"/>
      <c r="G60" s="740"/>
      <c r="H60" s="740"/>
      <c r="I60" s="740"/>
      <c r="J60" s="740"/>
      <c r="K60" s="740"/>
      <c r="L60" s="740"/>
      <c r="M60" s="741"/>
    </row>
    <row r="61" spans="1:13" ht="53.1" customHeight="1" x14ac:dyDescent="0.25">
      <c r="A61" s="1144" t="s">
        <v>549</v>
      </c>
      <c r="B61" s="1137"/>
      <c r="C61" s="1140" t="s">
        <v>1183</v>
      </c>
      <c r="D61" s="1140"/>
      <c r="E61" s="1140"/>
      <c r="F61" s="1140"/>
      <c r="G61" s="1140"/>
      <c r="H61" s="1140"/>
      <c r="I61" s="1140"/>
      <c r="J61" s="1140"/>
      <c r="K61" s="1140"/>
      <c r="L61" s="1140"/>
      <c r="M61" s="1141"/>
    </row>
    <row r="62" spans="1:13" x14ac:dyDescent="0.25">
      <c r="A62" s="1144"/>
      <c r="B62" s="1138"/>
      <c r="C62" s="1140"/>
      <c r="D62" s="1140"/>
      <c r="E62" s="1140"/>
      <c r="F62" s="1140"/>
      <c r="G62" s="1140"/>
      <c r="H62" s="1140"/>
      <c r="I62" s="1140"/>
      <c r="J62" s="1140"/>
      <c r="K62" s="1140"/>
      <c r="L62" s="1140"/>
      <c r="M62" s="1141"/>
    </row>
    <row r="63" spans="1:13" ht="83.25" customHeight="1" thickBot="1" x14ac:dyDescent="0.3">
      <c r="A63" s="1145"/>
      <c r="B63" s="1139"/>
      <c r="C63" s="1142"/>
      <c r="D63" s="1142"/>
      <c r="E63" s="1142"/>
      <c r="F63" s="1142"/>
      <c r="G63" s="1142"/>
      <c r="H63" s="1142"/>
      <c r="I63" s="1142"/>
      <c r="J63" s="1142"/>
      <c r="K63" s="1142"/>
      <c r="L63" s="1142"/>
      <c r="M63" s="1143"/>
    </row>
  </sheetData>
  <mergeCells count="58">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 ref="C48:M48"/>
    <mergeCell ref="I10:J10"/>
    <mergeCell ref="C11:M11"/>
    <mergeCell ref="C12:M12"/>
    <mergeCell ref="C13:M13"/>
    <mergeCell ref="C14:D14"/>
    <mergeCell ref="F14:M14"/>
    <mergeCell ref="L36:M36"/>
    <mergeCell ref="F42:G42"/>
    <mergeCell ref="H42:I42"/>
    <mergeCell ref="B44:B47"/>
    <mergeCell ref="F45:F46"/>
    <mergeCell ref="G45:J46"/>
    <mergeCell ref="L45:M46"/>
    <mergeCell ref="B34:B43"/>
    <mergeCell ref="D36:E36"/>
    <mergeCell ref="F36:G36"/>
    <mergeCell ref="H36:I36"/>
    <mergeCell ref="J36:K36"/>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31:B33"/>
    <mergeCell ref="A58:A60"/>
    <mergeCell ref="C58:M58"/>
    <mergeCell ref="C59:M59"/>
    <mergeCell ref="C60:M60"/>
    <mergeCell ref="B61:B63"/>
    <mergeCell ref="C61:M63"/>
    <mergeCell ref="A61:A63"/>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topLeftCell="A16" zoomScale="70" zoomScaleNormal="70" workbookViewId="0">
      <selection activeCell="N33" sqref="N33"/>
    </sheetView>
  </sheetViews>
  <sheetFormatPr baseColWidth="10" defaultColWidth="11.42578125" defaultRowHeight="15.75" x14ac:dyDescent="0.25"/>
  <cols>
    <col min="1" max="1" width="25.140625" style="5" customWidth="1"/>
    <col min="2" max="2" width="39.140625" style="106" customWidth="1"/>
    <col min="3" max="3" width="11.42578125" style="5"/>
    <col min="4" max="4" width="13.42578125" style="5" customWidth="1"/>
    <col min="5" max="16384" width="11.42578125" style="5"/>
  </cols>
  <sheetData>
    <row r="1" spans="1:13" ht="16.5" thickBot="1" x14ac:dyDescent="0.3">
      <c r="A1" s="1"/>
      <c r="B1" s="2" t="s">
        <v>1191</v>
      </c>
      <c r="C1" s="3"/>
      <c r="D1" s="3"/>
      <c r="E1" s="3"/>
      <c r="F1" s="3"/>
      <c r="G1" s="3"/>
      <c r="H1" s="3"/>
      <c r="I1" s="3"/>
      <c r="J1" s="3"/>
      <c r="K1" s="3"/>
      <c r="L1" s="3"/>
      <c r="M1" s="4"/>
    </row>
    <row r="2" spans="1:13" ht="41.1" customHeight="1" x14ac:dyDescent="0.25">
      <c r="A2" s="768" t="s">
        <v>552</v>
      </c>
      <c r="B2" s="6" t="s">
        <v>553</v>
      </c>
      <c r="C2" s="868" t="s">
        <v>420</v>
      </c>
      <c r="D2" s="869"/>
      <c r="E2" s="869"/>
      <c r="F2" s="869"/>
      <c r="G2" s="869"/>
      <c r="H2" s="869"/>
      <c r="I2" s="869"/>
      <c r="J2" s="869"/>
      <c r="K2" s="869"/>
      <c r="L2" s="869"/>
      <c r="M2" s="870"/>
    </row>
    <row r="3" spans="1:13" ht="31.5" x14ac:dyDescent="0.25">
      <c r="A3" s="769"/>
      <c r="B3" s="11" t="s">
        <v>735</v>
      </c>
      <c r="C3" s="777" t="s">
        <v>1166</v>
      </c>
      <c r="D3" s="779"/>
      <c r="E3" s="779"/>
      <c r="F3" s="779"/>
      <c r="G3" s="779"/>
      <c r="H3" s="779"/>
      <c r="I3" s="779"/>
      <c r="J3" s="779"/>
      <c r="K3" s="779"/>
      <c r="L3" s="779"/>
      <c r="M3" s="780"/>
    </row>
    <row r="4" spans="1:13" x14ac:dyDescent="0.25">
      <c r="A4" s="769"/>
      <c r="B4" s="7" t="s">
        <v>40</v>
      </c>
      <c r="C4" s="739" t="s">
        <v>89</v>
      </c>
      <c r="D4" s="740"/>
      <c r="E4" s="798"/>
      <c r="F4" s="784" t="s">
        <v>41</v>
      </c>
      <c r="G4" s="785"/>
      <c r="H4" s="797">
        <v>72</v>
      </c>
      <c r="I4" s="740"/>
      <c r="J4" s="740"/>
      <c r="K4" s="740"/>
      <c r="L4" s="740"/>
      <c r="M4" s="741"/>
    </row>
    <row r="5" spans="1:13" ht="58.5" customHeight="1" x14ac:dyDescent="0.25">
      <c r="A5" s="769"/>
      <c r="B5" s="7" t="s">
        <v>556</v>
      </c>
      <c r="C5" s="777" t="s">
        <v>1192</v>
      </c>
      <c r="D5" s="779"/>
      <c r="E5" s="779"/>
      <c r="F5" s="779"/>
      <c r="G5" s="779"/>
      <c r="H5" s="779"/>
      <c r="I5" s="779"/>
      <c r="J5" s="779"/>
      <c r="K5" s="779"/>
      <c r="L5" s="779"/>
      <c r="M5" s="780"/>
    </row>
    <row r="6" spans="1:13" x14ac:dyDescent="0.25">
      <c r="A6" s="769"/>
      <c r="B6" s="7" t="s">
        <v>557</v>
      </c>
      <c r="C6" s="777" t="s">
        <v>1193</v>
      </c>
      <c r="D6" s="779"/>
      <c r="E6" s="779"/>
      <c r="F6" s="779"/>
      <c r="G6" s="779"/>
      <c r="H6" s="779"/>
      <c r="I6" s="779"/>
      <c r="J6" s="779"/>
      <c r="K6" s="779"/>
      <c r="L6" s="779"/>
      <c r="M6" s="780"/>
    </row>
    <row r="7" spans="1:13" x14ac:dyDescent="0.25">
      <c r="A7" s="769"/>
      <c r="B7" s="11" t="s">
        <v>558</v>
      </c>
      <c r="C7" s="773" t="s">
        <v>409</v>
      </c>
      <c r="D7" s="774"/>
      <c r="E7" s="12"/>
      <c r="F7" s="12"/>
      <c r="G7" s="13"/>
      <c r="H7" s="130" t="s">
        <v>44</v>
      </c>
      <c r="I7" s="775" t="s">
        <v>410</v>
      </c>
      <c r="J7" s="774"/>
      <c r="K7" s="774"/>
      <c r="L7" s="774"/>
      <c r="M7" s="776"/>
    </row>
    <row r="8" spans="1:13" x14ac:dyDescent="0.25">
      <c r="A8" s="769"/>
      <c r="B8" s="837" t="s">
        <v>559</v>
      </c>
      <c r="C8" s="343"/>
      <c r="D8" s="344"/>
      <c r="E8" s="344"/>
      <c r="F8" s="344"/>
      <c r="G8" s="344"/>
      <c r="H8" s="344"/>
      <c r="I8" s="344"/>
      <c r="J8" s="344"/>
      <c r="K8" s="344"/>
      <c r="L8" s="344"/>
      <c r="M8" s="345"/>
    </row>
    <row r="9" spans="1:13" x14ac:dyDescent="0.25">
      <c r="A9" s="769"/>
      <c r="B9" s="838"/>
      <c r="C9" s="840" t="s">
        <v>410</v>
      </c>
      <c r="D9" s="841"/>
      <c r="E9" s="346"/>
      <c r="F9" s="841"/>
      <c r="G9" s="841"/>
      <c r="H9" s="346"/>
      <c r="I9" s="841"/>
      <c r="J9" s="841"/>
      <c r="K9" s="346"/>
      <c r="L9" s="346"/>
      <c r="M9" s="347"/>
    </row>
    <row r="10" spans="1:13" x14ac:dyDescent="0.25">
      <c r="A10" s="769"/>
      <c r="B10" s="839"/>
      <c r="C10" s="840" t="s">
        <v>563</v>
      </c>
      <c r="D10" s="841"/>
      <c r="E10" s="117"/>
      <c r="F10" s="841" t="s">
        <v>563</v>
      </c>
      <c r="G10" s="841"/>
      <c r="H10" s="117"/>
      <c r="I10" s="841" t="s">
        <v>563</v>
      </c>
      <c r="J10" s="841"/>
      <c r="K10" s="117"/>
      <c r="L10" s="117"/>
      <c r="M10" s="348"/>
    </row>
    <row r="11" spans="1:13" ht="42.75" customHeight="1" x14ac:dyDescent="0.25">
      <c r="A11" s="769"/>
      <c r="B11" s="11" t="s">
        <v>564</v>
      </c>
      <c r="C11" s="854" t="s">
        <v>1194</v>
      </c>
      <c r="D11" s="855"/>
      <c r="E11" s="855"/>
      <c r="F11" s="855"/>
      <c r="G11" s="855"/>
      <c r="H11" s="855"/>
      <c r="I11" s="855"/>
      <c r="J11" s="855"/>
      <c r="K11" s="855"/>
      <c r="L11" s="855"/>
      <c r="M11" s="856"/>
    </row>
    <row r="12" spans="1:13" ht="202.5" customHeight="1" x14ac:dyDescent="0.25">
      <c r="A12" s="769"/>
      <c r="B12" s="11" t="s">
        <v>741</v>
      </c>
      <c r="C12" s="943" t="s">
        <v>1195</v>
      </c>
      <c r="D12" s="944"/>
      <c r="E12" s="944"/>
      <c r="F12" s="944"/>
      <c r="G12" s="944"/>
      <c r="H12" s="944"/>
      <c r="I12" s="944"/>
      <c r="J12" s="944"/>
      <c r="K12" s="944"/>
      <c r="L12" s="944"/>
      <c r="M12" s="945"/>
    </row>
    <row r="13" spans="1:13" ht="31.5" customHeight="1" x14ac:dyDescent="0.25">
      <c r="A13" s="769"/>
      <c r="B13" s="11" t="s">
        <v>743</v>
      </c>
      <c r="C13" s="873" t="s">
        <v>1171</v>
      </c>
      <c r="D13" s="874"/>
      <c r="E13" s="874"/>
      <c r="F13" s="874"/>
      <c r="G13" s="874"/>
      <c r="H13" s="874"/>
      <c r="I13" s="874"/>
      <c r="J13" s="874"/>
      <c r="K13" s="874"/>
      <c r="L13" s="874"/>
      <c r="M13" s="1148"/>
    </row>
    <row r="14" spans="1:13" ht="38.25" customHeight="1" x14ac:dyDescent="0.25">
      <c r="A14" s="769"/>
      <c r="B14" s="115" t="s">
        <v>745</v>
      </c>
      <c r="C14" s="854" t="s">
        <v>162</v>
      </c>
      <c r="D14" s="855"/>
      <c r="E14" s="132" t="s">
        <v>746</v>
      </c>
      <c r="F14" s="946" t="s">
        <v>1196</v>
      </c>
      <c r="G14" s="863"/>
      <c r="H14" s="863"/>
      <c r="I14" s="863"/>
      <c r="J14" s="863"/>
      <c r="K14" s="863"/>
      <c r="L14" s="863"/>
      <c r="M14" s="867"/>
    </row>
    <row r="15" spans="1:13" x14ac:dyDescent="0.25">
      <c r="A15" s="1156" t="s">
        <v>533</v>
      </c>
      <c r="B15" s="26" t="s">
        <v>30</v>
      </c>
      <c r="C15" s="854" t="s">
        <v>402</v>
      </c>
      <c r="D15" s="855"/>
      <c r="E15" s="855"/>
      <c r="F15" s="855"/>
      <c r="G15" s="855"/>
      <c r="H15" s="855"/>
      <c r="I15" s="855"/>
      <c r="J15" s="855"/>
      <c r="K15" s="855"/>
      <c r="L15" s="855"/>
      <c r="M15" s="856"/>
    </row>
    <row r="16" spans="1:13" ht="22.5" customHeight="1" x14ac:dyDescent="0.25">
      <c r="A16" s="1157"/>
      <c r="B16" s="26" t="s">
        <v>748</v>
      </c>
      <c r="C16" s="854" t="s">
        <v>421</v>
      </c>
      <c r="D16" s="855"/>
      <c r="E16" s="855"/>
      <c r="F16" s="855"/>
      <c r="G16" s="855"/>
      <c r="H16" s="855"/>
      <c r="I16" s="855"/>
      <c r="J16" s="855"/>
      <c r="K16" s="855"/>
      <c r="L16" s="855"/>
      <c r="M16" s="856"/>
    </row>
    <row r="17" spans="1:13" ht="8.25" customHeight="1" x14ac:dyDescent="0.25">
      <c r="A17" s="1157"/>
      <c r="B17" s="750" t="s">
        <v>566</v>
      </c>
      <c r="C17" s="349"/>
      <c r="D17" s="69"/>
      <c r="E17" s="69"/>
      <c r="F17" s="69"/>
      <c r="G17" s="69"/>
      <c r="H17" s="69"/>
      <c r="I17" s="69"/>
      <c r="J17" s="69"/>
      <c r="K17" s="69"/>
      <c r="L17" s="69"/>
      <c r="M17" s="70"/>
    </row>
    <row r="18" spans="1:13" ht="9" customHeight="1" x14ac:dyDescent="0.25">
      <c r="A18" s="1157"/>
      <c r="B18" s="751"/>
      <c r="C18" s="350"/>
      <c r="D18" s="351"/>
      <c r="E18" s="112"/>
      <c r="F18" s="351"/>
      <c r="G18" s="112"/>
      <c r="H18" s="351"/>
      <c r="I18" s="112"/>
      <c r="J18" s="351"/>
      <c r="K18" s="112"/>
      <c r="L18" s="112"/>
      <c r="M18" s="74"/>
    </row>
    <row r="19" spans="1:13" x14ac:dyDescent="0.25">
      <c r="A19" s="1157"/>
      <c r="B19" s="751"/>
      <c r="C19" s="352" t="s">
        <v>567</v>
      </c>
      <c r="D19" s="353"/>
      <c r="E19" s="174" t="s">
        <v>568</v>
      </c>
      <c r="F19" s="353"/>
      <c r="G19" s="174" t="s">
        <v>569</v>
      </c>
      <c r="H19" s="353"/>
      <c r="I19" s="174" t="s">
        <v>570</v>
      </c>
      <c r="J19" s="317" t="s">
        <v>577</v>
      </c>
      <c r="K19" s="174"/>
      <c r="L19" s="174"/>
      <c r="M19" s="354"/>
    </row>
    <row r="20" spans="1:13" x14ac:dyDescent="0.25">
      <c r="A20" s="1157"/>
      <c r="B20" s="751"/>
      <c r="C20" s="352" t="s">
        <v>571</v>
      </c>
      <c r="D20" s="317"/>
      <c r="E20" s="174" t="s">
        <v>572</v>
      </c>
      <c r="F20" s="317"/>
      <c r="G20" s="174" t="s">
        <v>573</v>
      </c>
      <c r="H20" s="317"/>
      <c r="I20" s="174"/>
      <c r="J20" s="174"/>
      <c r="K20" s="174"/>
      <c r="L20" s="174"/>
      <c r="M20" s="354"/>
    </row>
    <row r="21" spans="1:13" x14ac:dyDescent="0.25">
      <c r="A21" s="1157"/>
      <c r="B21" s="751"/>
      <c r="C21" s="352" t="s">
        <v>574</v>
      </c>
      <c r="D21" s="317"/>
      <c r="E21" s="174" t="s">
        <v>575</v>
      </c>
      <c r="F21" s="317"/>
      <c r="G21" s="174"/>
      <c r="H21" s="174"/>
      <c r="I21" s="174"/>
      <c r="J21" s="174"/>
      <c r="K21" s="174"/>
      <c r="L21" s="174"/>
      <c r="M21" s="354"/>
    </row>
    <row r="22" spans="1:13" x14ac:dyDescent="0.25">
      <c r="A22" s="1157"/>
      <c r="B22" s="751"/>
      <c r="C22" s="352" t="s">
        <v>576</v>
      </c>
      <c r="D22" s="317"/>
      <c r="E22" s="174" t="s">
        <v>578</v>
      </c>
      <c r="F22" s="118"/>
      <c r="G22" s="118"/>
      <c r="H22" s="118"/>
      <c r="I22" s="118"/>
      <c r="J22" s="118"/>
      <c r="K22" s="118"/>
      <c r="L22" s="118"/>
      <c r="M22" s="119"/>
    </row>
    <row r="23" spans="1:13" ht="9.75" customHeight="1" x14ac:dyDescent="0.25">
      <c r="A23" s="1157"/>
      <c r="B23" s="752"/>
      <c r="C23" s="355"/>
      <c r="D23" s="356"/>
      <c r="E23" s="356"/>
      <c r="F23" s="356"/>
      <c r="G23" s="356"/>
      <c r="H23" s="356"/>
      <c r="I23" s="356"/>
      <c r="J23" s="356"/>
      <c r="K23" s="356"/>
      <c r="L23" s="356"/>
      <c r="M23" s="357"/>
    </row>
    <row r="24" spans="1:13" x14ac:dyDescent="0.25">
      <c r="A24" s="1157"/>
      <c r="B24" s="750" t="s">
        <v>580</v>
      </c>
      <c r="C24" s="358"/>
      <c r="D24" s="359"/>
      <c r="E24" s="359"/>
      <c r="F24" s="359"/>
      <c r="G24" s="359"/>
      <c r="H24" s="359"/>
      <c r="I24" s="359"/>
      <c r="J24" s="359"/>
      <c r="K24" s="359"/>
      <c r="L24" s="344"/>
      <c r="M24" s="345"/>
    </row>
    <row r="25" spans="1:13" x14ac:dyDescent="0.25">
      <c r="A25" s="1157"/>
      <c r="B25" s="751"/>
      <c r="C25" s="352" t="s">
        <v>581</v>
      </c>
      <c r="D25" s="317"/>
      <c r="E25" s="174"/>
      <c r="F25" s="174" t="s">
        <v>582</v>
      </c>
      <c r="G25" s="317"/>
      <c r="H25" s="174"/>
      <c r="I25" s="174" t="s">
        <v>583</v>
      </c>
      <c r="J25" s="138" t="s">
        <v>577</v>
      </c>
      <c r="K25" s="174"/>
      <c r="L25" s="346"/>
      <c r="M25" s="347"/>
    </row>
    <row r="26" spans="1:13" x14ac:dyDescent="0.25">
      <c r="A26" s="1157"/>
      <c r="B26" s="751"/>
      <c r="C26" s="352" t="s">
        <v>585</v>
      </c>
      <c r="D26" s="360"/>
      <c r="E26" s="346"/>
      <c r="F26" s="174" t="s">
        <v>586</v>
      </c>
      <c r="G26" s="317"/>
      <c r="H26" s="346"/>
      <c r="I26" s="346"/>
      <c r="J26" s="346"/>
      <c r="K26" s="346"/>
      <c r="L26" s="346"/>
      <c r="M26" s="347"/>
    </row>
    <row r="27" spans="1:13" x14ac:dyDescent="0.25">
      <c r="A27" s="1157"/>
      <c r="B27" s="752"/>
      <c r="C27" s="355"/>
      <c r="D27" s="356"/>
      <c r="E27" s="356"/>
      <c r="F27" s="356"/>
      <c r="G27" s="356"/>
      <c r="H27" s="356"/>
      <c r="I27" s="356"/>
      <c r="J27" s="356"/>
      <c r="K27" s="356"/>
      <c r="L27" s="117"/>
      <c r="M27" s="348"/>
    </row>
    <row r="28" spans="1:13" x14ac:dyDescent="0.25">
      <c r="A28" s="1157"/>
      <c r="B28" s="52" t="s">
        <v>587</v>
      </c>
      <c r="C28" s="358"/>
      <c r="D28" s="359"/>
      <c r="E28" s="359"/>
      <c r="F28" s="359"/>
      <c r="G28" s="359"/>
      <c r="H28" s="359"/>
      <c r="I28" s="359"/>
      <c r="J28" s="359"/>
      <c r="K28" s="359"/>
      <c r="L28" s="359"/>
      <c r="M28" s="361"/>
    </row>
    <row r="29" spans="1:13" x14ac:dyDescent="0.25">
      <c r="A29" s="1157"/>
      <c r="B29" s="52"/>
      <c r="C29" s="362" t="s">
        <v>588</v>
      </c>
      <c r="D29" s="390">
        <v>0</v>
      </c>
      <c r="E29" s="174"/>
      <c r="F29" s="364" t="s">
        <v>589</v>
      </c>
      <c r="G29" s="317">
        <v>2020</v>
      </c>
      <c r="H29" s="174"/>
      <c r="I29" s="364" t="s">
        <v>590</v>
      </c>
      <c r="J29" s="391" t="s">
        <v>343</v>
      </c>
      <c r="K29" s="292"/>
      <c r="L29" s="392"/>
      <c r="M29" s="354"/>
    </row>
    <row r="30" spans="1:13" x14ac:dyDescent="0.25">
      <c r="A30" s="1157"/>
      <c r="B30" s="7"/>
      <c r="C30" s="355"/>
      <c r="D30" s="356"/>
      <c r="E30" s="356"/>
      <c r="F30" s="356"/>
      <c r="G30" s="356"/>
      <c r="H30" s="356"/>
      <c r="I30" s="356"/>
      <c r="J30" s="356"/>
      <c r="K30" s="356"/>
      <c r="L30" s="356"/>
      <c r="M30" s="357"/>
    </row>
    <row r="31" spans="1:13" x14ac:dyDescent="0.25">
      <c r="A31" s="1157"/>
      <c r="B31" s="750" t="s">
        <v>592</v>
      </c>
      <c r="C31" s="365"/>
      <c r="D31" s="366"/>
      <c r="E31" s="366"/>
      <c r="F31" s="366"/>
      <c r="G31" s="366"/>
      <c r="H31" s="366"/>
      <c r="I31" s="366"/>
      <c r="J31" s="366"/>
      <c r="K31" s="366"/>
      <c r="L31" s="344"/>
      <c r="M31" s="345"/>
    </row>
    <row r="32" spans="1:13" x14ac:dyDescent="0.25">
      <c r="A32" s="1157"/>
      <c r="B32" s="751"/>
      <c r="C32" s="352" t="s">
        <v>593</v>
      </c>
      <c r="D32" s="367">
        <v>2021</v>
      </c>
      <c r="E32" s="368"/>
      <c r="F32" s="174" t="s">
        <v>594</v>
      </c>
      <c r="G32" s="367" t="s">
        <v>595</v>
      </c>
      <c r="H32" s="369"/>
      <c r="I32" s="364"/>
      <c r="J32" s="369"/>
      <c r="K32" s="369"/>
      <c r="L32" s="346"/>
      <c r="M32" s="347"/>
    </row>
    <row r="33" spans="1:13" x14ac:dyDescent="0.25">
      <c r="A33" s="1157"/>
      <c r="B33" s="752"/>
      <c r="C33" s="355"/>
      <c r="D33" s="370"/>
      <c r="E33" s="371"/>
      <c r="F33" s="356"/>
      <c r="G33" s="371"/>
      <c r="H33" s="371"/>
      <c r="I33" s="372"/>
      <c r="J33" s="371"/>
      <c r="K33" s="371"/>
      <c r="L33" s="117"/>
      <c r="M33" s="348"/>
    </row>
    <row r="34" spans="1:13" x14ac:dyDescent="0.25">
      <c r="A34" s="1157"/>
      <c r="B34" s="750" t="s">
        <v>596</v>
      </c>
      <c r="C34" s="68"/>
      <c r="D34" s="69"/>
      <c r="E34" s="69"/>
      <c r="F34" s="69"/>
      <c r="G34" s="69"/>
      <c r="H34" s="69"/>
      <c r="I34" s="69"/>
      <c r="J34" s="69"/>
      <c r="K34" s="69"/>
      <c r="L34" s="69"/>
      <c r="M34" s="70"/>
    </row>
    <row r="35" spans="1:13" x14ac:dyDescent="0.25">
      <c r="A35" s="1157"/>
      <c r="B35" s="751"/>
      <c r="C35" s="111"/>
      <c r="D35" s="112" t="s">
        <v>597</v>
      </c>
      <c r="E35" s="112"/>
      <c r="F35" s="112" t="s">
        <v>598</v>
      </c>
      <c r="G35" s="112"/>
      <c r="H35" s="373" t="s">
        <v>599</v>
      </c>
      <c r="I35" s="373"/>
      <c r="J35" s="373" t="s">
        <v>600</v>
      </c>
      <c r="K35" s="112"/>
      <c r="L35" s="112" t="s">
        <v>601</v>
      </c>
      <c r="M35" s="74"/>
    </row>
    <row r="36" spans="1:13" x14ac:dyDescent="0.25">
      <c r="A36" s="1157"/>
      <c r="B36" s="751"/>
      <c r="C36" s="111"/>
      <c r="D36" s="1130">
        <v>250</v>
      </c>
      <c r="E36" s="1131"/>
      <c r="F36" s="1130">
        <v>250</v>
      </c>
      <c r="G36" s="1131"/>
      <c r="H36" s="393">
        <v>250</v>
      </c>
      <c r="I36" s="394"/>
      <c r="J36" s="1159">
        <v>150</v>
      </c>
      <c r="K36" s="1160"/>
      <c r="L36" s="1130">
        <v>250</v>
      </c>
      <c r="M36" s="1161"/>
    </row>
    <row r="37" spans="1:13" x14ac:dyDescent="0.25">
      <c r="A37" s="1157"/>
      <c r="B37" s="751"/>
      <c r="C37" s="111"/>
      <c r="D37" s="112" t="s">
        <v>602</v>
      </c>
      <c r="E37" s="112"/>
      <c r="F37" s="112" t="s">
        <v>603</v>
      </c>
      <c r="G37" s="112"/>
      <c r="H37" s="373" t="s">
        <v>604</v>
      </c>
      <c r="I37" s="373"/>
      <c r="J37" s="373" t="s">
        <v>605</v>
      </c>
      <c r="K37" s="112"/>
      <c r="L37" s="112" t="s">
        <v>606</v>
      </c>
      <c r="M37" s="74"/>
    </row>
    <row r="38" spans="1:13" x14ac:dyDescent="0.25">
      <c r="A38" s="1157"/>
      <c r="B38" s="751"/>
      <c r="C38" s="111"/>
      <c r="D38" s="374" t="s">
        <v>90</v>
      </c>
      <c r="E38" s="375"/>
      <c r="F38" s="374" t="s">
        <v>90</v>
      </c>
      <c r="G38" s="375"/>
      <c r="H38" s="374" t="s">
        <v>90</v>
      </c>
      <c r="I38" s="375"/>
      <c r="J38" s="374" t="s">
        <v>90</v>
      </c>
      <c r="K38" s="375"/>
      <c r="L38" s="374" t="s">
        <v>90</v>
      </c>
      <c r="M38" s="9"/>
    </row>
    <row r="39" spans="1:13" x14ac:dyDescent="0.25">
      <c r="A39" s="1157"/>
      <c r="B39" s="751"/>
      <c r="C39" s="111"/>
      <c r="D39" s="112" t="s">
        <v>607</v>
      </c>
      <c r="E39" s="112"/>
      <c r="F39" s="112" t="s">
        <v>608</v>
      </c>
      <c r="G39" s="112"/>
      <c r="H39" s="373" t="s">
        <v>609</v>
      </c>
      <c r="I39" s="373"/>
      <c r="J39" s="373" t="s">
        <v>610</v>
      </c>
      <c r="K39" s="112"/>
      <c r="L39" s="112" t="s">
        <v>611</v>
      </c>
      <c r="M39" s="74"/>
    </row>
    <row r="40" spans="1:13" x14ac:dyDescent="0.25">
      <c r="A40" s="1157"/>
      <c r="B40" s="751"/>
      <c r="C40" s="111"/>
      <c r="D40" s="374" t="s">
        <v>90</v>
      </c>
      <c r="E40" s="375"/>
      <c r="F40" s="374" t="s">
        <v>90</v>
      </c>
      <c r="G40" s="375"/>
      <c r="H40" s="374" t="s">
        <v>90</v>
      </c>
      <c r="I40" s="375"/>
      <c r="J40" s="374" t="s">
        <v>90</v>
      </c>
      <c r="K40" s="375"/>
      <c r="L40" s="374" t="s">
        <v>90</v>
      </c>
      <c r="M40" s="9"/>
    </row>
    <row r="41" spans="1:13" x14ac:dyDescent="0.25">
      <c r="A41" s="1157"/>
      <c r="B41" s="751"/>
      <c r="C41" s="111"/>
      <c r="D41" s="376" t="s">
        <v>611</v>
      </c>
      <c r="E41" s="8"/>
      <c r="F41" s="376" t="s">
        <v>612</v>
      </c>
      <c r="G41" s="8"/>
      <c r="H41" s="377"/>
      <c r="I41" s="69"/>
      <c r="J41" s="377"/>
      <c r="K41" s="69"/>
      <c r="L41" s="377"/>
      <c r="M41" s="70"/>
    </row>
    <row r="42" spans="1:13" x14ac:dyDescent="0.25">
      <c r="A42" s="1157"/>
      <c r="B42" s="751"/>
      <c r="C42" s="111"/>
      <c r="D42" s="374" t="s">
        <v>90</v>
      </c>
      <c r="E42" s="375"/>
      <c r="F42" s="1130">
        <v>1150</v>
      </c>
      <c r="G42" s="1131"/>
      <c r="H42" s="395"/>
      <c r="I42" s="395"/>
      <c r="J42" s="378"/>
      <c r="K42" s="112"/>
      <c r="L42" s="378"/>
      <c r="M42" s="74"/>
    </row>
    <row r="43" spans="1:13" x14ac:dyDescent="0.25">
      <c r="A43" s="1157"/>
      <c r="B43" s="751"/>
      <c r="C43" s="379"/>
      <c r="D43" s="376"/>
      <c r="E43" s="8"/>
      <c r="F43" s="376"/>
      <c r="G43" s="8"/>
      <c r="H43" s="380"/>
      <c r="I43" s="351"/>
      <c r="J43" s="380"/>
      <c r="K43" s="351"/>
      <c r="L43" s="380"/>
      <c r="M43" s="381"/>
    </row>
    <row r="44" spans="1:13" ht="18" customHeight="1" x14ac:dyDescent="0.25">
      <c r="A44" s="1157"/>
      <c r="B44" s="750" t="s">
        <v>613</v>
      </c>
      <c r="C44" s="358"/>
      <c r="D44" s="359"/>
      <c r="E44" s="359"/>
      <c r="F44" s="359"/>
      <c r="G44" s="359"/>
      <c r="H44" s="359"/>
      <c r="I44" s="359"/>
      <c r="J44" s="359"/>
      <c r="K44" s="359"/>
      <c r="L44" s="346"/>
      <c r="M44" s="347"/>
    </row>
    <row r="45" spans="1:13" x14ac:dyDescent="0.25">
      <c r="A45" s="1157"/>
      <c r="B45" s="751"/>
      <c r="C45" s="382"/>
      <c r="D45" s="383" t="s">
        <v>89</v>
      </c>
      <c r="E45" s="384" t="s">
        <v>108</v>
      </c>
      <c r="F45" s="1128" t="s">
        <v>614</v>
      </c>
      <c r="G45" s="1129" t="s">
        <v>90</v>
      </c>
      <c r="H45" s="1129"/>
      <c r="I45" s="1129"/>
      <c r="J45" s="1129"/>
      <c r="K45" s="174" t="s">
        <v>615</v>
      </c>
      <c r="L45" s="793" t="s">
        <v>90</v>
      </c>
      <c r="M45" s="794"/>
    </row>
    <row r="46" spans="1:13" x14ac:dyDescent="0.25">
      <c r="A46" s="1157"/>
      <c r="B46" s="751"/>
      <c r="C46" s="382"/>
      <c r="D46" s="360"/>
      <c r="E46" s="138" t="s">
        <v>577</v>
      </c>
      <c r="F46" s="1128"/>
      <c r="G46" s="1129"/>
      <c r="H46" s="1129"/>
      <c r="I46" s="1129"/>
      <c r="J46" s="1129"/>
      <c r="K46" s="346"/>
      <c r="L46" s="795"/>
      <c r="M46" s="796"/>
    </row>
    <row r="47" spans="1:13" x14ac:dyDescent="0.25">
      <c r="A47" s="1157"/>
      <c r="B47" s="752"/>
      <c r="C47" s="116"/>
      <c r="D47" s="117"/>
      <c r="E47" s="117"/>
      <c r="F47" s="117"/>
      <c r="G47" s="117"/>
      <c r="H47" s="117"/>
      <c r="I47" s="117"/>
      <c r="J47" s="117"/>
      <c r="K47" s="117"/>
      <c r="L47" s="346"/>
      <c r="M47" s="347"/>
    </row>
    <row r="48" spans="1:13" ht="84.95" customHeight="1" x14ac:dyDescent="0.25">
      <c r="A48" s="1157"/>
      <c r="B48" s="11" t="s">
        <v>616</v>
      </c>
      <c r="C48" s="943" t="s">
        <v>1197</v>
      </c>
      <c r="D48" s="944"/>
      <c r="E48" s="944"/>
      <c r="F48" s="944"/>
      <c r="G48" s="944"/>
      <c r="H48" s="944"/>
      <c r="I48" s="944"/>
      <c r="J48" s="944"/>
      <c r="K48" s="944"/>
      <c r="L48" s="944"/>
      <c r="M48" s="945"/>
    </row>
    <row r="49" spans="1:16" x14ac:dyDescent="0.25">
      <c r="A49" s="1157"/>
      <c r="B49" s="26" t="s">
        <v>618</v>
      </c>
      <c r="C49" s="854" t="s">
        <v>1198</v>
      </c>
      <c r="D49" s="855"/>
      <c r="E49" s="855"/>
      <c r="F49" s="855"/>
      <c r="G49" s="855"/>
      <c r="H49" s="855"/>
      <c r="I49" s="855"/>
      <c r="J49" s="855"/>
      <c r="K49" s="855"/>
      <c r="L49" s="855"/>
      <c r="M49" s="856"/>
    </row>
    <row r="50" spans="1:16" x14ac:dyDescent="0.25">
      <c r="A50" s="1157"/>
      <c r="B50" s="26" t="s">
        <v>620</v>
      </c>
      <c r="C50" s="854">
        <v>90</v>
      </c>
      <c r="D50" s="855"/>
      <c r="E50" s="855"/>
      <c r="F50" s="855"/>
      <c r="G50" s="855"/>
      <c r="H50" s="855"/>
      <c r="I50" s="855"/>
      <c r="J50" s="855"/>
      <c r="K50" s="855"/>
      <c r="L50" s="855"/>
      <c r="M50" s="856"/>
    </row>
    <row r="51" spans="1:16" ht="24.75" customHeight="1" x14ac:dyDescent="0.25">
      <c r="A51" s="1158"/>
      <c r="B51" s="26" t="s">
        <v>621</v>
      </c>
      <c r="C51" s="854">
        <v>2021</v>
      </c>
      <c r="D51" s="855"/>
      <c r="E51" s="855"/>
      <c r="F51" s="855"/>
      <c r="G51" s="855"/>
      <c r="H51" s="855"/>
      <c r="I51" s="855"/>
      <c r="J51" s="855"/>
      <c r="K51" s="855"/>
      <c r="L51" s="855"/>
      <c r="M51" s="856"/>
    </row>
    <row r="52" spans="1:16" ht="15.75" customHeight="1" x14ac:dyDescent="0.25">
      <c r="A52" s="734" t="s">
        <v>545</v>
      </c>
      <c r="B52" s="100" t="s">
        <v>622</v>
      </c>
      <c r="C52" s="739" t="s">
        <v>412</v>
      </c>
      <c r="D52" s="740"/>
      <c r="E52" s="740"/>
      <c r="F52" s="740"/>
      <c r="G52" s="740"/>
      <c r="H52" s="740"/>
      <c r="I52" s="740"/>
      <c r="J52" s="740"/>
      <c r="K52" s="740"/>
      <c r="L52" s="740"/>
      <c r="M52" s="741"/>
    </row>
    <row r="53" spans="1:16" ht="18" customHeight="1" x14ac:dyDescent="0.25">
      <c r="A53" s="735"/>
      <c r="B53" s="100" t="s">
        <v>624</v>
      </c>
      <c r="C53" s="739" t="s">
        <v>1176</v>
      </c>
      <c r="D53" s="740"/>
      <c r="E53" s="740"/>
      <c r="F53" s="740"/>
      <c r="G53" s="740"/>
      <c r="H53" s="740"/>
      <c r="I53" s="740"/>
      <c r="J53" s="740"/>
      <c r="K53" s="740"/>
      <c r="L53" s="740"/>
      <c r="M53" s="741"/>
    </row>
    <row r="54" spans="1:16" ht="18" customHeight="1" x14ac:dyDescent="0.25">
      <c r="A54" s="735"/>
      <c r="B54" s="100" t="s">
        <v>626</v>
      </c>
      <c r="C54" s="739" t="s">
        <v>1177</v>
      </c>
      <c r="D54" s="740"/>
      <c r="E54" s="740"/>
      <c r="F54" s="740"/>
      <c r="G54" s="740"/>
      <c r="H54" s="740"/>
      <c r="I54" s="740"/>
      <c r="J54" s="740"/>
      <c r="K54" s="740"/>
      <c r="L54" s="740"/>
      <c r="M54" s="741"/>
    </row>
    <row r="55" spans="1:16" ht="18" customHeight="1" x14ac:dyDescent="0.25">
      <c r="A55" s="735"/>
      <c r="B55" s="101" t="s">
        <v>627</v>
      </c>
      <c r="C55" s="739" t="s">
        <v>1178</v>
      </c>
      <c r="D55" s="740"/>
      <c r="E55" s="740"/>
      <c r="F55" s="740"/>
      <c r="G55" s="740"/>
      <c r="H55" s="740"/>
      <c r="I55" s="740"/>
      <c r="J55" s="740"/>
      <c r="K55" s="740"/>
      <c r="L55" s="740"/>
      <c r="M55" s="741"/>
    </row>
    <row r="56" spans="1:16" ht="18.75" customHeight="1" x14ac:dyDescent="0.25">
      <c r="A56" s="735"/>
      <c r="B56" s="100" t="s">
        <v>628</v>
      </c>
      <c r="C56" s="746" t="s">
        <v>1179</v>
      </c>
      <c r="D56" s="740"/>
      <c r="E56" s="740"/>
      <c r="F56" s="740"/>
      <c r="G56" s="740"/>
      <c r="H56" s="740"/>
      <c r="I56" s="740"/>
      <c r="J56" s="740"/>
      <c r="K56" s="740"/>
      <c r="L56" s="740"/>
      <c r="M56" s="741"/>
    </row>
    <row r="57" spans="1:16" ht="16.5" thickBot="1" x14ac:dyDescent="0.3">
      <c r="A57" s="745"/>
      <c r="B57" s="100" t="s">
        <v>629</v>
      </c>
      <c r="C57" s="739">
        <v>3649090</v>
      </c>
      <c r="D57" s="740"/>
      <c r="E57" s="740"/>
      <c r="F57" s="740"/>
      <c r="G57" s="740"/>
      <c r="H57" s="740"/>
      <c r="I57" s="740"/>
      <c r="J57" s="740"/>
      <c r="K57" s="740"/>
      <c r="L57" s="740"/>
      <c r="M57" s="741"/>
    </row>
    <row r="58" spans="1:16" ht="15.75" customHeight="1" x14ac:dyDescent="0.25">
      <c r="A58" s="734" t="s">
        <v>630</v>
      </c>
      <c r="B58" s="102" t="s">
        <v>631</v>
      </c>
      <c r="C58" s="739" t="s">
        <v>1180</v>
      </c>
      <c r="D58" s="740"/>
      <c r="E58" s="740"/>
      <c r="F58" s="740"/>
      <c r="G58" s="740"/>
      <c r="H58" s="740"/>
      <c r="I58" s="740"/>
      <c r="J58" s="740"/>
      <c r="K58" s="740"/>
      <c r="L58" s="740"/>
      <c r="M58" s="741"/>
    </row>
    <row r="59" spans="1:16" ht="30" customHeight="1" x14ac:dyDescent="0.25">
      <c r="A59" s="735"/>
      <c r="B59" s="102" t="s">
        <v>633</v>
      </c>
      <c r="C59" s="739" t="s">
        <v>1181</v>
      </c>
      <c r="D59" s="740"/>
      <c r="E59" s="740"/>
      <c r="F59" s="740"/>
      <c r="G59" s="740"/>
      <c r="H59" s="740"/>
      <c r="I59" s="740"/>
      <c r="J59" s="740"/>
      <c r="K59" s="740"/>
      <c r="L59" s="740"/>
      <c r="M59" s="741"/>
    </row>
    <row r="60" spans="1:16" ht="30" customHeight="1" thickBot="1" x14ac:dyDescent="0.3">
      <c r="A60" s="735"/>
      <c r="B60" s="103" t="s">
        <v>44</v>
      </c>
      <c r="C60" s="739" t="s">
        <v>1177</v>
      </c>
      <c r="D60" s="740"/>
      <c r="E60" s="740"/>
      <c r="F60" s="740"/>
      <c r="G60" s="740"/>
      <c r="H60" s="740"/>
      <c r="I60" s="740"/>
      <c r="J60" s="740"/>
      <c r="K60" s="740"/>
      <c r="L60" s="740"/>
      <c r="M60" s="741"/>
    </row>
    <row r="61" spans="1:16" ht="53.1" customHeight="1" thickBot="1" x14ac:dyDescent="0.3">
      <c r="A61" s="104" t="s">
        <v>549</v>
      </c>
      <c r="B61" s="103"/>
      <c r="C61" s="1127" t="s">
        <v>1199</v>
      </c>
      <c r="D61" s="1127"/>
      <c r="E61" s="1127"/>
      <c r="F61" s="1127"/>
      <c r="G61" s="1127"/>
      <c r="H61" s="1127"/>
      <c r="I61" s="1127"/>
      <c r="J61" s="1127"/>
      <c r="K61" s="1127"/>
      <c r="L61" s="1127"/>
      <c r="M61" s="1127"/>
      <c r="N61" s="1155"/>
      <c r="O61" s="1155"/>
      <c r="P61" s="1155"/>
    </row>
  </sheetData>
  <mergeCells count="55">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B44:B47"/>
    <mergeCell ref="F45:F46"/>
    <mergeCell ref="G45:J46"/>
    <mergeCell ref="L45:M46"/>
    <mergeCell ref="C48:M48"/>
    <mergeCell ref="B34:B43"/>
    <mergeCell ref="D36:E36"/>
    <mergeCell ref="F36:G36"/>
    <mergeCell ref="J36:K36"/>
    <mergeCell ref="L36:M36"/>
    <mergeCell ref="F42:G42"/>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B31:B33"/>
    <mergeCell ref="N61:P61"/>
    <mergeCell ref="A58:A60"/>
    <mergeCell ref="C58:M58"/>
    <mergeCell ref="C59:M59"/>
    <mergeCell ref="C60:M60"/>
    <mergeCell ref="C61:M6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5.28515625" style="5" customWidth="1"/>
    <col min="5" max="15" width="11.42578125" style="5"/>
    <col min="16" max="16" width="19.28515625" style="5" customWidth="1"/>
    <col min="17" max="16384" width="11.42578125" style="5"/>
  </cols>
  <sheetData>
    <row r="1" spans="1:16" ht="16.5" thickBot="1" x14ac:dyDescent="0.3">
      <c r="A1" s="1"/>
      <c r="B1" s="2" t="s">
        <v>1200</v>
      </c>
      <c r="C1" s="3"/>
      <c r="D1" s="3"/>
      <c r="E1" s="3"/>
      <c r="F1" s="3"/>
      <c r="G1" s="3"/>
      <c r="H1" s="3"/>
      <c r="I1" s="3"/>
      <c r="J1" s="3"/>
      <c r="K1" s="3"/>
      <c r="L1" s="3"/>
      <c r="M1" s="4"/>
    </row>
    <row r="2" spans="1:16" x14ac:dyDescent="0.25">
      <c r="A2" s="768" t="s">
        <v>552</v>
      </c>
      <c r="B2" s="6" t="s">
        <v>553</v>
      </c>
      <c r="C2" s="868" t="s">
        <v>424</v>
      </c>
      <c r="D2" s="869"/>
      <c r="E2" s="869"/>
      <c r="F2" s="869"/>
      <c r="G2" s="869"/>
      <c r="H2" s="869"/>
      <c r="I2" s="869"/>
      <c r="J2" s="869"/>
      <c r="K2" s="869"/>
      <c r="L2" s="869"/>
      <c r="M2" s="870"/>
    </row>
    <row r="3" spans="1:16" ht="31.5" x14ac:dyDescent="0.25">
      <c r="A3" s="769"/>
      <c r="B3" s="11" t="s">
        <v>735</v>
      </c>
      <c r="C3" s="777" t="s">
        <v>1166</v>
      </c>
      <c r="D3" s="779"/>
      <c r="E3" s="779"/>
      <c r="F3" s="779"/>
      <c r="G3" s="779"/>
      <c r="H3" s="779"/>
      <c r="I3" s="779"/>
      <c r="J3" s="779"/>
      <c r="K3" s="779"/>
      <c r="L3" s="779"/>
      <c r="M3" s="780"/>
      <c r="N3" s="405"/>
      <c r="O3" s="405"/>
      <c r="P3" s="405"/>
    </row>
    <row r="4" spans="1:16" x14ac:dyDescent="0.25">
      <c r="A4" s="769"/>
      <c r="B4" s="7" t="s">
        <v>40</v>
      </c>
      <c r="C4" s="811" t="s">
        <v>89</v>
      </c>
      <c r="D4" s="813"/>
      <c r="E4" s="1151"/>
      <c r="F4" s="1152" t="s">
        <v>41</v>
      </c>
      <c r="G4" s="1153"/>
      <c r="H4" s="1154">
        <v>72</v>
      </c>
      <c r="I4" s="813"/>
      <c r="J4" s="813"/>
      <c r="K4" s="813"/>
      <c r="L4" s="813"/>
      <c r="M4" s="814"/>
      <c r="N4" s="405"/>
      <c r="O4" s="405"/>
      <c r="P4" s="405"/>
    </row>
    <row r="5" spans="1:16" x14ac:dyDescent="0.25">
      <c r="A5" s="769"/>
      <c r="B5" s="7" t="s">
        <v>556</v>
      </c>
      <c r="C5" s="811" t="s">
        <v>1201</v>
      </c>
      <c r="D5" s="813"/>
      <c r="E5" s="813"/>
      <c r="F5" s="813"/>
      <c r="G5" s="813"/>
      <c r="H5" s="813"/>
      <c r="I5" s="813"/>
      <c r="J5" s="813"/>
      <c r="K5" s="813"/>
      <c r="L5" s="813"/>
      <c r="M5" s="814"/>
      <c r="N5" s="404"/>
      <c r="O5" s="404"/>
      <c r="P5" s="404"/>
    </row>
    <row r="6" spans="1:16" x14ac:dyDescent="0.25">
      <c r="A6" s="769"/>
      <c r="B6" s="7" t="s">
        <v>557</v>
      </c>
      <c r="C6" s="811" t="s">
        <v>1168</v>
      </c>
      <c r="D6" s="813"/>
      <c r="E6" s="813"/>
      <c r="F6" s="813"/>
      <c r="G6" s="813"/>
      <c r="H6" s="813"/>
      <c r="I6" s="813"/>
      <c r="J6" s="813"/>
      <c r="K6" s="813"/>
      <c r="L6" s="813"/>
      <c r="M6" s="814"/>
      <c r="N6" s="265"/>
      <c r="O6" s="265"/>
      <c r="P6" s="265"/>
    </row>
    <row r="7" spans="1:16" x14ac:dyDescent="0.25">
      <c r="A7" s="769"/>
      <c r="B7" s="11" t="s">
        <v>558</v>
      </c>
      <c r="C7" s="1165" t="s">
        <v>409</v>
      </c>
      <c r="D7" s="1166"/>
      <c r="E7" s="396"/>
      <c r="F7" s="396"/>
      <c r="G7" s="397"/>
      <c r="H7" s="398" t="s">
        <v>44</v>
      </c>
      <c r="I7" s="1167" t="s">
        <v>410</v>
      </c>
      <c r="J7" s="1166"/>
      <c r="K7" s="1166"/>
      <c r="L7" s="1166"/>
      <c r="M7" s="1168"/>
      <c r="N7" s="265"/>
      <c r="O7" s="265"/>
      <c r="P7" s="265"/>
    </row>
    <row r="8" spans="1:16" x14ac:dyDescent="0.25">
      <c r="A8" s="769"/>
      <c r="B8" s="837" t="s">
        <v>559</v>
      </c>
      <c r="C8" s="343"/>
      <c r="D8" s="344"/>
      <c r="E8" s="344"/>
      <c r="F8" s="344"/>
      <c r="G8" s="344"/>
      <c r="H8" s="344"/>
      <c r="I8" s="344"/>
      <c r="J8" s="344"/>
      <c r="K8" s="344"/>
      <c r="L8" s="344"/>
      <c r="M8" s="345"/>
    </row>
    <row r="9" spans="1:16" x14ac:dyDescent="0.25">
      <c r="A9" s="769"/>
      <c r="B9" s="838"/>
      <c r="C9" s="840" t="s">
        <v>410</v>
      </c>
      <c r="D9" s="841"/>
      <c r="E9" s="346"/>
      <c r="F9" s="841"/>
      <c r="G9" s="841"/>
      <c r="H9" s="346"/>
      <c r="I9" s="841"/>
      <c r="J9" s="841"/>
      <c r="K9" s="346"/>
      <c r="L9" s="346"/>
      <c r="M9" s="347"/>
    </row>
    <row r="10" spans="1:16" x14ac:dyDescent="0.25">
      <c r="A10" s="769"/>
      <c r="B10" s="839"/>
      <c r="C10" s="840" t="s">
        <v>563</v>
      </c>
      <c r="D10" s="841"/>
      <c r="E10" s="117"/>
      <c r="F10" s="841" t="s">
        <v>563</v>
      </c>
      <c r="G10" s="841"/>
      <c r="H10" s="117"/>
      <c r="I10" s="841" t="s">
        <v>563</v>
      </c>
      <c r="J10" s="841"/>
      <c r="K10" s="117"/>
      <c r="L10" s="117"/>
      <c r="M10" s="348"/>
    </row>
    <row r="11" spans="1:16" ht="36.950000000000003" customHeight="1" x14ac:dyDescent="0.25">
      <c r="A11" s="769"/>
      <c r="B11" s="11" t="s">
        <v>564</v>
      </c>
      <c r="C11" s="854" t="s">
        <v>1202</v>
      </c>
      <c r="D11" s="855"/>
      <c r="E11" s="855"/>
      <c r="F11" s="855"/>
      <c r="G11" s="855"/>
      <c r="H11" s="855"/>
      <c r="I11" s="855"/>
      <c r="J11" s="855"/>
      <c r="K11" s="855"/>
      <c r="L11" s="855"/>
      <c r="M11" s="856"/>
    </row>
    <row r="12" spans="1:16" ht="246.75" customHeight="1" x14ac:dyDescent="0.25">
      <c r="A12" s="769"/>
      <c r="B12" s="26" t="s">
        <v>741</v>
      </c>
      <c r="C12" s="943" t="s">
        <v>1203</v>
      </c>
      <c r="D12" s="944"/>
      <c r="E12" s="944"/>
      <c r="F12" s="944"/>
      <c r="G12" s="944"/>
      <c r="H12" s="944"/>
      <c r="I12" s="944"/>
      <c r="J12" s="944"/>
      <c r="K12" s="944"/>
      <c r="L12" s="944"/>
      <c r="M12" s="945"/>
    </row>
    <row r="13" spans="1:16" ht="31.5" customHeight="1" x14ac:dyDescent="0.25">
      <c r="A13" s="769"/>
      <c r="B13" s="11" t="s">
        <v>743</v>
      </c>
      <c r="C13" s="873" t="s">
        <v>1171</v>
      </c>
      <c r="D13" s="874"/>
      <c r="E13" s="874"/>
      <c r="F13" s="874"/>
      <c r="G13" s="874"/>
      <c r="H13" s="874"/>
      <c r="I13" s="874"/>
      <c r="J13" s="874"/>
      <c r="K13" s="874"/>
      <c r="L13" s="874"/>
      <c r="M13" s="1148"/>
    </row>
    <row r="14" spans="1:16" ht="33.75" customHeight="1" x14ac:dyDescent="0.25">
      <c r="A14" s="769"/>
      <c r="B14" s="115" t="s">
        <v>745</v>
      </c>
      <c r="C14" s="854" t="s">
        <v>162</v>
      </c>
      <c r="D14" s="855"/>
      <c r="E14" s="132" t="s">
        <v>746</v>
      </c>
      <c r="F14" s="946" t="s">
        <v>1196</v>
      </c>
      <c r="G14" s="863"/>
      <c r="H14" s="863"/>
      <c r="I14" s="863"/>
      <c r="J14" s="863"/>
      <c r="K14" s="863"/>
      <c r="L14" s="863"/>
      <c r="M14" s="867"/>
    </row>
    <row r="15" spans="1:16" x14ac:dyDescent="0.25">
      <c r="A15" s="747" t="s">
        <v>533</v>
      </c>
      <c r="B15" s="26" t="s">
        <v>30</v>
      </c>
      <c r="C15" s="854" t="s">
        <v>402</v>
      </c>
      <c r="D15" s="855"/>
      <c r="E15" s="855"/>
      <c r="F15" s="855"/>
      <c r="G15" s="855"/>
      <c r="H15" s="855"/>
      <c r="I15" s="855"/>
      <c r="J15" s="855"/>
      <c r="K15" s="855"/>
      <c r="L15" s="855"/>
      <c r="M15" s="856"/>
    </row>
    <row r="16" spans="1:16" ht="21" customHeight="1" x14ac:dyDescent="0.25">
      <c r="A16" s="748"/>
      <c r="B16" s="26" t="s">
        <v>748</v>
      </c>
      <c r="C16" s="854" t="s">
        <v>425</v>
      </c>
      <c r="D16" s="855"/>
      <c r="E16" s="855"/>
      <c r="F16" s="855"/>
      <c r="G16" s="855"/>
      <c r="H16" s="855"/>
      <c r="I16" s="855"/>
      <c r="J16" s="855"/>
      <c r="K16" s="855"/>
      <c r="L16" s="855"/>
      <c r="M16" s="856"/>
    </row>
    <row r="17" spans="1:13" ht="8.25" customHeight="1" x14ac:dyDescent="0.25">
      <c r="A17" s="748"/>
      <c r="B17" s="750" t="s">
        <v>566</v>
      </c>
      <c r="C17" s="349"/>
      <c r="D17" s="69"/>
      <c r="E17" s="69"/>
      <c r="F17" s="69"/>
      <c r="G17" s="69"/>
      <c r="H17" s="69"/>
      <c r="I17" s="69"/>
      <c r="J17" s="69"/>
      <c r="K17" s="69"/>
      <c r="L17" s="69"/>
      <c r="M17" s="70"/>
    </row>
    <row r="18" spans="1:13" ht="9" customHeight="1" x14ac:dyDescent="0.25">
      <c r="A18" s="748"/>
      <c r="B18" s="751"/>
      <c r="C18" s="350"/>
      <c r="D18" s="351"/>
      <c r="E18" s="112"/>
      <c r="F18" s="351"/>
      <c r="G18" s="112"/>
      <c r="H18" s="351"/>
      <c r="I18" s="112"/>
      <c r="J18" s="351"/>
      <c r="K18" s="112"/>
      <c r="L18" s="112"/>
      <c r="M18" s="74"/>
    </row>
    <row r="19" spans="1:13" x14ac:dyDescent="0.25">
      <c r="A19" s="748"/>
      <c r="B19" s="751"/>
      <c r="C19" s="352" t="s">
        <v>567</v>
      </c>
      <c r="D19" s="353"/>
      <c r="E19" s="174" t="s">
        <v>568</v>
      </c>
      <c r="F19" s="353"/>
      <c r="G19" s="174" t="s">
        <v>569</v>
      </c>
      <c r="H19" s="353"/>
      <c r="I19" s="174" t="s">
        <v>570</v>
      </c>
      <c r="J19" s="317"/>
      <c r="K19" s="174"/>
      <c r="L19" s="174"/>
      <c r="M19" s="354"/>
    </row>
    <row r="20" spans="1:13" x14ac:dyDescent="0.25">
      <c r="A20" s="748"/>
      <c r="B20" s="751"/>
      <c r="C20" s="352" t="s">
        <v>571</v>
      </c>
      <c r="D20" s="317"/>
      <c r="E20" s="174" t="s">
        <v>572</v>
      </c>
      <c r="F20" s="317"/>
      <c r="G20" s="174" t="s">
        <v>573</v>
      </c>
      <c r="H20" s="317"/>
      <c r="I20" s="174"/>
      <c r="J20" s="174"/>
      <c r="K20" s="174"/>
      <c r="L20" s="174"/>
      <c r="M20" s="354"/>
    </row>
    <row r="21" spans="1:13" x14ac:dyDescent="0.25">
      <c r="A21" s="748"/>
      <c r="B21" s="751"/>
      <c r="C21" s="352" t="s">
        <v>574</v>
      </c>
      <c r="D21" s="317"/>
      <c r="E21" s="174" t="s">
        <v>575</v>
      </c>
      <c r="F21" s="317"/>
      <c r="G21" s="174"/>
      <c r="H21" s="174"/>
      <c r="I21" s="174"/>
      <c r="J21" s="174"/>
      <c r="K21" s="174"/>
      <c r="L21" s="174"/>
      <c r="M21" s="354"/>
    </row>
    <row r="22" spans="1:13" x14ac:dyDescent="0.25">
      <c r="A22" s="748"/>
      <c r="B22" s="751"/>
      <c r="C22" s="352" t="s">
        <v>576</v>
      </c>
      <c r="D22" s="317" t="s">
        <v>577</v>
      </c>
      <c r="E22" s="174" t="s">
        <v>578</v>
      </c>
      <c r="F22" s="118" t="s">
        <v>688</v>
      </c>
      <c r="G22" s="118"/>
      <c r="H22" s="118"/>
      <c r="I22" s="118"/>
      <c r="J22" s="118"/>
      <c r="K22" s="118"/>
      <c r="L22" s="118"/>
      <c r="M22" s="119"/>
    </row>
    <row r="23" spans="1:13" ht="9.75" customHeight="1" x14ac:dyDescent="0.25">
      <c r="A23" s="748"/>
      <c r="B23" s="752"/>
      <c r="C23" s="355"/>
      <c r="D23" s="356"/>
      <c r="E23" s="356"/>
      <c r="F23" s="356"/>
      <c r="G23" s="356"/>
      <c r="H23" s="356"/>
      <c r="I23" s="356"/>
      <c r="J23" s="356"/>
      <c r="K23" s="356"/>
      <c r="L23" s="356"/>
      <c r="M23" s="357"/>
    </row>
    <row r="24" spans="1:13" x14ac:dyDescent="0.25">
      <c r="A24" s="748"/>
      <c r="B24" s="750" t="s">
        <v>580</v>
      </c>
      <c r="C24" s="358"/>
      <c r="D24" s="359"/>
      <c r="E24" s="359"/>
      <c r="F24" s="359"/>
      <c r="G24" s="359"/>
      <c r="H24" s="359"/>
      <c r="I24" s="359"/>
      <c r="J24" s="359"/>
      <c r="K24" s="359"/>
      <c r="L24" s="344"/>
      <c r="M24" s="345"/>
    </row>
    <row r="25" spans="1:13" x14ac:dyDescent="0.25">
      <c r="A25" s="748"/>
      <c r="B25" s="751"/>
      <c r="C25" s="352" t="s">
        <v>581</v>
      </c>
      <c r="D25" s="317"/>
      <c r="E25" s="174"/>
      <c r="F25" s="174" t="s">
        <v>582</v>
      </c>
      <c r="G25" s="317"/>
      <c r="H25" s="174"/>
      <c r="I25" s="174" t="s">
        <v>583</v>
      </c>
      <c r="J25" s="138" t="s">
        <v>577</v>
      </c>
      <c r="K25" s="174"/>
      <c r="L25" s="346"/>
      <c r="M25" s="347"/>
    </row>
    <row r="26" spans="1:13" x14ac:dyDescent="0.25">
      <c r="A26" s="748"/>
      <c r="B26" s="751"/>
      <c r="C26" s="352" t="s">
        <v>585</v>
      </c>
      <c r="D26" s="360"/>
      <c r="E26" s="346"/>
      <c r="F26" s="174" t="s">
        <v>586</v>
      </c>
      <c r="G26" s="317"/>
      <c r="H26" s="346"/>
      <c r="I26" s="346"/>
      <c r="J26" s="346"/>
      <c r="K26" s="346"/>
      <c r="L26" s="346"/>
      <c r="M26" s="347"/>
    </row>
    <row r="27" spans="1:13" x14ac:dyDescent="0.25">
      <c r="A27" s="748"/>
      <c r="B27" s="752"/>
      <c r="C27" s="355"/>
      <c r="D27" s="356"/>
      <c r="E27" s="356"/>
      <c r="F27" s="356"/>
      <c r="G27" s="356"/>
      <c r="H27" s="356"/>
      <c r="I27" s="356"/>
      <c r="J27" s="356"/>
      <c r="K27" s="356"/>
      <c r="L27" s="117"/>
      <c r="M27" s="348"/>
    </row>
    <row r="28" spans="1:13" x14ac:dyDescent="0.25">
      <c r="A28" s="748"/>
      <c r="B28" s="52" t="s">
        <v>587</v>
      </c>
      <c r="C28" s="358"/>
      <c r="D28" s="359"/>
      <c r="E28" s="359"/>
      <c r="F28" s="359"/>
      <c r="G28" s="359"/>
      <c r="H28" s="359"/>
      <c r="I28" s="359"/>
      <c r="J28" s="359"/>
      <c r="K28" s="359"/>
      <c r="L28" s="359"/>
      <c r="M28" s="361"/>
    </row>
    <row r="29" spans="1:13" ht="42" customHeight="1" x14ac:dyDescent="0.25">
      <c r="A29" s="748"/>
      <c r="B29" s="52"/>
      <c r="C29" s="362" t="s">
        <v>588</v>
      </c>
      <c r="D29" s="317">
        <v>2054</v>
      </c>
      <c r="E29" s="174"/>
      <c r="F29" s="364" t="s">
        <v>589</v>
      </c>
      <c r="G29" s="317">
        <v>2020</v>
      </c>
      <c r="H29" s="174"/>
      <c r="I29" s="364" t="s">
        <v>590</v>
      </c>
      <c r="J29" s="946" t="s">
        <v>1204</v>
      </c>
      <c r="K29" s="863"/>
      <c r="L29" s="947"/>
      <c r="M29" s="354"/>
    </row>
    <row r="30" spans="1:13" x14ac:dyDescent="0.25">
      <c r="A30" s="748"/>
      <c r="B30" s="7"/>
      <c r="C30" s="355"/>
      <c r="D30" s="356"/>
      <c r="E30" s="356"/>
      <c r="F30" s="356"/>
      <c r="G30" s="356"/>
      <c r="H30" s="356"/>
      <c r="I30" s="356"/>
      <c r="J30" s="356"/>
      <c r="K30" s="356"/>
      <c r="L30" s="356"/>
      <c r="M30" s="357"/>
    </row>
    <row r="31" spans="1:13" x14ac:dyDescent="0.25">
      <c r="A31" s="748"/>
      <c r="B31" s="750" t="s">
        <v>592</v>
      </c>
      <c r="C31" s="365"/>
      <c r="D31" s="366"/>
      <c r="E31" s="366"/>
      <c r="F31" s="366"/>
      <c r="G31" s="366"/>
      <c r="H31" s="366"/>
      <c r="I31" s="366"/>
      <c r="J31" s="366"/>
      <c r="K31" s="366"/>
      <c r="L31" s="344"/>
      <c r="M31" s="345"/>
    </row>
    <row r="32" spans="1:13" x14ac:dyDescent="0.25">
      <c r="A32" s="748"/>
      <c r="B32" s="751"/>
      <c r="C32" s="352" t="s">
        <v>593</v>
      </c>
      <c r="D32" s="367">
        <v>2021</v>
      </c>
      <c r="E32" s="368"/>
      <c r="F32" s="174" t="s">
        <v>594</v>
      </c>
      <c r="G32" s="367" t="s">
        <v>595</v>
      </c>
      <c r="H32" s="369"/>
      <c r="I32" s="364"/>
      <c r="J32" s="369"/>
      <c r="K32" s="369"/>
      <c r="L32" s="346"/>
      <c r="M32" s="347"/>
    </row>
    <row r="33" spans="1:13" x14ac:dyDescent="0.25">
      <c r="A33" s="748"/>
      <c r="B33" s="752"/>
      <c r="C33" s="355"/>
      <c r="D33" s="370"/>
      <c r="E33" s="371"/>
      <c r="F33" s="356"/>
      <c r="G33" s="371"/>
      <c r="H33" s="371"/>
      <c r="I33" s="372"/>
      <c r="J33" s="371"/>
      <c r="K33" s="371"/>
      <c r="L33" s="117"/>
      <c r="M33" s="348"/>
    </row>
    <row r="34" spans="1:13" x14ac:dyDescent="0.25">
      <c r="A34" s="748"/>
      <c r="B34" s="750" t="s">
        <v>596</v>
      </c>
      <c r="C34" s="68"/>
      <c r="D34" s="69"/>
      <c r="E34" s="69"/>
      <c r="F34" s="69"/>
      <c r="G34" s="69"/>
      <c r="H34" s="69"/>
      <c r="I34" s="69"/>
      <c r="J34" s="69"/>
      <c r="K34" s="69"/>
      <c r="L34" s="69"/>
      <c r="M34" s="70"/>
    </row>
    <row r="35" spans="1:13" x14ac:dyDescent="0.25">
      <c r="A35" s="748"/>
      <c r="B35" s="751"/>
      <c r="C35" s="111"/>
      <c r="D35" s="112" t="s">
        <v>597</v>
      </c>
      <c r="E35" s="112"/>
      <c r="F35" s="112" t="s">
        <v>598</v>
      </c>
      <c r="G35" s="112"/>
      <c r="H35" s="373" t="s">
        <v>599</v>
      </c>
      <c r="I35" s="373"/>
      <c r="J35" s="373" t="s">
        <v>600</v>
      </c>
      <c r="K35" s="112"/>
      <c r="L35" s="112" t="s">
        <v>601</v>
      </c>
      <c r="M35" s="74"/>
    </row>
    <row r="36" spans="1:13" x14ac:dyDescent="0.25">
      <c r="A36" s="748"/>
      <c r="B36" s="751"/>
      <c r="C36" s="111"/>
      <c r="D36" s="1130">
        <v>2060</v>
      </c>
      <c r="E36" s="1131"/>
      <c r="F36" s="1130">
        <v>2060</v>
      </c>
      <c r="G36" s="1131"/>
      <c r="H36" s="1130">
        <v>2060</v>
      </c>
      <c r="I36" s="1131"/>
      <c r="J36" s="1130">
        <v>2060</v>
      </c>
      <c r="K36" s="1131"/>
      <c r="L36" s="1130">
        <v>2060</v>
      </c>
      <c r="M36" s="1131"/>
    </row>
    <row r="37" spans="1:13" x14ac:dyDescent="0.25">
      <c r="A37" s="748"/>
      <c r="B37" s="751"/>
      <c r="C37" s="111"/>
      <c r="D37" s="112" t="s">
        <v>602</v>
      </c>
      <c r="E37" s="112"/>
      <c r="F37" s="112" t="s">
        <v>603</v>
      </c>
      <c r="G37" s="112"/>
      <c r="H37" s="373" t="s">
        <v>604</v>
      </c>
      <c r="I37" s="373"/>
      <c r="J37" s="373" t="s">
        <v>605</v>
      </c>
      <c r="K37" s="112"/>
      <c r="L37" s="112" t="s">
        <v>606</v>
      </c>
      <c r="M37" s="74"/>
    </row>
    <row r="38" spans="1:13" x14ac:dyDescent="0.25">
      <c r="A38" s="748"/>
      <c r="B38" s="751"/>
      <c r="C38" s="111"/>
      <c r="D38" s="374" t="s">
        <v>90</v>
      </c>
      <c r="E38" s="375"/>
      <c r="F38" s="374" t="s">
        <v>90</v>
      </c>
      <c r="G38" s="375"/>
      <c r="H38" s="374" t="s">
        <v>90</v>
      </c>
      <c r="I38" s="375"/>
      <c r="J38" s="374" t="s">
        <v>90</v>
      </c>
      <c r="K38" s="375"/>
      <c r="L38" s="374" t="s">
        <v>90</v>
      </c>
      <c r="M38" s="9"/>
    </row>
    <row r="39" spans="1:13" x14ac:dyDescent="0.25">
      <c r="A39" s="748"/>
      <c r="B39" s="751"/>
      <c r="C39" s="111"/>
      <c r="D39" s="112" t="s">
        <v>607</v>
      </c>
      <c r="E39" s="112"/>
      <c r="F39" s="112" t="s">
        <v>608</v>
      </c>
      <c r="G39" s="112"/>
      <c r="H39" s="373" t="s">
        <v>609</v>
      </c>
      <c r="I39" s="373"/>
      <c r="J39" s="373" t="s">
        <v>610</v>
      </c>
      <c r="K39" s="112"/>
      <c r="L39" s="112" t="s">
        <v>611</v>
      </c>
      <c r="M39" s="74"/>
    </row>
    <row r="40" spans="1:13" x14ac:dyDescent="0.25">
      <c r="A40" s="748"/>
      <c r="B40" s="751"/>
      <c r="C40" s="111"/>
      <c r="D40" s="374" t="s">
        <v>90</v>
      </c>
      <c r="E40" s="375"/>
      <c r="F40" s="374" t="s">
        <v>90</v>
      </c>
      <c r="G40" s="375"/>
      <c r="H40" s="374" t="s">
        <v>90</v>
      </c>
      <c r="I40" s="375"/>
      <c r="J40" s="374" t="s">
        <v>90</v>
      </c>
      <c r="K40" s="375"/>
      <c r="L40" s="374" t="s">
        <v>90</v>
      </c>
      <c r="M40" s="9"/>
    </row>
    <row r="41" spans="1:13" x14ac:dyDescent="0.25">
      <c r="A41" s="748"/>
      <c r="B41" s="751"/>
      <c r="C41" s="111"/>
      <c r="D41" s="376" t="s">
        <v>611</v>
      </c>
      <c r="E41" s="8"/>
      <c r="F41" s="376" t="s">
        <v>612</v>
      </c>
      <c r="G41" s="8"/>
      <c r="H41" s="377"/>
      <c r="I41" s="69"/>
      <c r="J41" s="377"/>
      <c r="K41" s="69"/>
      <c r="L41" s="377"/>
      <c r="M41" s="70"/>
    </row>
    <row r="42" spans="1:13" x14ac:dyDescent="0.25">
      <c r="A42" s="748"/>
      <c r="B42" s="751"/>
      <c r="C42" s="111"/>
      <c r="D42" s="374" t="s">
        <v>90</v>
      </c>
      <c r="E42" s="375"/>
      <c r="F42" s="1130">
        <v>10300</v>
      </c>
      <c r="G42" s="1131"/>
      <c r="H42" s="1134"/>
      <c r="I42" s="1134"/>
      <c r="J42" s="378"/>
      <c r="K42" s="112"/>
      <c r="L42" s="378"/>
      <c r="M42" s="74"/>
    </row>
    <row r="43" spans="1:13" x14ac:dyDescent="0.25">
      <c r="A43" s="748"/>
      <c r="B43" s="751"/>
      <c r="C43" s="379"/>
      <c r="D43" s="376"/>
      <c r="E43" s="8"/>
      <c r="F43" s="376"/>
      <c r="G43" s="8"/>
      <c r="H43" s="380"/>
      <c r="I43" s="351"/>
      <c r="J43" s="380"/>
      <c r="K43" s="351"/>
      <c r="L43" s="380"/>
      <c r="M43" s="381"/>
    </row>
    <row r="44" spans="1:13" ht="18" customHeight="1" x14ac:dyDescent="0.25">
      <c r="A44" s="748"/>
      <c r="B44" s="750" t="s">
        <v>613</v>
      </c>
      <c r="C44" s="358"/>
      <c r="D44" s="359"/>
      <c r="E44" s="359"/>
      <c r="F44" s="359"/>
      <c r="G44" s="359"/>
      <c r="H44" s="359"/>
      <c r="I44" s="359"/>
      <c r="J44" s="359"/>
      <c r="K44" s="359"/>
      <c r="L44" s="346"/>
      <c r="M44" s="347"/>
    </row>
    <row r="45" spans="1:13" x14ac:dyDescent="0.25">
      <c r="A45" s="748"/>
      <c r="B45" s="751"/>
      <c r="C45" s="382"/>
      <c r="D45" s="383" t="s">
        <v>89</v>
      </c>
      <c r="E45" s="384" t="s">
        <v>108</v>
      </c>
      <c r="F45" s="1128" t="s">
        <v>614</v>
      </c>
      <c r="G45" s="1129" t="s">
        <v>90</v>
      </c>
      <c r="H45" s="1129"/>
      <c r="I45" s="1129"/>
      <c r="J45" s="1129"/>
      <c r="K45" s="174" t="s">
        <v>615</v>
      </c>
      <c r="L45" s="793" t="s">
        <v>90</v>
      </c>
      <c r="M45" s="794"/>
    </row>
    <row r="46" spans="1:13" x14ac:dyDescent="0.25">
      <c r="A46" s="748"/>
      <c r="B46" s="751"/>
      <c r="C46" s="382"/>
      <c r="D46" s="360"/>
      <c r="E46" s="317" t="s">
        <v>577</v>
      </c>
      <c r="F46" s="1128"/>
      <c r="G46" s="1129"/>
      <c r="H46" s="1129"/>
      <c r="I46" s="1129"/>
      <c r="J46" s="1129"/>
      <c r="K46" s="346"/>
      <c r="L46" s="795"/>
      <c r="M46" s="796"/>
    </row>
    <row r="47" spans="1:13" x14ac:dyDescent="0.25">
      <c r="A47" s="748"/>
      <c r="B47" s="752"/>
      <c r="C47" s="116"/>
      <c r="D47" s="117"/>
      <c r="E47" s="117"/>
      <c r="F47" s="117"/>
      <c r="G47" s="117"/>
      <c r="H47" s="117"/>
      <c r="I47" s="117"/>
      <c r="J47" s="117"/>
      <c r="K47" s="117"/>
      <c r="L47" s="346"/>
      <c r="M47" s="347"/>
    </row>
    <row r="48" spans="1:13" ht="49.5" customHeight="1" x14ac:dyDescent="0.25">
      <c r="A48" s="748"/>
      <c r="B48" s="26" t="s">
        <v>616</v>
      </c>
      <c r="C48" s="943" t="s">
        <v>1205</v>
      </c>
      <c r="D48" s="944"/>
      <c r="E48" s="944"/>
      <c r="F48" s="944"/>
      <c r="G48" s="944"/>
      <c r="H48" s="944"/>
      <c r="I48" s="944"/>
      <c r="J48" s="944"/>
      <c r="K48" s="944"/>
      <c r="L48" s="944"/>
      <c r="M48" s="945"/>
    </row>
    <row r="49" spans="1:15" ht="21.75" customHeight="1" x14ac:dyDescent="0.25">
      <c r="A49" s="748"/>
      <c r="B49" s="26" t="s">
        <v>618</v>
      </c>
      <c r="C49" s="943" t="s">
        <v>1206</v>
      </c>
      <c r="D49" s="944"/>
      <c r="E49" s="944"/>
      <c r="F49" s="944"/>
      <c r="G49" s="944"/>
      <c r="H49" s="944"/>
      <c r="I49" s="944"/>
      <c r="J49" s="944"/>
      <c r="K49" s="944"/>
      <c r="L49" s="944"/>
      <c r="M49" s="945"/>
    </row>
    <row r="50" spans="1:15" ht="21.75" customHeight="1" x14ac:dyDescent="0.25">
      <c r="A50" s="748"/>
      <c r="B50" s="26" t="s">
        <v>620</v>
      </c>
      <c r="C50" s="385">
        <v>90</v>
      </c>
      <c r="D50" s="292"/>
      <c r="E50" s="292"/>
      <c r="F50" s="292"/>
      <c r="G50" s="292"/>
      <c r="H50" s="292"/>
      <c r="I50" s="292"/>
      <c r="J50" s="292"/>
      <c r="K50" s="292"/>
      <c r="L50" s="292"/>
      <c r="M50" s="293"/>
    </row>
    <row r="51" spans="1:15" ht="23.25" customHeight="1" x14ac:dyDescent="0.25">
      <c r="A51" s="748"/>
      <c r="B51" s="26" t="s">
        <v>621</v>
      </c>
      <c r="C51" s="943">
        <v>2021</v>
      </c>
      <c r="D51" s="944"/>
      <c r="E51" s="944"/>
      <c r="F51" s="944"/>
      <c r="G51" s="944"/>
      <c r="H51" s="944"/>
      <c r="I51" s="944"/>
      <c r="J51" s="944"/>
      <c r="K51" s="944"/>
      <c r="L51" s="944"/>
      <c r="M51" s="945"/>
    </row>
    <row r="52" spans="1:15" ht="15.75" customHeight="1" x14ac:dyDescent="0.25">
      <c r="A52" s="734" t="s">
        <v>545</v>
      </c>
      <c r="B52" s="100" t="s">
        <v>622</v>
      </c>
      <c r="C52" s="739" t="s">
        <v>412</v>
      </c>
      <c r="D52" s="740"/>
      <c r="E52" s="740"/>
      <c r="F52" s="740"/>
      <c r="G52" s="740"/>
      <c r="H52" s="740"/>
      <c r="I52" s="740"/>
      <c r="J52" s="740"/>
      <c r="K52" s="740"/>
      <c r="L52" s="740"/>
      <c r="M52" s="741"/>
    </row>
    <row r="53" spans="1:15" ht="15.75" customHeight="1" x14ac:dyDescent="0.25">
      <c r="A53" s="735"/>
      <c r="B53" s="100" t="s">
        <v>624</v>
      </c>
      <c r="C53" s="739" t="s">
        <v>1176</v>
      </c>
      <c r="D53" s="740"/>
      <c r="E53" s="740"/>
      <c r="F53" s="740"/>
      <c r="G53" s="740"/>
      <c r="H53" s="740"/>
      <c r="I53" s="740"/>
      <c r="J53" s="740"/>
      <c r="K53" s="740"/>
      <c r="L53" s="740"/>
      <c r="M53" s="741"/>
    </row>
    <row r="54" spans="1:15" x14ac:dyDescent="0.25">
      <c r="A54" s="735"/>
      <c r="B54" s="100" t="s">
        <v>626</v>
      </c>
      <c r="C54" s="739" t="s">
        <v>1177</v>
      </c>
      <c r="D54" s="740"/>
      <c r="E54" s="740"/>
      <c r="F54" s="740"/>
      <c r="G54" s="740"/>
      <c r="H54" s="740"/>
      <c r="I54" s="740"/>
      <c r="J54" s="740"/>
      <c r="K54" s="740"/>
      <c r="L54" s="740"/>
      <c r="M54" s="741"/>
    </row>
    <row r="55" spans="1:15" ht="15.75" customHeight="1" x14ac:dyDescent="0.25">
      <c r="A55" s="735"/>
      <c r="B55" s="101" t="s">
        <v>627</v>
      </c>
      <c r="C55" s="739" t="s">
        <v>1178</v>
      </c>
      <c r="D55" s="740"/>
      <c r="E55" s="740"/>
      <c r="F55" s="740"/>
      <c r="G55" s="740"/>
      <c r="H55" s="740"/>
      <c r="I55" s="740"/>
      <c r="J55" s="740"/>
      <c r="K55" s="740"/>
      <c r="L55" s="740"/>
      <c r="M55" s="741"/>
    </row>
    <row r="56" spans="1:15" ht="15.75" customHeight="1" x14ac:dyDescent="0.25">
      <c r="A56" s="735"/>
      <c r="B56" s="100" t="s">
        <v>628</v>
      </c>
      <c r="C56" s="746" t="s">
        <v>1179</v>
      </c>
      <c r="D56" s="740"/>
      <c r="E56" s="740"/>
      <c r="F56" s="740"/>
      <c r="G56" s="740"/>
      <c r="H56" s="740"/>
      <c r="I56" s="740"/>
      <c r="J56" s="740"/>
      <c r="K56" s="740"/>
      <c r="L56" s="740"/>
      <c r="M56" s="741"/>
    </row>
    <row r="57" spans="1:15" ht="16.5" thickBot="1" x14ac:dyDescent="0.3">
      <c r="A57" s="745"/>
      <c r="B57" s="100" t="s">
        <v>629</v>
      </c>
      <c r="C57" s="739">
        <v>3649090</v>
      </c>
      <c r="D57" s="740"/>
      <c r="E57" s="740"/>
      <c r="F57" s="740"/>
      <c r="G57" s="740"/>
      <c r="H57" s="740"/>
      <c r="I57" s="740"/>
      <c r="J57" s="740"/>
      <c r="K57" s="740"/>
      <c r="L57" s="740"/>
      <c r="M57" s="741"/>
    </row>
    <row r="58" spans="1:15" ht="15.75" customHeight="1" x14ac:dyDescent="0.25">
      <c r="A58" s="734" t="s">
        <v>630</v>
      </c>
      <c r="B58" s="102" t="s">
        <v>631</v>
      </c>
      <c r="C58" s="739" t="s">
        <v>1180</v>
      </c>
      <c r="D58" s="740"/>
      <c r="E58" s="740"/>
      <c r="F58" s="740"/>
      <c r="G58" s="740"/>
      <c r="H58" s="740"/>
      <c r="I58" s="740"/>
      <c r="J58" s="740"/>
      <c r="K58" s="740"/>
      <c r="L58" s="740"/>
      <c r="M58" s="741"/>
    </row>
    <row r="59" spans="1:15" ht="30" customHeight="1" x14ac:dyDescent="0.25">
      <c r="A59" s="735"/>
      <c r="B59" s="102" t="s">
        <v>633</v>
      </c>
      <c r="C59" s="739" t="s">
        <v>1181</v>
      </c>
      <c r="D59" s="740"/>
      <c r="E59" s="740"/>
      <c r="F59" s="740"/>
      <c r="G59" s="740"/>
      <c r="H59" s="740"/>
      <c r="I59" s="740"/>
      <c r="J59" s="740"/>
      <c r="K59" s="740"/>
      <c r="L59" s="740"/>
      <c r="M59" s="741"/>
    </row>
    <row r="60" spans="1:15" ht="30" customHeight="1" thickBot="1" x14ac:dyDescent="0.3">
      <c r="A60" s="735"/>
      <c r="B60" s="103" t="s">
        <v>44</v>
      </c>
      <c r="C60" s="739" t="s">
        <v>1177</v>
      </c>
      <c r="D60" s="740"/>
      <c r="E60" s="740"/>
      <c r="F60" s="740"/>
      <c r="G60" s="740"/>
      <c r="H60" s="740"/>
      <c r="I60" s="740"/>
      <c r="J60" s="740"/>
      <c r="K60" s="740"/>
      <c r="L60" s="740"/>
      <c r="M60" s="741"/>
    </row>
    <row r="61" spans="1:15" ht="53.1" customHeight="1" x14ac:dyDescent="0.25">
      <c r="A61" s="1163" t="s">
        <v>549</v>
      </c>
      <c r="B61" s="1137"/>
      <c r="C61" s="1127" t="s">
        <v>1183</v>
      </c>
      <c r="D61" s="1127"/>
      <c r="E61" s="1127"/>
      <c r="F61" s="1127"/>
      <c r="G61" s="1127"/>
      <c r="H61" s="1127"/>
      <c r="I61" s="1127"/>
      <c r="J61" s="1127"/>
      <c r="K61" s="1127"/>
      <c r="L61" s="1127"/>
      <c r="M61" s="1127"/>
      <c r="N61" s="1155"/>
      <c r="O61" s="1155"/>
    </row>
    <row r="62" spans="1:15" x14ac:dyDescent="0.25">
      <c r="A62" s="1164"/>
      <c r="B62" s="1138"/>
      <c r="C62" s="1127"/>
      <c r="D62" s="1127"/>
      <c r="E62" s="1127"/>
      <c r="F62" s="1127"/>
      <c r="G62" s="1127"/>
      <c r="H62" s="1127"/>
      <c r="I62" s="1127"/>
      <c r="J62" s="1127"/>
      <c r="K62" s="1127"/>
      <c r="L62" s="1127"/>
      <c r="M62" s="1127"/>
    </row>
    <row r="63" spans="1:15" x14ac:dyDescent="0.25">
      <c r="A63" s="1164"/>
      <c r="B63" s="1162"/>
      <c r="C63" s="1127"/>
      <c r="D63" s="1127"/>
      <c r="E63" s="1127"/>
      <c r="F63" s="1127"/>
      <c r="G63" s="1127"/>
      <c r="H63" s="1127"/>
      <c r="I63" s="1127"/>
      <c r="J63" s="1127"/>
      <c r="K63" s="1127"/>
      <c r="L63" s="1127"/>
      <c r="M63" s="1127"/>
    </row>
  </sheetData>
  <mergeCells count="59">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 ref="C48:M48"/>
    <mergeCell ref="I10:J10"/>
    <mergeCell ref="C11:M11"/>
    <mergeCell ref="C12:M12"/>
    <mergeCell ref="C13:M13"/>
    <mergeCell ref="C14:D14"/>
    <mergeCell ref="F14:M14"/>
    <mergeCell ref="L36:M36"/>
    <mergeCell ref="F42:G42"/>
    <mergeCell ref="H42:I42"/>
    <mergeCell ref="B44:B47"/>
    <mergeCell ref="F45:F46"/>
    <mergeCell ref="G45:J46"/>
    <mergeCell ref="L45:M46"/>
    <mergeCell ref="B34:B43"/>
    <mergeCell ref="D36:E36"/>
    <mergeCell ref="F36:G36"/>
    <mergeCell ref="H36:I36"/>
    <mergeCell ref="J36:K36"/>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31:B33"/>
    <mergeCell ref="N61:O61"/>
    <mergeCell ref="A58:A60"/>
    <mergeCell ref="C58:M58"/>
    <mergeCell ref="C59:M59"/>
    <mergeCell ref="C60:M60"/>
    <mergeCell ref="B61:B63"/>
    <mergeCell ref="C61:M63"/>
    <mergeCell ref="A61:A63"/>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O14" sqref="O14"/>
    </sheetView>
  </sheetViews>
  <sheetFormatPr baseColWidth="10" defaultColWidth="11.42578125" defaultRowHeight="15.75" x14ac:dyDescent="0.25"/>
  <cols>
    <col min="1" max="1" width="25.140625" style="5" customWidth="1"/>
    <col min="2" max="2" width="43" style="106" customWidth="1"/>
    <col min="3" max="16384" width="11.42578125" style="5"/>
  </cols>
  <sheetData>
    <row r="1" spans="1:13" ht="33.75" customHeight="1" thickBot="1" x14ac:dyDescent="0.3">
      <c r="A1" s="1"/>
      <c r="B1" s="2" t="s">
        <v>1207</v>
      </c>
      <c r="C1" s="3"/>
      <c r="D1" s="3"/>
      <c r="E1" s="3"/>
      <c r="F1" s="3"/>
      <c r="G1" s="3"/>
      <c r="H1" s="3"/>
      <c r="I1" s="3"/>
      <c r="J1" s="3"/>
      <c r="K1" s="3"/>
      <c r="L1" s="3"/>
      <c r="M1" s="4"/>
    </row>
    <row r="2" spans="1:13" ht="34.5" customHeight="1" x14ac:dyDescent="0.25">
      <c r="A2" s="768" t="s">
        <v>552</v>
      </c>
      <c r="B2" s="6" t="s">
        <v>553</v>
      </c>
      <c r="C2" s="826" t="s">
        <v>428</v>
      </c>
      <c r="D2" s="827"/>
      <c r="E2" s="827"/>
      <c r="F2" s="827"/>
      <c r="G2" s="827"/>
      <c r="H2" s="827"/>
      <c r="I2" s="827"/>
      <c r="J2" s="827"/>
      <c r="K2" s="827"/>
      <c r="L2" s="827"/>
      <c r="M2" s="828"/>
    </row>
    <row r="3" spans="1:13" ht="31.5" x14ac:dyDescent="0.25">
      <c r="A3" s="769"/>
      <c r="B3" s="11" t="s">
        <v>735</v>
      </c>
      <c r="C3" s="777" t="s">
        <v>1166</v>
      </c>
      <c r="D3" s="779"/>
      <c r="E3" s="779"/>
      <c r="F3" s="779"/>
      <c r="G3" s="779"/>
      <c r="H3" s="779"/>
      <c r="I3" s="779"/>
      <c r="J3" s="779"/>
      <c r="K3" s="779"/>
      <c r="L3" s="779"/>
      <c r="M3" s="780"/>
    </row>
    <row r="4" spans="1:13" x14ac:dyDescent="0.25">
      <c r="A4" s="769"/>
      <c r="B4" s="7" t="s">
        <v>40</v>
      </c>
      <c r="C4" s="123" t="s">
        <v>76</v>
      </c>
      <c r="D4" s="128"/>
      <c r="E4" s="267"/>
      <c r="F4" s="986" t="s">
        <v>41</v>
      </c>
      <c r="G4" s="987"/>
      <c r="H4" s="129">
        <v>112</v>
      </c>
      <c r="I4" s="8"/>
      <c r="J4" s="8"/>
      <c r="K4" s="8"/>
      <c r="L4" s="8"/>
      <c r="M4" s="9"/>
    </row>
    <row r="5" spans="1:13" x14ac:dyDescent="0.25">
      <c r="A5" s="769"/>
      <c r="B5" s="7" t="s">
        <v>556</v>
      </c>
      <c r="C5" s="834" t="s">
        <v>737</v>
      </c>
      <c r="D5" s="835"/>
      <c r="E5" s="835"/>
      <c r="F5" s="835"/>
      <c r="G5" s="835"/>
      <c r="H5" s="835"/>
      <c r="I5" s="835"/>
      <c r="J5" s="835"/>
      <c r="K5" s="835"/>
      <c r="L5" s="835"/>
      <c r="M5" s="836"/>
    </row>
    <row r="6" spans="1:13" x14ac:dyDescent="0.25">
      <c r="A6" s="769"/>
      <c r="B6" s="7" t="s">
        <v>557</v>
      </c>
      <c r="C6" s="10" t="s">
        <v>1208</v>
      </c>
      <c r="D6" s="8"/>
      <c r="E6" s="8"/>
      <c r="F6" s="8"/>
      <c r="G6" s="8"/>
      <c r="H6" s="8"/>
      <c r="I6" s="8"/>
      <c r="J6" s="8"/>
      <c r="K6" s="8"/>
      <c r="L6" s="8"/>
      <c r="M6" s="9"/>
    </row>
    <row r="7" spans="1:13" x14ac:dyDescent="0.25">
      <c r="A7" s="769"/>
      <c r="B7" s="11" t="s">
        <v>558</v>
      </c>
      <c r="C7" s="773" t="s">
        <v>221</v>
      </c>
      <c r="D7" s="774"/>
      <c r="E7" s="12"/>
      <c r="F7" s="12"/>
      <c r="G7" s="13"/>
      <c r="H7" s="14" t="s">
        <v>44</v>
      </c>
      <c r="I7" s="775" t="s">
        <v>739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840" t="s">
        <v>739</v>
      </c>
      <c r="D9" s="841"/>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66.75" customHeight="1" x14ac:dyDescent="0.25">
      <c r="A11" s="769"/>
      <c r="B11" s="11" t="s">
        <v>564</v>
      </c>
      <c r="C11" s="815" t="s">
        <v>1209</v>
      </c>
      <c r="D11" s="816"/>
      <c r="E11" s="816"/>
      <c r="F11" s="816"/>
      <c r="G11" s="816"/>
      <c r="H11" s="816"/>
      <c r="I11" s="816"/>
      <c r="J11" s="816"/>
      <c r="K11" s="816"/>
      <c r="L11" s="816"/>
      <c r="M11" s="817"/>
    </row>
    <row r="12" spans="1:13" ht="33.75" customHeight="1" x14ac:dyDescent="0.25">
      <c r="A12" s="769"/>
      <c r="B12" s="11" t="s">
        <v>741</v>
      </c>
      <c r="C12" s="815" t="s">
        <v>1210</v>
      </c>
      <c r="D12" s="816"/>
      <c r="E12" s="816"/>
      <c r="F12" s="816"/>
      <c r="G12" s="816"/>
      <c r="H12" s="816"/>
      <c r="I12" s="816"/>
      <c r="J12" s="816"/>
      <c r="K12" s="816"/>
      <c r="L12" s="816"/>
      <c r="M12" s="817"/>
    </row>
    <row r="13" spans="1:13" ht="31.5" x14ac:dyDescent="0.25">
      <c r="A13" s="769"/>
      <c r="B13" s="11" t="s">
        <v>743</v>
      </c>
      <c r="C13" s="873" t="s">
        <v>1171</v>
      </c>
      <c r="D13" s="874"/>
      <c r="E13" s="874"/>
      <c r="F13" s="874"/>
      <c r="G13" s="874"/>
      <c r="H13" s="874"/>
      <c r="I13" s="874"/>
      <c r="J13" s="874"/>
      <c r="K13" s="874"/>
      <c r="L13" s="874"/>
      <c r="M13" s="1148"/>
    </row>
    <row r="14" spans="1:13" ht="87.75" customHeight="1" x14ac:dyDescent="0.25">
      <c r="A14" s="769"/>
      <c r="B14" s="837" t="s">
        <v>745</v>
      </c>
      <c r="C14" s="815" t="s">
        <v>261</v>
      </c>
      <c r="D14" s="816"/>
      <c r="E14" s="25" t="s">
        <v>746</v>
      </c>
      <c r="F14" s="843" t="s">
        <v>976</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29.25" customHeight="1" x14ac:dyDescent="0.25">
      <c r="A17" s="748"/>
      <c r="B17" s="26" t="s">
        <v>748</v>
      </c>
      <c r="C17" s="815" t="s">
        <v>429</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584</v>
      </c>
      <c r="E23" s="36" t="s">
        <v>578</v>
      </c>
      <c r="F23" s="819" t="s">
        <v>688</v>
      </c>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584</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57">
        <v>1032</v>
      </c>
      <c r="E30" s="47"/>
      <c r="F30" s="58" t="s">
        <v>589</v>
      </c>
      <c r="G30" s="434">
        <v>2020</v>
      </c>
      <c r="H30" s="47"/>
      <c r="I30" s="58" t="s">
        <v>590</v>
      </c>
      <c r="J30" s="843" t="s">
        <v>1211</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75">
        <v>1200</v>
      </c>
      <c r="E37" s="76"/>
      <c r="F37" s="75">
        <v>1700</v>
      </c>
      <c r="G37" s="76"/>
      <c r="H37" s="75">
        <v>2200</v>
      </c>
      <c r="I37" s="76"/>
      <c r="J37" s="75">
        <v>2200</v>
      </c>
      <c r="K37" s="76"/>
      <c r="L37" s="75">
        <v>1200</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84">
        <v>8500</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576</v>
      </c>
      <c r="H46" s="762"/>
      <c r="I46" s="762"/>
      <c r="J46" s="762"/>
      <c r="K46" s="97" t="s">
        <v>615</v>
      </c>
      <c r="L46" s="763" t="s">
        <v>1037</v>
      </c>
      <c r="M46" s="764"/>
    </row>
    <row r="47" spans="1:13" x14ac:dyDescent="0.25">
      <c r="A47" s="748"/>
      <c r="B47" s="751"/>
      <c r="C47" s="94"/>
      <c r="D47" s="98"/>
      <c r="E47" s="38" t="s">
        <v>584</v>
      </c>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28.5" customHeight="1" x14ac:dyDescent="0.25">
      <c r="A49" s="748"/>
      <c r="B49" s="11" t="s">
        <v>616</v>
      </c>
      <c r="C49" s="846" t="s">
        <v>1212</v>
      </c>
      <c r="D49" s="847"/>
      <c r="E49" s="847"/>
      <c r="F49" s="847"/>
      <c r="G49" s="847"/>
      <c r="H49" s="847"/>
      <c r="I49" s="847"/>
      <c r="J49" s="847"/>
      <c r="K49" s="847"/>
      <c r="L49" s="847"/>
      <c r="M49" s="848"/>
    </row>
    <row r="50" spans="1:13" x14ac:dyDescent="0.25">
      <c r="A50" s="748"/>
      <c r="B50" s="26" t="s">
        <v>618</v>
      </c>
      <c r="C50" s="846" t="str">
        <f>+J30</f>
        <v>Informe Proyecto de inversión 7689</v>
      </c>
      <c r="D50" s="847"/>
      <c r="E50" s="847"/>
      <c r="F50" s="847"/>
      <c r="G50" s="847"/>
      <c r="H50" s="847"/>
      <c r="I50" s="847"/>
      <c r="J50" s="847"/>
      <c r="K50" s="847"/>
      <c r="L50" s="847"/>
      <c r="M50" s="848"/>
    </row>
    <row r="51" spans="1:13" x14ac:dyDescent="0.25">
      <c r="A51" s="748"/>
      <c r="B51" s="26" t="s">
        <v>620</v>
      </c>
      <c r="C51" s="777">
        <v>20</v>
      </c>
      <c r="D51" s="779"/>
      <c r="E51" s="779"/>
      <c r="F51" s="779"/>
      <c r="G51" s="779"/>
      <c r="H51" s="779"/>
      <c r="I51" s="779"/>
      <c r="J51" s="779"/>
      <c r="K51" s="779"/>
      <c r="L51" s="779"/>
      <c r="M51" s="780"/>
    </row>
    <row r="52" spans="1:13" x14ac:dyDescent="0.25">
      <c r="A52" s="748"/>
      <c r="B52" s="26" t="s">
        <v>621</v>
      </c>
      <c r="C52" s="777">
        <v>2020</v>
      </c>
      <c r="D52" s="779"/>
      <c r="E52" s="779"/>
      <c r="F52" s="779"/>
      <c r="G52" s="779"/>
      <c r="H52" s="779"/>
      <c r="I52" s="779"/>
      <c r="J52" s="779"/>
      <c r="K52" s="779"/>
      <c r="L52" s="779"/>
      <c r="M52" s="780"/>
    </row>
    <row r="53" spans="1:13" ht="15.75" customHeight="1" x14ac:dyDescent="0.25">
      <c r="A53" s="734" t="s">
        <v>545</v>
      </c>
      <c r="B53" s="100" t="s">
        <v>622</v>
      </c>
      <c r="C53" s="739" t="s">
        <v>431</v>
      </c>
      <c r="D53" s="740"/>
      <c r="E53" s="740"/>
      <c r="F53" s="740"/>
      <c r="G53" s="740"/>
      <c r="H53" s="740"/>
      <c r="I53" s="740"/>
      <c r="J53" s="740"/>
      <c r="K53" s="740"/>
      <c r="L53" s="740"/>
      <c r="M53" s="741"/>
    </row>
    <row r="54" spans="1:13" ht="15.75" customHeight="1" x14ac:dyDescent="0.25">
      <c r="A54" s="735"/>
      <c r="B54" s="100" t="s">
        <v>624</v>
      </c>
      <c r="C54" s="739" t="s">
        <v>1213</v>
      </c>
      <c r="D54" s="740"/>
      <c r="E54" s="740"/>
      <c r="F54" s="740"/>
      <c r="G54" s="740"/>
      <c r="H54" s="740"/>
      <c r="I54" s="740"/>
      <c r="J54" s="740"/>
      <c r="K54" s="740"/>
      <c r="L54" s="740"/>
      <c r="M54" s="741"/>
    </row>
    <row r="55" spans="1:13" ht="15.75" customHeight="1" x14ac:dyDescent="0.25">
      <c r="A55" s="735"/>
      <c r="B55" s="100" t="s">
        <v>626</v>
      </c>
      <c r="C55" s="739" t="s">
        <v>79</v>
      </c>
      <c r="D55" s="740"/>
      <c r="E55" s="740"/>
      <c r="F55" s="740"/>
      <c r="G55" s="740"/>
      <c r="H55" s="740"/>
      <c r="I55" s="740"/>
      <c r="J55" s="740"/>
      <c r="K55" s="740"/>
      <c r="L55" s="740"/>
      <c r="M55" s="741"/>
    </row>
    <row r="56" spans="1:13" ht="15.75" customHeight="1" x14ac:dyDescent="0.25">
      <c r="A56" s="735"/>
      <c r="B56" s="101" t="s">
        <v>627</v>
      </c>
      <c r="C56" s="739" t="s">
        <v>430</v>
      </c>
      <c r="D56" s="740"/>
      <c r="E56" s="740"/>
      <c r="F56" s="740"/>
      <c r="G56" s="740"/>
      <c r="H56" s="740"/>
      <c r="I56" s="740"/>
      <c r="J56" s="740"/>
      <c r="K56" s="740"/>
      <c r="L56" s="740"/>
      <c r="M56" s="741"/>
    </row>
    <row r="57" spans="1:13" ht="15.75" customHeight="1" x14ac:dyDescent="0.25">
      <c r="A57" s="735"/>
      <c r="B57" s="100" t="s">
        <v>628</v>
      </c>
      <c r="C57" s="739" t="s">
        <v>432</v>
      </c>
      <c r="D57" s="740"/>
      <c r="E57" s="740"/>
      <c r="F57" s="740"/>
      <c r="G57" s="740"/>
      <c r="H57" s="740"/>
      <c r="I57" s="740"/>
      <c r="J57" s="740"/>
      <c r="K57" s="740"/>
      <c r="L57" s="740"/>
      <c r="M57" s="741"/>
    </row>
    <row r="58" spans="1:13" ht="16.5" thickBot="1" x14ac:dyDescent="0.3">
      <c r="A58" s="745"/>
      <c r="B58" s="100" t="s">
        <v>629</v>
      </c>
      <c r="C58" s="739">
        <v>3241000</v>
      </c>
      <c r="D58" s="740"/>
      <c r="E58" s="740"/>
      <c r="F58" s="740"/>
      <c r="G58" s="740"/>
      <c r="H58" s="740"/>
      <c r="I58" s="740"/>
      <c r="J58" s="740"/>
      <c r="K58" s="740"/>
      <c r="L58" s="740"/>
      <c r="M58" s="741"/>
    </row>
    <row r="59" spans="1:13" ht="15.75" customHeight="1" x14ac:dyDescent="0.25">
      <c r="A59" s="734" t="s">
        <v>630</v>
      </c>
      <c r="B59" s="102" t="s">
        <v>631</v>
      </c>
      <c r="C59" s="739" t="s">
        <v>754</v>
      </c>
      <c r="D59" s="740"/>
      <c r="E59" s="740"/>
      <c r="F59" s="740"/>
      <c r="G59" s="740"/>
      <c r="H59" s="740"/>
      <c r="I59" s="740"/>
      <c r="J59" s="740"/>
      <c r="K59" s="740"/>
      <c r="L59" s="740"/>
      <c r="M59" s="741"/>
    </row>
    <row r="60" spans="1:13" ht="15.75" customHeight="1" x14ac:dyDescent="0.25">
      <c r="A60" s="735"/>
      <c r="B60" s="102" t="s">
        <v>633</v>
      </c>
      <c r="C60" s="739" t="s">
        <v>733</v>
      </c>
      <c r="D60" s="740"/>
      <c r="E60" s="740"/>
      <c r="F60" s="740"/>
      <c r="G60" s="740"/>
      <c r="H60" s="740"/>
      <c r="I60" s="740"/>
      <c r="J60" s="740"/>
      <c r="K60" s="740"/>
      <c r="L60" s="740"/>
      <c r="M60" s="741"/>
    </row>
    <row r="61" spans="1:13" ht="15.75" customHeight="1" thickBot="1" x14ac:dyDescent="0.3">
      <c r="A61" s="735"/>
      <c r="B61" s="103" t="s">
        <v>44</v>
      </c>
      <c r="C61" s="739" t="s">
        <v>79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1">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3:M13"/>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48.75" customHeight="1" thickBot="1" x14ac:dyDescent="0.3">
      <c r="A1" s="1"/>
      <c r="B1" s="823" t="s">
        <v>1214</v>
      </c>
      <c r="C1" s="824"/>
      <c r="D1" s="824"/>
      <c r="E1" s="824"/>
      <c r="F1" s="824"/>
      <c r="G1" s="824"/>
      <c r="H1" s="824"/>
      <c r="I1" s="824"/>
      <c r="J1" s="824"/>
      <c r="K1" s="824"/>
      <c r="L1" s="824"/>
      <c r="M1" s="825"/>
    </row>
    <row r="2" spans="1:13" ht="34.5" customHeight="1" x14ac:dyDescent="0.25">
      <c r="A2" s="768" t="s">
        <v>552</v>
      </c>
      <c r="B2" s="6" t="s">
        <v>553</v>
      </c>
      <c r="C2" s="826" t="s">
        <v>434</v>
      </c>
      <c r="D2" s="827"/>
      <c r="E2" s="827"/>
      <c r="F2" s="827"/>
      <c r="G2" s="827"/>
      <c r="H2" s="827"/>
      <c r="I2" s="827"/>
      <c r="J2" s="827"/>
      <c r="K2" s="827"/>
      <c r="L2" s="827"/>
      <c r="M2" s="828"/>
    </row>
    <row r="3" spans="1:13" ht="31.5" x14ac:dyDescent="0.25">
      <c r="A3" s="769"/>
      <c r="B3" s="11" t="s">
        <v>735</v>
      </c>
      <c r="C3" s="777" t="s">
        <v>1166</v>
      </c>
      <c r="D3" s="779"/>
      <c r="E3" s="779"/>
      <c r="F3" s="779"/>
      <c r="G3" s="779"/>
      <c r="H3" s="779"/>
      <c r="I3" s="779"/>
      <c r="J3" s="779"/>
      <c r="K3" s="779"/>
      <c r="L3" s="779"/>
      <c r="M3" s="780"/>
    </row>
    <row r="4" spans="1:13" x14ac:dyDescent="0.25">
      <c r="A4" s="769"/>
      <c r="B4" s="7" t="s">
        <v>40</v>
      </c>
      <c r="C4" s="123" t="s">
        <v>76</v>
      </c>
      <c r="D4" s="128"/>
      <c r="E4" s="267"/>
      <c r="F4" s="986" t="s">
        <v>41</v>
      </c>
      <c r="G4" s="987"/>
      <c r="H4" s="129">
        <v>109</v>
      </c>
      <c r="I4" s="8"/>
      <c r="J4" s="8"/>
      <c r="K4" s="8"/>
      <c r="L4" s="8"/>
      <c r="M4" s="9"/>
    </row>
    <row r="5" spans="1:13" x14ac:dyDescent="0.25">
      <c r="A5" s="769"/>
      <c r="B5" s="7" t="s">
        <v>556</v>
      </c>
      <c r="C5" s="834" t="s">
        <v>737</v>
      </c>
      <c r="D5" s="835"/>
      <c r="E5" s="835"/>
      <c r="F5" s="835"/>
      <c r="G5" s="835"/>
      <c r="H5" s="835"/>
      <c r="I5" s="835"/>
      <c r="J5" s="835"/>
      <c r="K5" s="835"/>
      <c r="L5" s="835"/>
      <c r="M5" s="836"/>
    </row>
    <row r="6" spans="1:13" x14ac:dyDescent="0.25">
      <c r="A6" s="769"/>
      <c r="B6" s="7" t="s">
        <v>557</v>
      </c>
      <c r="C6" s="10" t="s">
        <v>1032</v>
      </c>
      <c r="D6" s="8"/>
      <c r="E6" s="8"/>
      <c r="F6" s="8"/>
      <c r="G6" s="8"/>
      <c r="H6" s="8"/>
      <c r="I6" s="8"/>
      <c r="J6" s="8"/>
      <c r="K6" s="8"/>
      <c r="L6" s="8"/>
      <c r="M6" s="9"/>
    </row>
    <row r="7" spans="1:13" x14ac:dyDescent="0.25">
      <c r="A7" s="769"/>
      <c r="B7" s="11" t="s">
        <v>558</v>
      </c>
      <c r="C7" s="773" t="s">
        <v>221</v>
      </c>
      <c r="D7" s="774"/>
      <c r="E7" s="12"/>
      <c r="F7" s="12"/>
      <c r="G7" s="13"/>
      <c r="H7" s="14" t="s">
        <v>44</v>
      </c>
      <c r="I7" s="775" t="s">
        <v>739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840" t="s">
        <v>739</v>
      </c>
      <c r="D9" s="841"/>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42.75" customHeight="1" x14ac:dyDescent="0.25">
      <c r="A11" s="769"/>
      <c r="B11" s="11" t="s">
        <v>564</v>
      </c>
      <c r="C11" s="815" t="s">
        <v>1215</v>
      </c>
      <c r="D11" s="816"/>
      <c r="E11" s="816"/>
      <c r="F11" s="816"/>
      <c r="G11" s="816"/>
      <c r="H11" s="816"/>
      <c r="I11" s="816"/>
      <c r="J11" s="816"/>
      <c r="K11" s="816"/>
      <c r="L11" s="816"/>
      <c r="M11" s="817"/>
    </row>
    <row r="12" spans="1:13" ht="45.75" customHeight="1" x14ac:dyDescent="0.25">
      <c r="A12" s="769"/>
      <c r="B12" s="11" t="s">
        <v>741</v>
      </c>
      <c r="C12" s="815" t="s">
        <v>1216</v>
      </c>
      <c r="D12" s="816"/>
      <c r="E12" s="816"/>
      <c r="F12" s="816"/>
      <c r="G12" s="816"/>
      <c r="H12" s="816"/>
      <c r="I12" s="816"/>
      <c r="J12" s="816"/>
      <c r="K12" s="816"/>
      <c r="L12" s="816"/>
      <c r="M12" s="817"/>
    </row>
    <row r="13" spans="1:13" ht="31.5" x14ac:dyDescent="0.25">
      <c r="A13" s="769"/>
      <c r="B13" s="11" t="s">
        <v>743</v>
      </c>
      <c r="C13" s="873" t="s">
        <v>1171</v>
      </c>
      <c r="D13" s="874"/>
      <c r="E13" s="874"/>
      <c r="F13" s="874"/>
      <c r="G13" s="874"/>
      <c r="H13" s="874"/>
      <c r="I13" s="874"/>
      <c r="J13" s="874"/>
      <c r="K13" s="874"/>
      <c r="L13" s="874"/>
      <c r="M13" s="1148"/>
    </row>
    <row r="14" spans="1:13" ht="58.5" customHeight="1" x14ac:dyDescent="0.25">
      <c r="A14" s="769"/>
      <c r="B14" s="837" t="s">
        <v>745</v>
      </c>
      <c r="C14" s="815" t="s">
        <v>261</v>
      </c>
      <c r="D14" s="816"/>
      <c r="E14" s="25" t="s">
        <v>746</v>
      </c>
      <c r="F14" s="843" t="s">
        <v>1217</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29.25" customHeight="1" x14ac:dyDescent="0.25">
      <c r="A17" s="748"/>
      <c r="B17" s="26" t="s">
        <v>748</v>
      </c>
      <c r="C17" s="815" t="s">
        <v>435</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584</v>
      </c>
      <c r="E23" s="36" t="s">
        <v>578</v>
      </c>
      <c r="F23" s="819" t="s">
        <v>1218</v>
      </c>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c r="K26" s="47"/>
      <c r="L26" s="20"/>
      <c r="M26" s="21"/>
    </row>
    <row r="27" spans="1:13" x14ac:dyDescent="0.25">
      <c r="A27" s="748"/>
      <c r="B27" s="751"/>
      <c r="C27" s="34" t="s">
        <v>585</v>
      </c>
      <c r="D27" s="48"/>
      <c r="E27" s="20"/>
      <c r="F27" s="36" t="s">
        <v>586</v>
      </c>
      <c r="G27" s="38" t="s">
        <v>584</v>
      </c>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57">
        <v>1</v>
      </c>
      <c r="E30" s="47"/>
      <c r="F30" s="58" t="s">
        <v>589</v>
      </c>
      <c r="G30" s="59">
        <v>2020</v>
      </c>
      <c r="H30" s="47"/>
      <c r="I30" s="58" t="s">
        <v>590</v>
      </c>
      <c r="J30" s="843" t="s">
        <v>1219</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75">
        <v>1</v>
      </c>
      <c r="E37" s="76"/>
      <c r="F37" s="75">
        <v>1</v>
      </c>
      <c r="G37" s="76"/>
      <c r="H37" s="75">
        <v>1</v>
      </c>
      <c r="I37" s="76"/>
      <c r="J37" s="75">
        <v>1</v>
      </c>
      <c r="K37" s="76"/>
      <c r="L37" s="75">
        <v>1</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84">
        <v>5</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90</v>
      </c>
      <c r="H46" s="762"/>
      <c r="I46" s="762"/>
      <c r="J46" s="762"/>
      <c r="K46" s="97" t="s">
        <v>615</v>
      </c>
      <c r="L46" s="763" t="s">
        <v>90</v>
      </c>
      <c r="M46" s="764"/>
    </row>
    <row r="47" spans="1:13" x14ac:dyDescent="0.25">
      <c r="A47" s="748"/>
      <c r="B47" s="751"/>
      <c r="C47" s="94"/>
      <c r="D47" s="98"/>
      <c r="E47" s="38" t="s">
        <v>584</v>
      </c>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28.5" customHeight="1" x14ac:dyDescent="0.25">
      <c r="A49" s="748"/>
      <c r="B49" s="11" t="s">
        <v>616</v>
      </c>
      <c r="C49" s="846" t="s">
        <v>1220</v>
      </c>
      <c r="D49" s="847"/>
      <c r="E49" s="847"/>
      <c r="F49" s="847"/>
      <c r="G49" s="847"/>
      <c r="H49" s="847"/>
      <c r="I49" s="847"/>
      <c r="J49" s="847"/>
      <c r="K49" s="847"/>
      <c r="L49" s="847"/>
      <c r="M49" s="848"/>
    </row>
    <row r="50" spans="1:13" x14ac:dyDescent="0.25">
      <c r="A50" s="748"/>
      <c r="B50" s="26" t="s">
        <v>618</v>
      </c>
      <c r="C50" s="846" t="str">
        <f>+J30</f>
        <v>Informe Proyecto de inversión 7809</v>
      </c>
      <c r="D50" s="847"/>
      <c r="E50" s="847"/>
      <c r="F50" s="847"/>
      <c r="G50" s="847"/>
      <c r="H50" s="847"/>
      <c r="I50" s="847"/>
      <c r="J50" s="847"/>
      <c r="K50" s="847"/>
      <c r="L50" s="847"/>
      <c r="M50" s="848"/>
    </row>
    <row r="51" spans="1:13" x14ac:dyDescent="0.25">
      <c r="A51" s="748"/>
      <c r="B51" s="26" t="s">
        <v>620</v>
      </c>
      <c r="C51" s="777">
        <v>20</v>
      </c>
      <c r="D51" s="779"/>
      <c r="E51" s="779"/>
      <c r="F51" s="779"/>
      <c r="G51" s="779"/>
      <c r="H51" s="779"/>
      <c r="I51" s="779"/>
      <c r="J51" s="779"/>
      <c r="K51" s="779"/>
      <c r="L51" s="779"/>
      <c r="M51" s="780"/>
    </row>
    <row r="52" spans="1:13" x14ac:dyDescent="0.25">
      <c r="A52" s="748"/>
      <c r="B52" s="26" t="s">
        <v>621</v>
      </c>
      <c r="C52" s="777">
        <v>2020</v>
      </c>
      <c r="D52" s="779"/>
      <c r="E52" s="779"/>
      <c r="F52" s="779"/>
      <c r="G52" s="779"/>
      <c r="H52" s="779"/>
      <c r="I52" s="779"/>
      <c r="J52" s="779"/>
      <c r="K52" s="779"/>
      <c r="L52" s="779"/>
      <c r="M52" s="780"/>
    </row>
    <row r="53" spans="1:13" ht="15.75" customHeight="1" x14ac:dyDescent="0.25">
      <c r="A53" s="734" t="s">
        <v>545</v>
      </c>
      <c r="B53" s="100" t="s">
        <v>622</v>
      </c>
      <c r="C53" s="739" t="s">
        <v>438</v>
      </c>
      <c r="D53" s="740"/>
      <c r="E53" s="740"/>
      <c r="F53" s="740"/>
      <c r="G53" s="740"/>
      <c r="H53" s="740"/>
      <c r="I53" s="740"/>
      <c r="J53" s="740"/>
      <c r="K53" s="740"/>
      <c r="L53" s="740"/>
      <c r="M53" s="741"/>
    </row>
    <row r="54" spans="1:13" ht="15.75" customHeight="1" x14ac:dyDescent="0.25">
      <c r="A54" s="735"/>
      <c r="B54" s="100" t="s">
        <v>624</v>
      </c>
      <c r="C54" s="739" t="s">
        <v>1221</v>
      </c>
      <c r="D54" s="740"/>
      <c r="E54" s="740"/>
      <c r="F54" s="740"/>
      <c r="G54" s="740"/>
      <c r="H54" s="740"/>
      <c r="I54" s="740"/>
      <c r="J54" s="740"/>
      <c r="K54" s="740"/>
      <c r="L54" s="740"/>
      <c r="M54" s="741"/>
    </row>
    <row r="55" spans="1:13" ht="15.75" customHeight="1" x14ac:dyDescent="0.25">
      <c r="A55" s="735"/>
      <c r="B55" s="100" t="s">
        <v>626</v>
      </c>
      <c r="C55" s="739" t="s">
        <v>79</v>
      </c>
      <c r="D55" s="740"/>
      <c r="E55" s="740"/>
      <c r="F55" s="740"/>
      <c r="G55" s="740"/>
      <c r="H55" s="740"/>
      <c r="I55" s="740"/>
      <c r="J55" s="740"/>
      <c r="K55" s="740"/>
      <c r="L55" s="740"/>
      <c r="M55" s="741"/>
    </row>
    <row r="56" spans="1:13" ht="15.75" customHeight="1" x14ac:dyDescent="0.25">
      <c r="A56" s="735"/>
      <c r="B56" s="101" t="s">
        <v>627</v>
      </c>
      <c r="C56" s="739" t="s">
        <v>437</v>
      </c>
      <c r="D56" s="740"/>
      <c r="E56" s="740"/>
      <c r="F56" s="740"/>
      <c r="G56" s="740"/>
      <c r="H56" s="740"/>
      <c r="I56" s="740"/>
      <c r="J56" s="740"/>
      <c r="K56" s="740"/>
      <c r="L56" s="740"/>
      <c r="M56" s="741"/>
    </row>
    <row r="57" spans="1:13" ht="15.75" customHeight="1" x14ac:dyDescent="0.25">
      <c r="A57" s="735"/>
      <c r="B57" s="100" t="s">
        <v>628</v>
      </c>
      <c r="C57" s="739" t="s">
        <v>439</v>
      </c>
      <c r="D57" s="740"/>
      <c r="E57" s="740"/>
      <c r="F57" s="740"/>
      <c r="G57" s="740"/>
      <c r="H57" s="740"/>
      <c r="I57" s="740"/>
      <c r="J57" s="740"/>
      <c r="K57" s="740"/>
      <c r="L57" s="740"/>
      <c r="M57" s="741"/>
    </row>
    <row r="58" spans="1:13" ht="16.5" thickBot="1" x14ac:dyDescent="0.3">
      <c r="A58" s="745"/>
      <c r="B58" s="100" t="s">
        <v>629</v>
      </c>
      <c r="C58" s="739">
        <v>3241000</v>
      </c>
      <c r="D58" s="740"/>
      <c r="E58" s="740"/>
      <c r="F58" s="740"/>
      <c r="G58" s="740"/>
      <c r="H58" s="740"/>
      <c r="I58" s="740"/>
      <c r="J58" s="740"/>
      <c r="K58" s="740"/>
      <c r="L58" s="740"/>
      <c r="M58" s="741"/>
    </row>
    <row r="59" spans="1:13" ht="15.75" customHeight="1" x14ac:dyDescent="0.25">
      <c r="A59" s="734" t="s">
        <v>630</v>
      </c>
      <c r="B59" s="102" t="s">
        <v>631</v>
      </c>
      <c r="C59" s="739" t="s">
        <v>754</v>
      </c>
      <c r="D59" s="740"/>
      <c r="E59" s="740"/>
      <c r="F59" s="740"/>
      <c r="G59" s="740"/>
      <c r="H59" s="740"/>
      <c r="I59" s="740"/>
      <c r="J59" s="740"/>
      <c r="K59" s="740"/>
      <c r="L59" s="740"/>
      <c r="M59" s="741"/>
    </row>
    <row r="60" spans="1:13" ht="15.75" customHeight="1" x14ac:dyDescent="0.25">
      <c r="A60" s="735"/>
      <c r="B60" s="102" t="s">
        <v>633</v>
      </c>
      <c r="C60" s="739" t="s">
        <v>733</v>
      </c>
      <c r="D60" s="740"/>
      <c r="E60" s="740"/>
      <c r="F60" s="740"/>
      <c r="G60" s="740"/>
      <c r="H60" s="740"/>
      <c r="I60" s="740"/>
      <c r="J60" s="740"/>
      <c r="K60" s="740"/>
      <c r="L60" s="740"/>
      <c r="M60" s="741"/>
    </row>
    <row r="61" spans="1:13" ht="15.75" customHeight="1" thickBot="1" x14ac:dyDescent="0.3">
      <c r="A61" s="735"/>
      <c r="B61" s="103" t="s">
        <v>44</v>
      </c>
      <c r="C61" s="739" t="s">
        <v>79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2">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59" sqref="C59:M59"/>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1222</v>
      </c>
      <c r="C1" s="915"/>
      <c r="D1" s="915"/>
      <c r="E1" s="915"/>
      <c r="F1" s="915"/>
      <c r="G1" s="915"/>
      <c r="H1" s="915"/>
      <c r="I1" s="915"/>
      <c r="J1" s="915"/>
      <c r="K1" s="915"/>
      <c r="L1" s="915"/>
      <c r="M1" s="916"/>
      <c r="N1" s="5"/>
      <c r="O1" s="5"/>
      <c r="P1" s="5"/>
      <c r="Q1" s="5"/>
      <c r="R1" s="5"/>
      <c r="S1" s="5"/>
      <c r="T1" s="5"/>
      <c r="U1" s="5"/>
      <c r="V1" s="5"/>
      <c r="W1" s="5"/>
      <c r="X1" s="5"/>
      <c r="Y1" s="5"/>
    </row>
    <row r="2" spans="1:25" ht="36.75" customHeight="1" x14ac:dyDescent="0.25">
      <c r="A2" s="871" t="s">
        <v>552</v>
      </c>
      <c r="B2" s="176" t="s">
        <v>553</v>
      </c>
      <c r="C2" s="917" t="s">
        <v>441</v>
      </c>
      <c r="D2" s="918"/>
      <c r="E2" s="918"/>
      <c r="F2" s="918"/>
      <c r="G2" s="918"/>
      <c r="H2" s="918"/>
      <c r="I2" s="918"/>
      <c r="J2" s="918"/>
      <c r="K2" s="918"/>
      <c r="L2" s="918"/>
      <c r="M2" s="919"/>
      <c r="N2" s="5"/>
      <c r="O2" s="5"/>
      <c r="P2" s="5"/>
      <c r="Q2" s="5"/>
      <c r="R2" s="5"/>
      <c r="S2" s="5"/>
      <c r="T2" s="5"/>
      <c r="U2" s="5"/>
      <c r="V2" s="5"/>
      <c r="W2" s="5"/>
      <c r="X2" s="5"/>
      <c r="Y2" s="5"/>
    </row>
    <row r="3" spans="1:25" ht="22.5" customHeight="1" x14ac:dyDescent="0.25">
      <c r="A3" s="872"/>
      <c r="B3" s="177" t="s">
        <v>735</v>
      </c>
      <c r="C3" s="777" t="s">
        <v>1166</v>
      </c>
      <c r="D3" s="779"/>
      <c r="E3" s="779"/>
      <c r="F3" s="779"/>
      <c r="G3" s="779"/>
      <c r="H3" s="779"/>
      <c r="I3" s="779"/>
      <c r="J3" s="779"/>
      <c r="K3" s="779"/>
      <c r="L3" s="779"/>
      <c r="M3" s="780"/>
      <c r="N3" s="5"/>
      <c r="O3" s="5"/>
      <c r="P3" s="5"/>
      <c r="Q3" s="5"/>
      <c r="R3" s="5"/>
      <c r="S3" s="5"/>
      <c r="T3" s="5"/>
      <c r="U3" s="5"/>
      <c r="V3" s="5"/>
      <c r="W3" s="5"/>
      <c r="X3" s="5"/>
      <c r="Y3" s="5"/>
    </row>
    <row r="4" spans="1:25" ht="15.75" customHeight="1" x14ac:dyDescent="0.25">
      <c r="A4" s="872"/>
      <c r="B4" s="178" t="s">
        <v>40</v>
      </c>
      <c r="C4" s="179" t="s">
        <v>90</v>
      </c>
      <c r="D4" s="180"/>
      <c r="E4" s="181"/>
      <c r="F4" s="920" t="s">
        <v>41</v>
      </c>
      <c r="G4" s="896"/>
      <c r="H4" s="182" t="s">
        <v>90</v>
      </c>
      <c r="I4" s="183"/>
      <c r="J4" s="183"/>
      <c r="K4" s="183"/>
      <c r="L4" s="183"/>
      <c r="M4" s="184"/>
      <c r="N4" s="5"/>
      <c r="O4" s="5"/>
      <c r="P4" s="5"/>
      <c r="Q4" s="5"/>
      <c r="R4" s="5"/>
      <c r="S4" s="5"/>
      <c r="T4" s="5"/>
      <c r="U4" s="5"/>
      <c r="V4" s="5"/>
      <c r="W4" s="5"/>
      <c r="X4" s="5"/>
      <c r="Y4" s="5"/>
    </row>
    <row r="5" spans="1:25" ht="15.75" customHeight="1" x14ac:dyDescent="0.25">
      <c r="A5" s="872"/>
      <c r="B5" s="178" t="s">
        <v>556</v>
      </c>
      <c r="C5" s="967" t="s">
        <v>90</v>
      </c>
      <c r="D5" s="968"/>
      <c r="E5" s="968"/>
      <c r="F5" s="968"/>
      <c r="G5" s="968"/>
      <c r="H5" s="968"/>
      <c r="I5" s="968"/>
      <c r="J5" s="968"/>
      <c r="K5" s="968"/>
      <c r="L5" s="968"/>
      <c r="M5" s="969"/>
      <c r="N5" s="5"/>
      <c r="O5" s="5"/>
      <c r="P5" s="5"/>
      <c r="Q5" s="5"/>
      <c r="R5" s="5"/>
      <c r="S5" s="5"/>
      <c r="T5" s="5"/>
      <c r="U5" s="5"/>
      <c r="V5" s="5"/>
      <c r="W5" s="5"/>
      <c r="X5" s="5"/>
      <c r="Y5" s="5"/>
    </row>
    <row r="6" spans="1:25" ht="15.75" customHeight="1" x14ac:dyDescent="0.25">
      <c r="A6" s="872"/>
      <c r="B6" s="178" t="s">
        <v>557</v>
      </c>
      <c r="C6" s="873" t="s">
        <v>90</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1321</v>
      </c>
      <c r="D7" s="912"/>
      <c r="E7" s="185"/>
      <c r="F7" s="185"/>
      <c r="G7" s="186"/>
      <c r="H7" s="187" t="s">
        <v>44</v>
      </c>
      <c r="I7" s="922" t="s">
        <v>1322</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446</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36.75" customHeight="1" x14ac:dyDescent="0.25">
      <c r="A11" s="872"/>
      <c r="B11" s="177" t="s">
        <v>564</v>
      </c>
      <c r="C11" s="964" t="s">
        <v>1223</v>
      </c>
      <c r="D11" s="965"/>
      <c r="E11" s="965"/>
      <c r="F11" s="965"/>
      <c r="G11" s="965"/>
      <c r="H11" s="965"/>
      <c r="I11" s="965"/>
      <c r="J11" s="965"/>
      <c r="K11" s="965"/>
      <c r="L11" s="965"/>
      <c r="M11" s="966"/>
      <c r="N11" s="5"/>
      <c r="O11" s="5"/>
      <c r="P11" s="5"/>
      <c r="Q11" s="5"/>
      <c r="R11" s="5"/>
      <c r="S11" s="5"/>
      <c r="T11" s="5"/>
      <c r="U11" s="5"/>
      <c r="V11" s="5"/>
      <c r="W11" s="5"/>
      <c r="X11" s="5"/>
      <c r="Y11" s="5"/>
    </row>
    <row r="12" spans="1:25" ht="78" customHeight="1" x14ac:dyDescent="0.25">
      <c r="A12" s="872"/>
      <c r="B12" s="177" t="s">
        <v>741</v>
      </c>
      <c r="C12" s="964" t="s">
        <v>1224</v>
      </c>
      <c r="D12" s="965"/>
      <c r="E12" s="965"/>
      <c r="F12" s="965"/>
      <c r="G12" s="965"/>
      <c r="H12" s="965"/>
      <c r="I12" s="965"/>
      <c r="J12" s="965"/>
      <c r="K12" s="965"/>
      <c r="L12" s="965"/>
      <c r="M12" s="966"/>
      <c r="N12" s="5"/>
      <c r="O12" s="5"/>
      <c r="P12" s="5"/>
      <c r="Q12" s="5"/>
      <c r="R12" s="5"/>
      <c r="S12" s="5"/>
      <c r="T12" s="5"/>
      <c r="U12" s="5"/>
      <c r="V12" s="5"/>
      <c r="W12" s="5"/>
      <c r="X12" s="5"/>
      <c r="Y12" s="5"/>
    </row>
    <row r="13" spans="1:25" ht="38.25" customHeight="1" x14ac:dyDescent="0.25">
      <c r="A13" s="872"/>
      <c r="B13" s="177" t="s">
        <v>743</v>
      </c>
      <c r="C13" s="873" t="s">
        <v>1171</v>
      </c>
      <c r="D13" s="874"/>
      <c r="E13" s="874"/>
      <c r="F13" s="874"/>
      <c r="G13" s="874"/>
      <c r="H13" s="874"/>
      <c r="I13" s="874"/>
      <c r="J13" s="874"/>
      <c r="K13" s="874"/>
      <c r="L13" s="874"/>
      <c r="M13" s="1148"/>
      <c r="N13" s="5"/>
      <c r="O13" s="5"/>
      <c r="P13" s="5"/>
      <c r="Q13" s="5"/>
      <c r="R13" s="5"/>
      <c r="S13" s="5"/>
      <c r="T13" s="5"/>
      <c r="U13" s="5"/>
      <c r="V13" s="5"/>
      <c r="W13" s="5"/>
      <c r="X13" s="5"/>
      <c r="Y13" s="5"/>
    </row>
    <row r="14" spans="1:25" ht="70.5" customHeight="1" x14ac:dyDescent="0.25">
      <c r="A14" s="872"/>
      <c r="B14" s="910" t="s">
        <v>745</v>
      </c>
      <c r="C14" s="911" t="s">
        <v>162</v>
      </c>
      <c r="D14" s="912"/>
      <c r="E14" s="199" t="s">
        <v>746</v>
      </c>
      <c r="F14" s="200" t="s">
        <v>443</v>
      </c>
      <c r="G14" s="874" t="s">
        <v>1225</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444</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442</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688</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2" t="s">
        <v>577</v>
      </c>
      <c r="E26" s="219"/>
      <c r="F26" s="211" t="s">
        <v>582</v>
      </c>
      <c r="G26" s="212"/>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33.75" customHeight="1" x14ac:dyDescent="0.25">
      <c r="A30" s="872"/>
      <c r="B30" s="223"/>
      <c r="C30" s="226" t="s">
        <v>588</v>
      </c>
      <c r="D30" s="227">
        <v>0</v>
      </c>
      <c r="E30" s="219"/>
      <c r="F30" s="228" t="s">
        <v>589</v>
      </c>
      <c r="G30" s="213">
        <v>2021</v>
      </c>
      <c r="H30" s="219"/>
      <c r="I30" s="228" t="s">
        <v>590</v>
      </c>
      <c r="J30" s="893" t="s">
        <v>1226</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1227</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10956</v>
      </c>
      <c r="E37" s="244"/>
      <c r="F37" s="243">
        <v>10956</v>
      </c>
      <c r="G37" s="244"/>
      <c r="H37" s="243" t="s">
        <v>90</v>
      </c>
      <c r="I37" s="244"/>
      <c r="J37" s="243" t="s">
        <v>90</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895">
        <v>21912</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654</v>
      </c>
      <c r="H46" s="902"/>
      <c r="I46" s="902"/>
      <c r="J46" s="903"/>
      <c r="K46" s="256" t="s">
        <v>615</v>
      </c>
      <c r="L46" s="1169" t="s">
        <v>1228</v>
      </c>
      <c r="M46" s="1170"/>
      <c r="N46" s="5"/>
      <c r="O46" s="5"/>
      <c r="P46" s="5"/>
      <c r="Q46" s="5"/>
      <c r="R46" s="5"/>
      <c r="S46" s="5"/>
      <c r="T46" s="5"/>
      <c r="U46" s="5"/>
      <c r="V46" s="5"/>
      <c r="W46" s="5"/>
      <c r="X46" s="5"/>
      <c r="Y46" s="5"/>
    </row>
    <row r="47" spans="1:25" ht="15.75" customHeight="1" x14ac:dyDescent="0.25">
      <c r="A47" s="872"/>
      <c r="B47" s="887"/>
      <c r="C47" s="253"/>
      <c r="D47" s="257" t="s">
        <v>577</v>
      </c>
      <c r="E47" s="212"/>
      <c r="F47" s="900"/>
      <c r="G47" s="904"/>
      <c r="H47" s="905"/>
      <c r="I47" s="905"/>
      <c r="J47" s="906"/>
      <c r="K47" s="194"/>
      <c r="L47" s="1171"/>
      <c r="M47" s="1172"/>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53.25" customHeight="1" x14ac:dyDescent="0.25">
      <c r="A49" s="872"/>
      <c r="B49" s="177" t="s">
        <v>616</v>
      </c>
      <c r="C49" s="873" t="s">
        <v>1229</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1230</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t="s">
        <v>1231</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873">
        <v>2021</v>
      </c>
      <c r="D52" s="874"/>
      <c r="E52" s="874"/>
      <c r="F52" s="874"/>
      <c r="G52" s="874"/>
      <c r="H52" s="874"/>
      <c r="I52" s="874"/>
      <c r="J52" s="874"/>
      <c r="K52" s="874"/>
      <c r="L52" s="874"/>
      <c r="M52" s="875"/>
      <c r="N52" s="5"/>
      <c r="O52" s="5"/>
      <c r="P52" s="5"/>
      <c r="Q52" s="5"/>
      <c r="R52" s="5"/>
      <c r="S52" s="5"/>
      <c r="T52" s="5"/>
      <c r="U52" s="5"/>
      <c r="V52" s="5"/>
      <c r="W52" s="5"/>
      <c r="X52" s="5"/>
      <c r="Y52" s="5"/>
    </row>
    <row r="53" spans="1:25" ht="15.75" customHeight="1" x14ac:dyDescent="0.25">
      <c r="A53" s="871" t="s">
        <v>545</v>
      </c>
      <c r="B53" s="259" t="s">
        <v>622</v>
      </c>
      <c r="C53" s="739" t="s">
        <v>623</v>
      </c>
      <c r="D53" s="740"/>
      <c r="E53" s="740"/>
      <c r="F53" s="740"/>
      <c r="G53" s="740"/>
      <c r="H53" s="740"/>
      <c r="I53" s="740"/>
      <c r="J53" s="740"/>
      <c r="K53" s="740"/>
      <c r="L53" s="740"/>
      <c r="M53" s="741"/>
      <c r="N53" s="5"/>
      <c r="O53" s="5"/>
      <c r="P53" s="5"/>
      <c r="Q53" s="5"/>
      <c r="R53" s="5"/>
      <c r="S53" s="5"/>
      <c r="T53" s="5"/>
      <c r="U53" s="5"/>
      <c r="V53" s="5"/>
      <c r="W53" s="5"/>
      <c r="X53" s="5"/>
      <c r="Y53" s="5"/>
    </row>
    <row r="54" spans="1:25" ht="15.75" customHeight="1" x14ac:dyDescent="0.25">
      <c r="A54" s="872"/>
      <c r="B54" s="259" t="s">
        <v>624</v>
      </c>
      <c r="C54" s="739" t="s">
        <v>625</v>
      </c>
      <c r="D54" s="740"/>
      <c r="E54" s="740"/>
      <c r="F54" s="740"/>
      <c r="G54" s="740"/>
      <c r="H54" s="740"/>
      <c r="I54" s="740"/>
      <c r="J54" s="740"/>
      <c r="K54" s="740"/>
      <c r="L54" s="740"/>
      <c r="M54" s="741"/>
      <c r="N54" s="5"/>
      <c r="O54" s="5"/>
      <c r="P54" s="5"/>
      <c r="Q54" s="5"/>
      <c r="R54" s="5"/>
      <c r="S54" s="5"/>
      <c r="T54" s="5"/>
      <c r="U54" s="5"/>
      <c r="V54" s="5"/>
      <c r="W54" s="5"/>
      <c r="X54" s="5"/>
      <c r="Y54" s="5"/>
    </row>
    <row r="55" spans="1:25" ht="15.75" customHeight="1" x14ac:dyDescent="0.25">
      <c r="A55" s="872"/>
      <c r="B55" s="259" t="s">
        <v>626</v>
      </c>
      <c r="C55" s="739" t="s">
        <v>9</v>
      </c>
      <c r="D55" s="740"/>
      <c r="E55" s="740"/>
      <c r="F55" s="740"/>
      <c r="G55" s="740"/>
      <c r="H55" s="740"/>
      <c r="I55" s="740"/>
      <c r="J55" s="740"/>
      <c r="K55" s="740"/>
      <c r="L55" s="740"/>
      <c r="M55" s="741"/>
      <c r="N55" s="5"/>
      <c r="O55" s="5"/>
      <c r="P55" s="5"/>
      <c r="Q55" s="5"/>
      <c r="R55" s="5"/>
      <c r="S55" s="5"/>
      <c r="T55" s="5"/>
      <c r="U55" s="5"/>
      <c r="V55" s="5"/>
      <c r="W55" s="5"/>
      <c r="X55" s="5"/>
      <c r="Y55" s="5"/>
    </row>
    <row r="56" spans="1:25" ht="15.75" customHeight="1" x14ac:dyDescent="0.25">
      <c r="A56" s="872"/>
      <c r="B56" s="260" t="s">
        <v>627</v>
      </c>
      <c r="C56" s="739" t="s">
        <v>101</v>
      </c>
      <c r="D56" s="740"/>
      <c r="E56" s="740"/>
      <c r="F56" s="740"/>
      <c r="G56" s="740"/>
      <c r="H56" s="740"/>
      <c r="I56" s="740"/>
      <c r="J56" s="740"/>
      <c r="K56" s="740"/>
      <c r="L56" s="740"/>
      <c r="M56" s="741"/>
      <c r="N56" s="5"/>
      <c r="O56" s="5"/>
      <c r="P56" s="5"/>
      <c r="Q56" s="5"/>
      <c r="R56" s="5"/>
      <c r="S56" s="5"/>
      <c r="T56" s="5"/>
      <c r="U56" s="5"/>
      <c r="V56" s="5"/>
      <c r="W56" s="5"/>
      <c r="X56" s="5"/>
      <c r="Y56" s="5"/>
    </row>
    <row r="57" spans="1:25" ht="15.75" customHeight="1" x14ac:dyDescent="0.25">
      <c r="A57" s="872"/>
      <c r="B57" s="259" t="s">
        <v>628</v>
      </c>
      <c r="C57" s="746" t="s">
        <v>103</v>
      </c>
      <c r="D57" s="740"/>
      <c r="E57" s="740"/>
      <c r="F57" s="740"/>
      <c r="G57" s="740"/>
      <c r="H57" s="740"/>
      <c r="I57" s="740"/>
      <c r="J57" s="740"/>
      <c r="K57" s="740"/>
      <c r="L57" s="740"/>
      <c r="M57" s="741"/>
      <c r="N57" s="5"/>
      <c r="O57" s="5"/>
      <c r="P57" s="5"/>
      <c r="Q57" s="5"/>
      <c r="R57" s="5"/>
      <c r="S57" s="5"/>
      <c r="T57" s="5"/>
      <c r="U57" s="5"/>
      <c r="V57" s="5"/>
      <c r="W57" s="5"/>
      <c r="X57" s="5"/>
      <c r="Y57" s="5"/>
    </row>
    <row r="58" spans="1:25" ht="15.75" customHeight="1" thickBot="1" x14ac:dyDescent="0.3">
      <c r="A58" s="884"/>
      <c r="B58" s="259" t="s">
        <v>629</v>
      </c>
      <c r="C58" s="739">
        <v>3279797</v>
      </c>
      <c r="D58" s="740"/>
      <c r="E58" s="740"/>
      <c r="F58" s="740"/>
      <c r="G58" s="740"/>
      <c r="H58" s="740"/>
      <c r="I58" s="740"/>
      <c r="J58" s="740"/>
      <c r="K58" s="740"/>
      <c r="L58" s="740"/>
      <c r="M58" s="741"/>
      <c r="N58" s="5"/>
      <c r="O58" s="5"/>
      <c r="P58" s="5"/>
      <c r="Q58" s="5"/>
      <c r="R58" s="5"/>
      <c r="S58" s="5"/>
      <c r="T58" s="5"/>
      <c r="U58" s="5"/>
      <c r="V58" s="5"/>
      <c r="W58" s="5"/>
      <c r="X58" s="5"/>
      <c r="Y58" s="5"/>
    </row>
    <row r="59" spans="1:25" ht="15.75" customHeight="1" x14ac:dyDescent="0.25">
      <c r="A59" s="871" t="s">
        <v>630</v>
      </c>
      <c r="B59" s="261" t="s">
        <v>631</v>
      </c>
      <c r="C59" s="739" t="s">
        <v>644</v>
      </c>
      <c r="D59" s="740"/>
      <c r="E59" s="740"/>
      <c r="F59" s="740"/>
      <c r="G59" s="740"/>
      <c r="H59" s="740"/>
      <c r="I59" s="740"/>
      <c r="J59" s="740"/>
      <c r="K59" s="740"/>
      <c r="L59" s="740"/>
      <c r="M59" s="741"/>
      <c r="N59" s="5"/>
      <c r="O59" s="5"/>
      <c r="P59" s="5"/>
      <c r="Q59" s="5"/>
      <c r="R59" s="5"/>
      <c r="S59" s="5"/>
      <c r="T59" s="5"/>
      <c r="U59" s="5"/>
      <c r="V59" s="5"/>
      <c r="W59" s="5"/>
      <c r="X59" s="5"/>
      <c r="Y59" s="5"/>
    </row>
    <row r="60" spans="1:25" ht="30" customHeight="1" x14ac:dyDescent="0.25">
      <c r="A60" s="872"/>
      <c r="B60" s="261" t="s">
        <v>633</v>
      </c>
      <c r="C60" s="739" t="s">
        <v>634</v>
      </c>
      <c r="D60" s="740"/>
      <c r="E60" s="740"/>
      <c r="F60" s="740"/>
      <c r="G60" s="740"/>
      <c r="H60" s="740"/>
      <c r="I60" s="740"/>
      <c r="J60" s="740"/>
      <c r="K60" s="740"/>
      <c r="L60" s="740"/>
      <c r="M60" s="741"/>
      <c r="N60" s="5"/>
      <c r="O60" s="5"/>
      <c r="P60" s="5"/>
      <c r="Q60" s="5"/>
      <c r="R60" s="5"/>
      <c r="S60" s="5"/>
      <c r="T60" s="5"/>
      <c r="U60" s="5"/>
      <c r="V60" s="5"/>
      <c r="W60" s="5"/>
      <c r="X60" s="5"/>
      <c r="Y60" s="5"/>
    </row>
    <row r="61" spans="1:25" ht="30" customHeight="1" thickBot="1" x14ac:dyDescent="0.3">
      <c r="A61" s="872"/>
      <c r="B61" s="262" t="s">
        <v>44</v>
      </c>
      <c r="C61" s="739" t="s">
        <v>9</v>
      </c>
      <c r="D61" s="740"/>
      <c r="E61" s="740"/>
      <c r="F61" s="740"/>
      <c r="G61" s="740"/>
      <c r="H61" s="740"/>
      <c r="I61" s="740"/>
      <c r="J61" s="740"/>
      <c r="K61" s="740"/>
      <c r="L61" s="740"/>
      <c r="M61" s="741"/>
      <c r="N61" s="5"/>
      <c r="O61" s="5"/>
      <c r="P61" s="5"/>
      <c r="Q61" s="5"/>
      <c r="R61" s="5"/>
      <c r="S61" s="5"/>
      <c r="T61" s="5"/>
      <c r="U61" s="5"/>
      <c r="V61" s="5"/>
      <c r="W61" s="5"/>
      <c r="X61" s="5"/>
      <c r="Y61" s="5"/>
    </row>
    <row r="62" spans="1:25" ht="82.5" customHeight="1" thickBot="1" x14ac:dyDescent="0.3">
      <c r="A62" s="263" t="s">
        <v>549</v>
      </c>
      <c r="B62" s="264"/>
      <c r="C62" s="878" t="s">
        <v>1320</v>
      </c>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hyperlinks>
    <hyperlink ref="C57"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45.28515625" style="106" customWidth="1"/>
    <col min="3" max="16384" width="11.42578125" style="5"/>
  </cols>
  <sheetData>
    <row r="1" spans="1:13" ht="31.5" customHeight="1" thickBot="1" x14ac:dyDescent="0.3">
      <c r="A1" s="1"/>
      <c r="B1" s="2" t="s">
        <v>1232</v>
      </c>
      <c r="C1" s="3"/>
      <c r="D1" s="3"/>
      <c r="E1" s="3"/>
      <c r="F1" s="3"/>
      <c r="G1" s="3"/>
      <c r="H1" s="3"/>
      <c r="I1" s="3"/>
      <c r="J1" s="3"/>
      <c r="K1" s="3"/>
      <c r="L1" s="3"/>
      <c r="M1" s="4"/>
    </row>
    <row r="2" spans="1:13" ht="31.5" customHeight="1" x14ac:dyDescent="0.25">
      <c r="A2" s="768" t="s">
        <v>552</v>
      </c>
      <c r="B2" s="6" t="s">
        <v>553</v>
      </c>
      <c r="C2" s="826" t="s">
        <v>449</v>
      </c>
      <c r="D2" s="827"/>
      <c r="E2" s="827"/>
      <c r="F2" s="827"/>
      <c r="G2" s="827"/>
      <c r="H2" s="827"/>
      <c r="I2" s="827"/>
      <c r="J2" s="827"/>
      <c r="K2" s="827"/>
      <c r="L2" s="827"/>
      <c r="M2" s="828"/>
    </row>
    <row r="3" spans="1:13" ht="31.5" x14ac:dyDescent="0.25">
      <c r="A3" s="769"/>
      <c r="B3" s="26" t="s">
        <v>735</v>
      </c>
      <c r="C3" s="777" t="s">
        <v>1166</v>
      </c>
      <c r="D3" s="779"/>
      <c r="E3" s="779"/>
      <c r="F3" s="779"/>
      <c r="G3" s="779"/>
      <c r="H3" s="779"/>
      <c r="I3" s="779"/>
      <c r="J3" s="779"/>
      <c r="K3" s="779"/>
      <c r="L3" s="779"/>
      <c r="M3" s="780"/>
    </row>
    <row r="4" spans="1:13" x14ac:dyDescent="0.25">
      <c r="A4" s="769"/>
      <c r="B4" s="7" t="s">
        <v>40</v>
      </c>
      <c r="C4" s="123" t="s">
        <v>131</v>
      </c>
      <c r="D4" s="128"/>
      <c r="E4" s="126"/>
      <c r="F4" s="986" t="s">
        <v>41</v>
      </c>
      <c r="G4" s="987"/>
      <c r="H4" s="129">
        <v>99</v>
      </c>
      <c r="I4" s="8"/>
      <c r="J4" s="8"/>
      <c r="K4" s="8"/>
      <c r="L4" s="8"/>
      <c r="M4" s="9"/>
    </row>
    <row r="5" spans="1:13" x14ac:dyDescent="0.25">
      <c r="A5" s="769"/>
      <c r="B5" s="7" t="s">
        <v>556</v>
      </c>
      <c r="C5" s="834" t="s">
        <v>737</v>
      </c>
      <c r="D5" s="835"/>
      <c r="E5" s="835"/>
      <c r="F5" s="835"/>
      <c r="G5" s="835"/>
      <c r="H5" s="835"/>
      <c r="I5" s="835"/>
      <c r="J5" s="835"/>
      <c r="K5" s="835"/>
      <c r="L5" s="835"/>
      <c r="M5" s="836"/>
    </row>
    <row r="6" spans="1:13" x14ac:dyDescent="0.25">
      <c r="A6" s="769"/>
      <c r="B6" s="7" t="s">
        <v>557</v>
      </c>
      <c r="C6" s="10" t="s">
        <v>1233</v>
      </c>
      <c r="D6" s="8"/>
      <c r="E6" s="8"/>
      <c r="F6" s="8"/>
      <c r="G6" s="8"/>
      <c r="H6" s="8"/>
      <c r="I6" s="8"/>
      <c r="J6" s="8"/>
      <c r="K6" s="8"/>
      <c r="L6" s="8"/>
      <c r="M6" s="9"/>
    </row>
    <row r="7" spans="1:13" x14ac:dyDescent="0.25">
      <c r="A7" s="769"/>
      <c r="B7" s="11" t="s">
        <v>558</v>
      </c>
      <c r="C7" s="773" t="s">
        <v>221</v>
      </c>
      <c r="D7" s="774"/>
      <c r="E7" s="12"/>
      <c r="F7" s="12"/>
      <c r="G7" s="13"/>
      <c r="H7" s="14" t="s">
        <v>44</v>
      </c>
      <c r="I7" s="775" t="s">
        <v>739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840" t="s">
        <v>739</v>
      </c>
      <c r="D9" s="841"/>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42.75" customHeight="1" x14ac:dyDescent="0.25">
      <c r="A11" s="769"/>
      <c r="B11" s="11" t="s">
        <v>564</v>
      </c>
      <c r="C11" s="815" t="s">
        <v>1234</v>
      </c>
      <c r="D11" s="816"/>
      <c r="E11" s="816"/>
      <c r="F11" s="816"/>
      <c r="G11" s="816"/>
      <c r="H11" s="816"/>
      <c r="I11" s="816"/>
      <c r="J11" s="816"/>
      <c r="K11" s="816"/>
      <c r="L11" s="816"/>
      <c r="M11" s="817"/>
    </row>
    <row r="12" spans="1:13" ht="33.75" customHeight="1" x14ac:dyDescent="0.25">
      <c r="A12" s="769"/>
      <c r="B12" s="11" t="s">
        <v>741</v>
      </c>
      <c r="C12" s="815" t="s">
        <v>1235</v>
      </c>
      <c r="D12" s="816"/>
      <c r="E12" s="816"/>
      <c r="F12" s="816"/>
      <c r="G12" s="816"/>
      <c r="H12" s="816"/>
      <c r="I12" s="816"/>
      <c r="J12" s="816"/>
      <c r="K12" s="816"/>
      <c r="L12" s="816"/>
      <c r="M12" s="817"/>
    </row>
    <row r="13" spans="1:13" ht="31.5" x14ac:dyDescent="0.25">
      <c r="A13" s="769"/>
      <c r="B13" s="26" t="s">
        <v>743</v>
      </c>
      <c r="C13" s="873" t="s">
        <v>1171</v>
      </c>
      <c r="D13" s="874"/>
      <c r="E13" s="874"/>
      <c r="F13" s="874"/>
      <c r="G13" s="874"/>
      <c r="H13" s="874"/>
      <c r="I13" s="874"/>
      <c r="J13" s="874"/>
      <c r="K13" s="874"/>
      <c r="L13" s="874"/>
      <c r="M13" s="1148"/>
    </row>
    <row r="14" spans="1:13" ht="87" customHeight="1" x14ac:dyDescent="0.25">
      <c r="A14" s="769"/>
      <c r="B14" s="837" t="s">
        <v>745</v>
      </c>
      <c r="C14" s="815" t="s">
        <v>261</v>
      </c>
      <c r="D14" s="816"/>
      <c r="E14" s="25" t="s">
        <v>746</v>
      </c>
      <c r="F14" s="843" t="s">
        <v>976</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29.25" customHeight="1" x14ac:dyDescent="0.25">
      <c r="A17" s="748"/>
      <c r="B17" s="26" t="s">
        <v>748</v>
      </c>
      <c r="C17" s="815" t="s">
        <v>450</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t="s">
        <v>584</v>
      </c>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c r="E23" s="36" t="s">
        <v>578</v>
      </c>
      <c r="F23" s="819"/>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584</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57">
        <v>22797</v>
      </c>
      <c r="E30" s="47"/>
      <c r="F30" s="58" t="s">
        <v>589</v>
      </c>
      <c r="G30" s="59">
        <v>2019</v>
      </c>
      <c r="H30" s="47"/>
      <c r="I30" s="58" t="s">
        <v>590</v>
      </c>
      <c r="J30" s="843" t="s">
        <v>1236</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75">
        <v>23594</v>
      </c>
      <c r="E37" s="76"/>
      <c r="F37" s="75">
        <v>23704</v>
      </c>
      <c r="G37" s="76"/>
      <c r="H37" s="75">
        <v>23817</v>
      </c>
      <c r="I37" s="76"/>
      <c r="J37" s="75">
        <v>23904</v>
      </c>
      <c r="K37" s="76"/>
      <c r="L37" s="75">
        <v>24009</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84">
        <v>24009</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654</v>
      </c>
      <c r="H46" s="762"/>
      <c r="I46" s="762"/>
      <c r="J46" s="762"/>
      <c r="K46" s="97" t="s">
        <v>615</v>
      </c>
      <c r="L46" s="763"/>
      <c r="M46" s="764"/>
    </row>
    <row r="47" spans="1:13" x14ac:dyDescent="0.25">
      <c r="A47" s="748"/>
      <c r="B47" s="751"/>
      <c r="C47" s="94"/>
      <c r="D47" s="98" t="s">
        <v>584</v>
      </c>
      <c r="E47" s="38"/>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28.5" customHeight="1" x14ac:dyDescent="0.25">
      <c r="A49" s="748"/>
      <c r="B49" s="11" t="s">
        <v>616</v>
      </c>
      <c r="C49" s="846" t="s">
        <v>1237</v>
      </c>
      <c r="D49" s="847"/>
      <c r="E49" s="847"/>
      <c r="F49" s="847"/>
      <c r="G49" s="847"/>
      <c r="H49" s="847"/>
      <c r="I49" s="847"/>
      <c r="J49" s="847"/>
      <c r="K49" s="847"/>
      <c r="L49" s="847"/>
      <c r="M49" s="848"/>
    </row>
    <row r="50" spans="1:13" x14ac:dyDescent="0.25">
      <c r="A50" s="748"/>
      <c r="B50" s="26" t="s">
        <v>618</v>
      </c>
      <c r="C50" s="846" t="str">
        <f>+J30</f>
        <v>Informe Proyecto de inversión 7690</v>
      </c>
      <c r="D50" s="847"/>
      <c r="E50" s="847"/>
      <c r="F50" s="847"/>
      <c r="G50" s="847"/>
      <c r="H50" s="847"/>
      <c r="I50" s="847"/>
      <c r="J50" s="847"/>
      <c r="K50" s="847"/>
      <c r="L50" s="847"/>
      <c r="M50" s="848"/>
    </row>
    <row r="51" spans="1:13" x14ac:dyDescent="0.25">
      <c r="A51" s="748"/>
      <c r="B51" s="26" t="s">
        <v>620</v>
      </c>
      <c r="C51" s="777">
        <v>30</v>
      </c>
      <c r="D51" s="779"/>
      <c r="E51" s="779"/>
      <c r="F51" s="779"/>
      <c r="G51" s="779"/>
      <c r="H51" s="779"/>
      <c r="I51" s="779"/>
      <c r="J51" s="779"/>
      <c r="K51" s="779"/>
      <c r="L51" s="779"/>
      <c r="M51" s="780"/>
    </row>
    <row r="52" spans="1:13" x14ac:dyDescent="0.25">
      <c r="A52" s="748"/>
      <c r="B52" s="26" t="s">
        <v>621</v>
      </c>
      <c r="C52" s="777">
        <v>2020</v>
      </c>
      <c r="D52" s="779"/>
      <c r="E52" s="779"/>
      <c r="F52" s="779"/>
      <c r="G52" s="779"/>
      <c r="H52" s="779"/>
      <c r="I52" s="779"/>
      <c r="J52" s="779"/>
      <c r="K52" s="779"/>
      <c r="L52" s="779"/>
      <c r="M52" s="780"/>
    </row>
    <row r="53" spans="1:13" ht="15.75" customHeight="1" x14ac:dyDescent="0.25">
      <c r="A53" s="734" t="s">
        <v>545</v>
      </c>
      <c r="B53" s="100" t="s">
        <v>622</v>
      </c>
      <c r="C53" s="739" t="s">
        <v>157</v>
      </c>
      <c r="D53" s="740"/>
      <c r="E53" s="740"/>
      <c r="F53" s="740"/>
      <c r="G53" s="740"/>
      <c r="H53" s="740"/>
      <c r="I53" s="740"/>
      <c r="J53" s="740"/>
      <c r="K53" s="740"/>
      <c r="L53" s="740"/>
      <c r="M53" s="741"/>
    </row>
    <row r="54" spans="1:13" ht="15.75" customHeight="1" x14ac:dyDescent="0.25">
      <c r="A54" s="735"/>
      <c r="B54" s="100" t="s">
        <v>624</v>
      </c>
      <c r="C54" s="739" t="s">
        <v>842</v>
      </c>
      <c r="D54" s="740"/>
      <c r="E54" s="740"/>
      <c r="F54" s="740"/>
      <c r="G54" s="740"/>
      <c r="H54" s="740"/>
      <c r="I54" s="740"/>
      <c r="J54" s="740"/>
      <c r="K54" s="740"/>
      <c r="L54" s="740"/>
      <c r="M54" s="741"/>
    </row>
    <row r="55" spans="1:13" ht="15.75" customHeight="1" x14ac:dyDescent="0.25">
      <c r="A55" s="735"/>
      <c r="B55" s="100" t="s">
        <v>626</v>
      </c>
      <c r="C55" s="739" t="s">
        <v>79</v>
      </c>
      <c r="D55" s="740"/>
      <c r="E55" s="740"/>
      <c r="F55" s="740"/>
      <c r="G55" s="740"/>
      <c r="H55" s="740"/>
      <c r="I55" s="740"/>
      <c r="J55" s="740"/>
      <c r="K55" s="740"/>
      <c r="L55" s="740"/>
      <c r="M55" s="741"/>
    </row>
    <row r="56" spans="1:13" ht="15.75" customHeight="1" x14ac:dyDescent="0.25">
      <c r="A56" s="735"/>
      <c r="B56" s="101" t="s">
        <v>627</v>
      </c>
      <c r="C56" s="739" t="s">
        <v>156</v>
      </c>
      <c r="D56" s="740"/>
      <c r="E56" s="740"/>
      <c r="F56" s="740"/>
      <c r="G56" s="740"/>
      <c r="H56" s="740"/>
      <c r="I56" s="740"/>
      <c r="J56" s="740"/>
      <c r="K56" s="740"/>
      <c r="L56" s="740"/>
      <c r="M56" s="741"/>
    </row>
    <row r="57" spans="1:13" ht="15.75" customHeight="1" x14ac:dyDescent="0.25">
      <c r="A57" s="735"/>
      <c r="B57" s="100" t="s">
        <v>628</v>
      </c>
      <c r="C57" s="739" t="s">
        <v>158</v>
      </c>
      <c r="D57" s="740"/>
      <c r="E57" s="740"/>
      <c r="F57" s="740"/>
      <c r="G57" s="740"/>
      <c r="H57" s="740"/>
      <c r="I57" s="740"/>
      <c r="J57" s="740"/>
      <c r="K57" s="740"/>
      <c r="L57" s="740"/>
      <c r="M57" s="741"/>
    </row>
    <row r="58" spans="1:13" ht="16.5" thickBot="1" x14ac:dyDescent="0.3">
      <c r="A58" s="745"/>
      <c r="B58" s="100" t="s">
        <v>629</v>
      </c>
      <c r="C58" s="739">
        <v>3241000</v>
      </c>
      <c r="D58" s="740"/>
      <c r="E58" s="740"/>
      <c r="F58" s="740"/>
      <c r="G58" s="740"/>
      <c r="H58" s="740"/>
      <c r="I58" s="740"/>
      <c r="J58" s="740"/>
      <c r="K58" s="740"/>
      <c r="L58" s="740"/>
      <c r="M58" s="741"/>
    </row>
    <row r="59" spans="1:13" ht="15.75" customHeight="1" x14ac:dyDescent="0.25">
      <c r="A59" s="734" t="s">
        <v>630</v>
      </c>
      <c r="B59" s="102" t="s">
        <v>631</v>
      </c>
      <c r="C59" s="739" t="s">
        <v>754</v>
      </c>
      <c r="D59" s="740"/>
      <c r="E59" s="740"/>
      <c r="F59" s="740"/>
      <c r="G59" s="740"/>
      <c r="H59" s="740"/>
      <c r="I59" s="740"/>
      <c r="J59" s="740"/>
      <c r="K59" s="740"/>
      <c r="L59" s="740"/>
      <c r="M59" s="741"/>
    </row>
    <row r="60" spans="1:13" ht="15.75" customHeight="1" x14ac:dyDescent="0.25">
      <c r="A60" s="735"/>
      <c r="B60" s="102" t="s">
        <v>633</v>
      </c>
      <c r="C60" s="739" t="s">
        <v>733</v>
      </c>
      <c r="D60" s="740"/>
      <c r="E60" s="740"/>
      <c r="F60" s="740"/>
      <c r="G60" s="740"/>
      <c r="H60" s="740"/>
      <c r="I60" s="740"/>
      <c r="J60" s="740"/>
      <c r="K60" s="740"/>
      <c r="L60" s="740"/>
      <c r="M60" s="741"/>
    </row>
    <row r="61" spans="1:13" ht="15.75" customHeight="1" thickBot="1" x14ac:dyDescent="0.3">
      <c r="A61" s="735"/>
      <c r="B61" s="103" t="s">
        <v>44</v>
      </c>
      <c r="C61" s="739" t="s">
        <v>79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1">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3:M13"/>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2" sqref="C2:M2"/>
    </sheetView>
  </sheetViews>
  <sheetFormatPr baseColWidth="10" defaultColWidth="11.42578125" defaultRowHeight="15.75" x14ac:dyDescent="0.25"/>
  <cols>
    <col min="1" max="1" width="25.140625" style="5" customWidth="1"/>
    <col min="2" max="2" width="46.28515625" style="106" customWidth="1"/>
    <col min="3" max="16384" width="11.42578125" style="5"/>
  </cols>
  <sheetData>
    <row r="1" spans="1:13" ht="39" customHeight="1" thickBot="1" x14ac:dyDescent="0.3">
      <c r="A1" s="1"/>
      <c r="B1" s="823" t="s">
        <v>1238</v>
      </c>
      <c r="C1" s="824"/>
      <c r="D1" s="824"/>
      <c r="E1" s="824"/>
      <c r="F1" s="824"/>
      <c r="G1" s="824"/>
      <c r="H1" s="824"/>
      <c r="I1" s="824"/>
      <c r="J1" s="824"/>
      <c r="K1" s="824"/>
      <c r="L1" s="824"/>
      <c r="M1" s="825"/>
    </row>
    <row r="2" spans="1:13" ht="34.5" customHeight="1" x14ac:dyDescent="0.25">
      <c r="A2" s="768" t="s">
        <v>552</v>
      </c>
      <c r="B2" s="6" t="s">
        <v>553</v>
      </c>
      <c r="C2" s="826" t="s">
        <v>453</v>
      </c>
      <c r="D2" s="827"/>
      <c r="E2" s="827"/>
      <c r="F2" s="827"/>
      <c r="G2" s="827"/>
      <c r="H2" s="827"/>
      <c r="I2" s="827"/>
      <c r="J2" s="827"/>
      <c r="K2" s="827"/>
      <c r="L2" s="827"/>
      <c r="M2" s="828"/>
    </row>
    <row r="3" spans="1:13" ht="38.25" customHeight="1" x14ac:dyDescent="0.25">
      <c r="A3" s="769"/>
      <c r="B3" s="26" t="s">
        <v>735</v>
      </c>
      <c r="C3" s="777" t="s">
        <v>1166</v>
      </c>
      <c r="D3" s="779"/>
      <c r="E3" s="779"/>
      <c r="F3" s="779"/>
      <c r="G3" s="779"/>
      <c r="H3" s="779"/>
      <c r="I3" s="779"/>
      <c r="J3" s="779"/>
      <c r="K3" s="779"/>
      <c r="L3" s="779"/>
      <c r="M3" s="780"/>
    </row>
    <row r="4" spans="1:13" x14ac:dyDescent="0.25">
      <c r="A4" s="769"/>
      <c r="B4" s="7" t="s">
        <v>40</v>
      </c>
      <c r="C4" s="123" t="s">
        <v>131</v>
      </c>
      <c r="D4" s="128"/>
      <c r="E4" s="126"/>
      <c r="F4" s="986" t="s">
        <v>41</v>
      </c>
      <c r="G4" s="987"/>
      <c r="H4" s="129">
        <v>99</v>
      </c>
      <c r="I4" s="8"/>
      <c r="J4" s="8"/>
      <c r="K4" s="8"/>
      <c r="L4" s="8"/>
      <c r="M4" s="9"/>
    </row>
    <row r="5" spans="1:13" x14ac:dyDescent="0.25">
      <c r="A5" s="769"/>
      <c r="B5" s="7" t="s">
        <v>556</v>
      </c>
      <c r="C5" s="834" t="s">
        <v>737</v>
      </c>
      <c r="D5" s="835"/>
      <c r="E5" s="835"/>
      <c r="F5" s="835"/>
      <c r="G5" s="835"/>
      <c r="H5" s="835"/>
      <c r="I5" s="835"/>
      <c r="J5" s="835"/>
      <c r="K5" s="835"/>
      <c r="L5" s="835"/>
      <c r="M5" s="836"/>
    </row>
    <row r="6" spans="1:13" x14ac:dyDescent="0.25">
      <c r="A6" s="769"/>
      <c r="B6" s="7" t="s">
        <v>557</v>
      </c>
      <c r="C6" s="10" t="s">
        <v>1233</v>
      </c>
      <c r="D6" s="8"/>
      <c r="E6" s="8"/>
      <c r="F6" s="8"/>
      <c r="G6" s="8"/>
      <c r="H6" s="8"/>
      <c r="I6" s="8"/>
      <c r="J6" s="8"/>
      <c r="K6" s="8"/>
      <c r="L6" s="8"/>
      <c r="M6" s="9"/>
    </row>
    <row r="7" spans="1:13" x14ac:dyDescent="0.25">
      <c r="A7" s="769"/>
      <c r="B7" s="11" t="s">
        <v>558</v>
      </c>
      <c r="C7" s="773" t="s">
        <v>221</v>
      </c>
      <c r="D7" s="774"/>
      <c r="E7" s="12"/>
      <c r="F7" s="12"/>
      <c r="G7" s="13"/>
      <c r="H7" s="14" t="s">
        <v>44</v>
      </c>
      <c r="I7" s="775" t="s">
        <v>739</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840" t="s">
        <v>739</v>
      </c>
      <c r="D9" s="841"/>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34.5" customHeight="1" x14ac:dyDescent="0.25">
      <c r="A11" s="769"/>
      <c r="B11" s="11" t="s">
        <v>564</v>
      </c>
      <c r="C11" s="807" t="s">
        <v>1239</v>
      </c>
      <c r="D11" s="808"/>
      <c r="E11" s="808"/>
      <c r="F11" s="808"/>
      <c r="G11" s="808"/>
      <c r="H11" s="808"/>
      <c r="I11" s="808"/>
      <c r="J11" s="808"/>
      <c r="K11" s="808"/>
      <c r="L11" s="808"/>
      <c r="M11" s="809"/>
    </row>
    <row r="12" spans="1:13" ht="49.5" customHeight="1" x14ac:dyDescent="0.25">
      <c r="A12" s="769"/>
      <c r="B12" s="11" t="s">
        <v>741</v>
      </c>
      <c r="C12" s="815" t="s">
        <v>1240</v>
      </c>
      <c r="D12" s="816"/>
      <c r="E12" s="816"/>
      <c r="F12" s="816"/>
      <c r="G12" s="816"/>
      <c r="H12" s="816"/>
      <c r="I12" s="816"/>
      <c r="J12" s="816"/>
      <c r="K12" s="816"/>
      <c r="L12" s="816"/>
      <c r="M12" s="817"/>
    </row>
    <row r="13" spans="1:13" ht="54.75" customHeight="1" x14ac:dyDescent="0.25">
      <c r="A13" s="769"/>
      <c r="B13" s="26" t="s">
        <v>743</v>
      </c>
      <c r="C13" s="873" t="s">
        <v>1171</v>
      </c>
      <c r="D13" s="874"/>
      <c r="E13" s="874"/>
      <c r="F13" s="874"/>
      <c r="G13" s="874"/>
      <c r="H13" s="874"/>
      <c r="I13" s="874"/>
      <c r="J13" s="874"/>
      <c r="K13" s="874"/>
      <c r="L13" s="874"/>
      <c r="M13" s="1148"/>
    </row>
    <row r="14" spans="1:13" ht="58.5" customHeight="1" x14ac:dyDescent="0.25">
      <c r="A14" s="769"/>
      <c r="B14" s="837" t="s">
        <v>745</v>
      </c>
      <c r="C14" s="815" t="s">
        <v>261</v>
      </c>
      <c r="D14" s="816"/>
      <c r="E14" s="25" t="s">
        <v>746</v>
      </c>
      <c r="F14" s="843" t="s">
        <v>747</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74</v>
      </c>
      <c r="D16" s="816"/>
      <c r="E16" s="816"/>
      <c r="F16" s="816"/>
      <c r="G16" s="816"/>
      <c r="H16" s="816"/>
      <c r="I16" s="816"/>
      <c r="J16" s="816"/>
      <c r="K16" s="816"/>
      <c r="L16" s="816"/>
      <c r="M16" s="817"/>
    </row>
    <row r="17" spans="1:13" ht="51" customHeight="1" x14ac:dyDescent="0.25">
      <c r="A17" s="748"/>
      <c r="B17" s="26" t="s">
        <v>748</v>
      </c>
      <c r="C17" s="815" t="s">
        <v>454</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7"/>
      <c r="I20" s="36" t="s">
        <v>570</v>
      </c>
      <c r="J20" s="38"/>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584</v>
      </c>
      <c r="E23" s="36" t="s">
        <v>578</v>
      </c>
      <c r="F23" s="819" t="s">
        <v>579</v>
      </c>
      <c r="G23" s="819"/>
      <c r="H23" s="819"/>
      <c r="I23" s="819"/>
      <c r="J23" s="819"/>
      <c r="K23" s="819"/>
      <c r="L23" s="819"/>
      <c r="M23" s="842"/>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584</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30" customHeight="1" x14ac:dyDescent="0.25">
      <c r="A30" s="748"/>
      <c r="B30" s="52"/>
      <c r="C30" s="56" t="s">
        <v>588</v>
      </c>
      <c r="D30" s="297">
        <v>0.1</v>
      </c>
      <c r="E30" s="47"/>
      <c r="F30" s="58" t="s">
        <v>589</v>
      </c>
      <c r="G30" s="59">
        <v>2019</v>
      </c>
      <c r="H30" s="47"/>
      <c r="I30" s="58" t="s">
        <v>590</v>
      </c>
      <c r="J30" s="843" t="s">
        <v>1236</v>
      </c>
      <c r="K30" s="816"/>
      <c r="L30" s="844"/>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59">
        <v>2021</v>
      </c>
      <c r="E33" s="64"/>
      <c r="F33" s="47" t="s">
        <v>594</v>
      </c>
      <c r="G33" s="59">
        <v>2025</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298">
        <v>0.35</v>
      </c>
      <c r="E37" s="299"/>
      <c r="F37" s="298">
        <v>0.55000000000000004</v>
      </c>
      <c r="G37" s="299"/>
      <c r="H37" s="298">
        <v>0.75</v>
      </c>
      <c r="I37" s="299"/>
      <c r="J37" s="298">
        <v>1</v>
      </c>
      <c r="K37" s="76"/>
      <c r="L37" s="298">
        <v>1</v>
      </c>
      <c r="M37" s="77"/>
    </row>
    <row r="38" spans="1:13" x14ac:dyDescent="0.25">
      <c r="A38" s="748"/>
      <c r="B38" s="751"/>
      <c r="C38" s="71"/>
      <c r="D38" s="78" t="s">
        <v>602</v>
      </c>
      <c r="E38" s="78"/>
      <c r="F38" s="78" t="s">
        <v>603</v>
      </c>
      <c r="G38" s="78"/>
      <c r="H38" s="79" t="s">
        <v>604</v>
      </c>
      <c r="I38" s="79"/>
      <c r="J38" s="79" t="s">
        <v>605</v>
      </c>
      <c r="K38" s="78"/>
      <c r="L38" s="78" t="s">
        <v>606</v>
      </c>
      <c r="M38" s="80"/>
    </row>
    <row r="39" spans="1:13" x14ac:dyDescent="0.25">
      <c r="A39" s="748"/>
      <c r="B39" s="751"/>
      <c r="C39" s="71"/>
      <c r="D39" s="75" t="s">
        <v>90</v>
      </c>
      <c r="E39" s="76"/>
      <c r="F39" s="75" t="s">
        <v>90</v>
      </c>
      <c r="G39" s="76"/>
      <c r="H39" s="75" t="s">
        <v>90</v>
      </c>
      <c r="I39" s="76"/>
      <c r="J39" s="75" t="s">
        <v>90</v>
      </c>
      <c r="K39" s="76"/>
      <c r="L39" s="75" t="s">
        <v>90</v>
      </c>
      <c r="M39" s="77"/>
    </row>
    <row r="40" spans="1:13" x14ac:dyDescent="0.25">
      <c r="A40" s="748"/>
      <c r="B40" s="751"/>
      <c r="C40" s="71"/>
      <c r="D40" s="78" t="s">
        <v>607</v>
      </c>
      <c r="E40" s="78"/>
      <c r="F40" s="78" t="s">
        <v>608</v>
      </c>
      <c r="G40" s="78"/>
      <c r="H40" s="79" t="s">
        <v>609</v>
      </c>
      <c r="I40" s="79"/>
      <c r="J40" s="79" t="s">
        <v>610</v>
      </c>
      <c r="K40" s="78"/>
      <c r="L40" s="78" t="s">
        <v>611</v>
      </c>
      <c r="M40" s="80"/>
    </row>
    <row r="41" spans="1:13" x14ac:dyDescent="0.25">
      <c r="A41" s="748"/>
      <c r="B41" s="751"/>
      <c r="C41" s="71"/>
      <c r="D41" s="75" t="s">
        <v>90</v>
      </c>
      <c r="E41" s="76"/>
      <c r="F41" s="75" t="s">
        <v>90</v>
      </c>
      <c r="G41" s="76"/>
      <c r="H41" s="75" t="s">
        <v>90</v>
      </c>
      <c r="I41" s="76"/>
      <c r="J41" s="75" t="s">
        <v>90</v>
      </c>
      <c r="K41" s="76"/>
      <c r="L41" s="75" t="s">
        <v>90</v>
      </c>
      <c r="M41" s="77"/>
    </row>
    <row r="42" spans="1:13" x14ac:dyDescent="0.25">
      <c r="A42" s="748"/>
      <c r="B42" s="751"/>
      <c r="C42" s="71"/>
      <c r="D42" s="81" t="s">
        <v>611</v>
      </c>
      <c r="E42" s="81"/>
      <c r="F42" s="81" t="s">
        <v>612</v>
      </c>
      <c r="G42" s="81"/>
      <c r="H42" s="82"/>
      <c r="I42" s="82"/>
      <c r="J42" s="82"/>
      <c r="K42" s="82"/>
      <c r="L42" s="82"/>
      <c r="M42" s="83"/>
    </row>
    <row r="43" spans="1:13" x14ac:dyDescent="0.25">
      <c r="A43" s="748"/>
      <c r="B43" s="751"/>
      <c r="C43" s="71"/>
      <c r="D43" s="75" t="s">
        <v>90</v>
      </c>
      <c r="E43" s="76"/>
      <c r="F43" s="399">
        <v>1</v>
      </c>
      <c r="G43" s="85"/>
      <c r="H43" s="845"/>
      <c r="I43" s="845"/>
      <c r="J43" s="78"/>
      <c r="K43" s="78"/>
      <c r="L43" s="78"/>
      <c r="M43" s="86"/>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93"/>
      <c r="D45" s="41"/>
      <c r="E45" s="41"/>
      <c r="F45" s="41"/>
      <c r="G45" s="41"/>
      <c r="H45" s="41"/>
      <c r="I45" s="41"/>
      <c r="J45" s="41"/>
      <c r="K45" s="41"/>
      <c r="L45" s="20"/>
      <c r="M45" s="21"/>
    </row>
    <row r="46" spans="1:13" x14ac:dyDescent="0.25">
      <c r="A46" s="748"/>
      <c r="B46" s="751"/>
      <c r="C46" s="94"/>
      <c r="D46" s="95" t="s">
        <v>89</v>
      </c>
      <c r="E46" s="96" t="s">
        <v>108</v>
      </c>
      <c r="F46" s="761" t="s">
        <v>614</v>
      </c>
      <c r="G46" s="762" t="s">
        <v>576</v>
      </c>
      <c r="H46" s="762"/>
      <c r="I46" s="762"/>
      <c r="J46" s="762"/>
      <c r="K46" s="97" t="s">
        <v>615</v>
      </c>
      <c r="L46" s="763" t="s">
        <v>1037</v>
      </c>
      <c r="M46" s="764"/>
    </row>
    <row r="47" spans="1:13" x14ac:dyDescent="0.25">
      <c r="A47" s="748"/>
      <c r="B47" s="751"/>
      <c r="C47" s="94"/>
      <c r="D47" s="98"/>
      <c r="E47" s="38" t="s">
        <v>584</v>
      </c>
      <c r="F47" s="761"/>
      <c r="G47" s="762"/>
      <c r="H47" s="762"/>
      <c r="I47" s="762"/>
      <c r="J47" s="762"/>
      <c r="K47" s="20"/>
      <c r="L47" s="765"/>
      <c r="M47" s="766"/>
    </row>
    <row r="48" spans="1:13" x14ac:dyDescent="0.25">
      <c r="A48" s="748"/>
      <c r="B48" s="752"/>
      <c r="C48" s="99"/>
      <c r="D48" s="23"/>
      <c r="E48" s="23"/>
      <c r="F48" s="23"/>
      <c r="G48" s="23"/>
      <c r="H48" s="23"/>
      <c r="I48" s="23"/>
      <c r="J48" s="23"/>
      <c r="K48" s="23"/>
      <c r="L48" s="20"/>
      <c r="M48" s="21"/>
    </row>
    <row r="49" spans="1:13" ht="28.5" customHeight="1" x14ac:dyDescent="0.25">
      <c r="A49" s="748"/>
      <c r="B49" s="11" t="s">
        <v>616</v>
      </c>
      <c r="C49" s="846" t="s">
        <v>1241</v>
      </c>
      <c r="D49" s="847"/>
      <c r="E49" s="847"/>
      <c r="F49" s="847"/>
      <c r="G49" s="847"/>
      <c r="H49" s="847"/>
      <c r="I49" s="847"/>
      <c r="J49" s="847"/>
      <c r="K49" s="847"/>
      <c r="L49" s="847"/>
      <c r="M49" s="848"/>
    </row>
    <row r="50" spans="1:13" x14ac:dyDescent="0.25">
      <c r="A50" s="748"/>
      <c r="B50" s="26" t="s">
        <v>618</v>
      </c>
      <c r="C50" s="846" t="str">
        <f>+J30</f>
        <v>Informe Proyecto de inversión 7690</v>
      </c>
      <c r="D50" s="847"/>
      <c r="E50" s="847"/>
      <c r="F50" s="847"/>
      <c r="G50" s="847"/>
      <c r="H50" s="847"/>
      <c r="I50" s="847"/>
      <c r="J50" s="847"/>
      <c r="K50" s="847"/>
      <c r="L50" s="847"/>
      <c r="M50" s="848"/>
    </row>
    <row r="51" spans="1:13" x14ac:dyDescent="0.25">
      <c r="A51" s="748"/>
      <c r="B51" s="26" t="s">
        <v>620</v>
      </c>
      <c r="C51" s="777">
        <v>20</v>
      </c>
      <c r="D51" s="779"/>
      <c r="E51" s="779"/>
      <c r="F51" s="779"/>
      <c r="G51" s="779"/>
      <c r="H51" s="779"/>
      <c r="I51" s="779"/>
      <c r="J51" s="779"/>
      <c r="K51" s="779"/>
      <c r="L51" s="779"/>
      <c r="M51" s="780"/>
    </row>
    <row r="52" spans="1:13" x14ac:dyDescent="0.25">
      <c r="A52" s="748"/>
      <c r="B52" s="26" t="s">
        <v>621</v>
      </c>
      <c r="C52" s="777">
        <v>2019</v>
      </c>
      <c r="D52" s="779"/>
      <c r="E52" s="779"/>
      <c r="F52" s="779"/>
      <c r="G52" s="779"/>
      <c r="H52" s="779"/>
      <c r="I52" s="779"/>
      <c r="J52" s="779"/>
      <c r="K52" s="779"/>
      <c r="L52" s="779"/>
      <c r="M52" s="780"/>
    </row>
    <row r="53" spans="1:13" ht="15.75" customHeight="1" x14ac:dyDescent="0.25">
      <c r="A53" s="734" t="s">
        <v>545</v>
      </c>
      <c r="B53" s="100" t="s">
        <v>622</v>
      </c>
      <c r="C53" s="739" t="s">
        <v>157</v>
      </c>
      <c r="D53" s="740"/>
      <c r="E53" s="740"/>
      <c r="F53" s="740"/>
      <c r="G53" s="740"/>
      <c r="H53" s="740"/>
      <c r="I53" s="740"/>
      <c r="J53" s="740"/>
      <c r="K53" s="740"/>
      <c r="L53" s="740"/>
      <c r="M53" s="741"/>
    </row>
    <row r="54" spans="1:13" ht="15.75" customHeight="1" x14ac:dyDescent="0.25">
      <c r="A54" s="735"/>
      <c r="B54" s="100" t="s">
        <v>624</v>
      </c>
      <c r="C54" s="739" t="s">
        <v>842</v>
      </c>
      <c r="D54" s="740"/>
      <c r="E54" s="740"/>
      <c r="F54" s="740"/>
      <c r="G54" s="740"/>
      <c r="H54" s="740"/>
      <c r="I54" s="740"/>
      <c r="J54" s="740"/>
      <c r="K54" s="740"/>
      <c r="L54" s="740"/>
      <c r="M54" s="741"/>
    </row>
    <row r="55" spans="1:13" ht="15.75" customHeight="1" x14ac:dyDescent="0.25">
      <c r="A55" s="735"/>
      <c r="B55" s="100" t="s">
        <v>626</v>
      </c>
      <c r="C55" s="739" t="s">
        <v>79</v>
      </c>
      <c r="D55" s="740"/>
      <c r="E55" s="740"/>
      <c r="F55" s="740"/>
      <c r="G55" s="740"/>
      <c r="H55" s="740"/>
      <c r="I55" s="740"/>
      <c r="J55" s="740"/>
      <c r="K55" s="740"/>
      <c r="L55" s="740"/>
      <c r="M55" s="741"/>
    </row>
    <row r="56" spans="1:13" ht="15.75" customHeight="1" x14ac:dyDescent="0.25">
      <c r="A56" s="735"/>
      <c r="B56" s="101" t="s">
        <v>627</v>
      </c>
      <c r="C56" s="739" t="s">
        <v>156</v>
      </c>
      <c r="D56" s="740"/>
      <c r="E56" s="740"/>
      <c r="F56" s="740"/>
      <c r="G56" s="740"/>
      <c r="H56" s="740"/>
      <c r="I56" s="740"/>
      <c r="J56" s="740"/>
      <c r="K56" s="740"/>
      <c r="L56" s="740"/>
      <c r="M56" s="741"/>
    </row>
    <row r="57" spans="1:13" ht="15.75" customHeight="1" x14ac:dyDescent="0.25">
      <c r="A57" s="735"/>
      <c r="B57" s="100" t="s">
        <v>628</v>
      </c>
      <c r="C57" s="739" t="s">
        <v>158</v>
      </c>
      <c r="D57" s="740"/>
      <c r="E57" s="740"/>
      <c r="F57" s="740"/>
      <c r="G57" s="740"/>
      <c r="H57" s="740"/>
      <c r="I57" s="740"/>
      <c r="J57" s="740"/>
      <c r="K57" s="740"/>
      <c r="L57" s="740"/>
      <c r="M57" s="741"/>
    </row>
    <row r="58" spans="1:13" ht="16.5" thickBot="1" x14ac:dyDescent="0.3">
      <c r="A58" s="745"/>
      <c r="B58" s="100" t="s">
        <v>629</v>
      </c>
      <c r="C58" s="739">
        <v>3241000</v>
      </c>
      <c r="D58" s="740"/>
      <c r="E58" s="740"/>
      <c r="F58" s="740"/>
      <c r="G58" s="740"/>
      <c r="H58" s="740"/>
      <c r="I58" s="740"/>
      <c r="J58" s="740"/>
      <c r="K58" s="740"/>
      <c r="L58" s="740"/>
      <c r="M58" s="741"/>
    </row>
    <row r="59" spans="1:13" ht="15.75" customHeight="1" x14ac:dyDescent="0.25">
      <c r="A59" s="734" t="s">
        <v>630</v>
      </c>
      <c r="B59" s="102" t="s">
        <v>631</v>
      </c>
      <c r="C59" s="739" t="s">
        <v>754</v>
      </c>
      <c r="D59" s="740"/>
      <c r="E59" s="740"/>
      <c r="F59" s="740"/>
      <c r="G59" s="740"/>
      <c r="H59" s="740"/>
      <c r="I59" s="740"/>
      <c r="J59" s="740"/>
      <c r="K59" s="740"/>
      <c r="L59" s="740"/>
      <c r="M59" s="741"/>
    </row>
    <row r="60" spans="1:13" ht="15.75" customHeight="1" x14ac:dyDescent="0.25">
      <c r="A60" s="735"/>
      <c r="B60" s="102" t="s">
        <v>633</v>
      </c>
      <c r="C60" s="739" t="s">
        <v>733</v>
      </c>
      <c r="D60" s="740"/>
      <c r="E60" s="740"/>
      <c r="F60" s="740"/>
      <c r="G60" s="740"/>
      <c r="H60" s="740"/>
      <c r="I60" s="740"/>
      <c r="J60" s="740"/>
      <c r="K60" s="740"/>
      <c r="L60" s="740"/>
      <c r="M60" s="741"/>
    </row>
    <row r="61" spans="1:13" ht="15.75" customHeight="1" thickBot="1" x14ac:dyDescent="0.3">
      <c r="A61" s="735"/>
      <c r="B61" s="103" t="s">
        <v>44</v>
      </c>
      <c r="C61" s="739" t="s">
        <v>79</v>
      </c>
      <c r="D61" s="740"/>
      <c r="E61" s="740"/>
      <c r="F61" s="740"/>
      <c r="G61" s="740"/>
      <c r="H61" s="740"/>
      <c r="I61" s="740"/>
      <c r="J61" s="740"/>
      <c r="K61" s="740"/>
      <c r="L61" s="740"/>
      <c r="M61" s="741"/>
    </row>
    <row r="62" spans="1:13" ht="16.5" thickBot="1" x14ac:dyDescent="0.3">
      <c r="A62" s="104" t="s">
        <v>549</v>
      </c>
      <c r="B62" s="105"/>
      <c r="C62" s="742"/>
      <c r="D62" s="743"/>
      <c r="E62" s="743"/>
      <c r="F62" s="743"/>
      <c r="G62" s="743"/>
      <c r="H62" s="743"/>
      <c r="I62" s="743"/>
      <c r="J62" s="743"/>
      <c r="K62" s="743"/>
      <c r="L62" s="743"/>
      <c r="M62" s="744"/>
    </row>
  </sheetData>
  <mergeCells count="52">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70" zoomScaleNormal="70" workbookViewId="0">
      <selection activeCell="G43" sqref="G4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45.75" customHeight="1" thickBot="1" x14ac:dyDescent="0.3">
      <c r="A1" s="1"/>
      <c r="B1" s="788" t="s">
        <v>650</v>
      </c>
      <c r="C1" s="789"/>
      <c r="D1" s="789"/>
      <c r="E1" s="789"/>
      <c r="F1" s="789"/>
      <c r="G1" s="789"/>
      <c r="H1" s="789"/>
      <c r="I1" s="789"/>
      <c r="J1" s="789"/>
      <c r="K1" s="789"/>
      <c r="L1" s="789"/>
      <c r="M1" s="790"/>
    </row>
    <row r="2" spans="1:13" ht="28.5" customHeight="1" x14ac:dyDescent="0.25">
      <c r="A2" s="768" t="s">
        <v>552</v>
      </c>
      <c r="B2" s="6" t="s">
        <v>553</v>
      </c>
      <c r="C2" s="777" t="s">
        <v>214</v>
      </c>
      <c r="D2" s="778"/>
      <c r="E2" s="778"/>
      <c r="F2" s="779"/>
      <c r="G2" s="779"/>
      <c r="H2" s="779"/>
      <c r="I2" s="779"/>
      <c r="J2" s="779"/>
      <c r="K2" s="779"/>
      <c r="L2" s="779"/>
      <c r="M2" s="780"/>
    </row>
    <row r="3" spans="1:13" ht="45.75" customHeight="1" x14ac:dyDescent="0.25">
      <c r="A3" s="769"/>
      <c r="B3" s="11" t="s">
        <v>554</v>
      </c>
      <c r="C3" s="777" t="s">
        <v>651</v>
      </c>
      <c r="D3" s="778"/>
      <c r="E3" s="778"/>
      <c r="F3" s="779"/>
      <c r="G3" s="779"/>
      <c r="H3" s="779"/>
      <c r="I3" s="779"/>
      <c r="J3" s="779"/>
      <c r="K3" s="779"/>
      <c r="L3" s="779"/>
      <c r="M3" s="780"/>
    </row>
    <row r="4" spans="1:13" ht="15.75" customHeight="1" x14ac:dyDescent="0.25">
      <c r="A4" s="769"/>
      <c r="B4" s="294" t="s">
        <v>40</v>
      </c>
      <c r="C4" s="123"/>
      <c r="D4" s="128"/>
      <c r="E4" s="126" t="s">
        <v>164</v>
      </c>
      <c r="F4" s="784" t="s">
        <v>41</v>
      </c>
      <c r="G4" s="785"/>
      <c r="H4" s="129" t="s">
        <v>90</v>
      </c>
      <c r="I4" s="8"/>
      <c r="J4" s="8"/>
      <c r="K4" s="8"/>
      <c r="L4" s="8"/>
      <c r="M4" s="9"/>
    </row>
    <row r="5" spans="1:13" ht="16.5" customHeight="1" x14ac:dyDescent="0.25">
      <c r="A5" s="769"/>
      <c r="B5" s="7" t="s">
        <v>556</v>
      </c>
      <c r="C5" s="781" t="s">
        <v>90</v>
      </c>
      <c r="D5" s="782"/>
      <c r="E5" s="782"/>
      <c r="F5" s="782"/>
      <c r="G5" s="782"/>
      <c r="H5" s="782"/>
      <c r="I5" s="782"/>
      <c r="J5" s="782"/>
      <c r="K5" s="782"/>
      <c r="L5" s="782"/>
      <c r="M5" s="783"/>
    </row>
    <row r="6" spans="1:13" x14ac:dyDescent="0.25">
      <c r="A6" s="769"/>
      <c r="B6" s="294" t="s">
        <v>557</v>
      </c>
      <c r="C6" s="123"/>
      <c r="D6" s="8"/>
      <c r="E6" s="8"/>
      <c r="F6" s="8"/>
      <c r="G6" s="8"/>
      <c r="H6" s="8" t="s">
        <v>90</v>
      </c>
      <c r="I6" s="8"/>
      <c r="J6" s="8"/>
      <c r="K6" s="8"/>
      <c r="L6" s="8"/>
      <c r="M6" s="9"/>
    </row>
    <row r="7" spans="1:13" x14ac:dyDescent="0.25">
      <c r="A7" s="769"/>
      <c r="B7" s="26" t="s">
        <v>558</v>
      </c>
      <c r="C7" s="773" t="s">
        <v>7</v>
      </c>
      <c r="D7" s="774"/>
      <c r="E7" s="12"/>
      <c r="F7" s="12"/>
      <c r="G7" s="13"/>
      <c r="H7" s="130" t="s">
        <v>44</v>
      </c>
      <c r="I7" s="775" t="s">
        <v>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560</v>
      </c>
      <c r="D9" s="772"/>
      <c r="E9" s="19"/>
      <c r="F9" s="772" t="s">
        <v>234</v>
      </c>
      <c r="G9" s="772"/>
      <c r="H9" s="19"/>
      <c r="I9" s="772"/>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54.75" customHeight="1" x14ac:dyDescent="0.25">
      <c r="A11" s="770"/>
      <c r="B11" s="11" t="s">
        <v>564</v>
      </c>
      <c r="C11" s="757" t="s">
        <v>652</v>
      </c>
      <c r="D11" s="758"/>
      <c r="E11" s="758"/>
      <c r="F11" s="758"/>
      <c r="G11" s="758"/>
      <c r="H11" s="758"/>
      <c r="I11" s="758"/>
      <c r="J11" s="758"/>
      <c r="K11" s="758"/>
      <c r="L11" s="758"/>
      <c r="M11" s="759"/>
    </row>
    <row r="12" spans="1:13" ht="15.75" customHeight="1" x14ac:dyDescent="0.25">
      <c r="A12" s="747" t="s">
        <v>533</v>
      </c>
      <c r="B12" s="26" t="s">
        <v>30</v>
      </c>
      <c r="C12" s="755" t="s">
        <v>67</v>
      </c>
      <c r="D12" s="756"/>
      <c r="E12" s="121"/>
      <c r="F12" s="121"/>
      <c r="G12" s="121"/>
      <c r="H12" s="121"/>
      <c r="I12" s="121"/>
      <c r="J12" s="121"/>
      <c r="K12" s="121"/>
      <c r="L12" s="649"/>
      <c r="M12" s="648"/>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142" t="s">
        <v>653</v>
      </c>
      <c r="G18" s="142"/>
      <c r="H18" s="142"/>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53">
        <v>0</v>
      </c>
      <c r="E25" s="47"/>
      <c r="F25" s="58" t="s">
        <v>589</v>
      </c>
      <c r="G25" s="40" t="s">
        <v>642</v>
      </c>
      <c r="H25" s="47"/>
      <c r="I25" s="58" t="s">
        <v>590</v>
      </c>
      <c r="J25" s="271"/>
      <c r="K25" s="121">
        <v>2020</v>
      </c>
      <c r="L25" s="272"/>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595</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52"/>
      <c r="C32" s="71"/>
      <c r="D32" s="309">
        <v>3</v>
      </c>
      <c r="E32" s="463"/>
      <c r="F32" s="309">
        <v>8</v>
      </c>
      <c r="G32" s="463"/>
      <c r="H32" s="309">
        <v>13</v>
      </c>
      <c r="I32" s="463"/>
      <c r="J32" s="309">
        <v>18</v>
      </c>
      <c r="K32" s="463"/>
      <c r="L32" s="309">
        <v>20</v>
      </c>
      <c r="M32" s="168"/>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166" t="s">
        <v>90</v>
      </c>
      <c r="E34" s="167"/>
      <c r="F34" s="166" t="s">
        <v>90</v>
      </c>
      <c r="G34" s="167"/>
      <c r="H34" s="166" t="s">
        <v>90</v>
      </c>
      <c r="I34" s="167"/>
      <c r="J34" s="166" t="s">
        <v>90</v>
      </c>
      <c r="K34" s="167"/>
      <c r="L34" s="166"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166" t="s">
        <v>90</v>
      </c>
      <c r="E36" s="167"/>
      <c r="F36" s="166" t="s">
        <v>90</v>
      </c>
      <c r="G36" s="167"/>
      <c r="H36" s="166" t="s">
        <v>90</v>
      </c>
      <c r="I36" s="167"/>
      <c r="J36" s="166" t="s">
        <v>90</v>
      </c>
      <c r="K36" s="167"/>
      <c r="L36" s="166"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166" t="s">
        <v>90</v>
      </c>
      <c r="E38" s="167"/>
      <c r="F38" s="797">
        <v>20</v>
      </c>
      <c r="G38" s="798"/>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654</v>
      </c>
      <c r="H41" s="762"/>
      <c r="I41" s="762"/>
      <c r="J41" s="762"/>
      <c r="K41" s="97" t="s">
        <v>615</v>
      </c>
      <c r="L41" s="793" t="s">
        <v>90</v>
      </c>
      <c r="M41" s="794"/>
    </row>
    <row r="42" spans="1:13" x14ac:dyDescent="0.25">
      <c r="A42" s="748"/>
      <c r="B42" s="751"/>
      <c r="C42" s="94"/>
      <c r="D42" s="98" t="s">
        <v>577</v>
      </c>
      <c r="E42" s="401"/>
      <c r="F42" s="761"/>
      <c r="G42" s="762"/>
      <c r="H42" s="762"/>
      <c r="I42" s="762"/>
      <c r="J42" s="762"/>
      <c r="K42" s="20"/>
      <c r="L42" s="795"/>
      <c r="M42" s="796"/>
    </row>
    <row r="43" spans="1:13" x14ac:dyDescent="0.25">
      <c r="A43" s="748"/>
      <c r="B43" s="752"/>
      <c r="C43" s="99"/>
      <c r="D43" s="23"/>
      <c r="E43" s="23"/>
      <c r="F43" s="23"/>
      <c r="G43" s="23"/>
      <c r="H43" s="23"/>
      <c r="I43" s="23"/>
      <c r="J43" s="23"/>
      <c r="K43" s="23"/>
      <c r="L43" s="20"/>
      <c r="M43" s="21"/>
    </row>
    <row r="44" spans="1:13" ht="69.75" customHeight="1" x14ac:dyDescent="0.25">
      <c r="A44" s="748"/>
      <c r="B44" s="26" t="s">
        <v>616</v>
      </c>
      <c r="C44" s="755" t="s">
        <v>655</v>
      </c>
      <c r="D44" s="756"/>
      <c r="E44" s="756"/>
      <c r="F44" s="756"/>
      <c r="G44" s="756"/>
      <c r="H44" s="756"/>
      <c r="I44" s="756"/>
      <c r="J44" s="756"/>
      <c r="K44" s="756"/>
      <c r="L44" s="756"/>
      <c r="M44" s="760"/>
    </row>
    <row r="45" spans="1:13" x14ac:dyDescent="0.25">
      <c r="A45" s="748"/>
      <c r="B45" s="26" t="s">
        <v>618</v>
      </c>
      <c r="C45" s="755" t="s">
        <v>9</v>
      </c>
      <c r="D45" s="756"/>
      <c r="E45" s="756"/>
      <c r="F45" s="756"/>
      <c r="G45" s="756"/>
      <c r="H45" s="756"/>
      <c r="I45" s="756"/>
      <c r="J45" s="756"/>
      <c r="K45" s="756"/>
      <c r="L45" s="756"/>
      <c r="M45" s="760"/>
    </row>
    <row r="46" spans="1:13" x14ac:dyDescent="0.25">
      <c r="A46" s="748"/>
      <c r="B46" s="26" t="s">
        <v>620</v>
      </c>
      <c r="C46" s="755">
        <v>10</v>
      </c>
      <c r="D46" s="756"/>
      <c r="E46" s="756"/>
      <c r="F46" s="756"/>
      <c r="G46" s="756"/>
      <c r="H46" s="756"/>
      <c r="I46" s="756"/>
      <c r="J46" s="756"/>
      <c r="K46" s="756"/>
      <c r="L46" s="756"/>
      <c r="M46" s="760"/>
    </row>
    <row r="47" spans="1:13" x14ac:dyDescent="0.25">
      <c r="A47" s="749"/>
      <c r="B47" s="26" t="s">
        <v>621</v>
      </c>
      <c r="C47" s="755" t="s">
        <v>90</v>
      </c>
      <c r="D47" s="756"/>
      <c r="E47" s="756"/>
      <c r="F47" s="756"/>
      <c r="G47" s="756"/>
      <c r="H47" s="756"/>
      <c r="I47" s="756"/>
      <c r="J47" s="756"/>
      <c r="K47" s="756"/>
      <c r="L47" s="756"/>
      <c r="M47" s="760"/>
    </row>
    <row r="48" spans="1:13" ht="15.75" customHeight="1" x14ac:dyDescent="0.25">
      <c r="A48" s="734" t="s">
        <v>545</v>
      </c>
      <c r="B48" s="100" t="s">
        <v>622</v>
      </c>
      <c r="C48" s="739" t="s">
        <v>623</v>
      </c>
      <c r="D48" s="740"/>
      <c r="E48" s="740"/>
      <c r="F48" s="740"/>
      <c r="G48" s="740"/>
      <c r="H48" s="740"/>
      <c r="I48" s="740"/>
      <c r="J48" s="740"/>
      <c r="K48" s="740"/>
      <c r="L48" s="740"/>
      <c r="M48" s="741"/>
    </row>
    <row r="49" spans="1:13" x14ac:dyDescent="0.25">
      <c r="A49" s="735"/>
      <c r="B49" s="100" t="s">
        <v>624</v>
      </c>
      <c r="C49" s="739" t="s">
        <v>625</v>
      </c>
      <c r="D49" s="740"/>
      <c r="E49" s="740"/>
      <c r="F49" s="740"/>
      <c r="G49" s="740"/>
      <c r="H49" s="740"/>
      <c r="I49" s="740"/>
      <c r="J49" s="740"/>
      <c r="K49" s="740"/>
      <c r="L49" s="740"/>
      <c r="M49" s="741"/>
    </row>
    <row r="50" spans="1:13" x14ac:dyDescent="0.25">
      <c r="A50" s="735"/>
      <c r="B50" s="100" t="s">
        <v>626</v>
      </c>
      <c r="C50" s="739" t="s">
        <v>9</v>
      </c>
      <c r="D50" s="740"/>
      <c r="E50" s="740"/>
      <c r="F50" s="740"/>
      <c r="G50" s="740"/>
      <c r="H50" s="740"/>
      <c r="I50" s="740"/>
      <c r="J50" s="740"/>
      <c r="K50" s="740"/>
      <c r="L50" s="740"/>
      <c r="M50" s="741"/>
    </row>
    <row r="51" spans="1:13" ht="15.75" customHeight="1" x14ac:dyDescent="0.25">
      <c r="A51" s="735"/>
      <c r="B51" s="101" t="s">
        <v>627</v>
      </c>
      <c r="C51" s="739" t="s">
        <v>101</v>
      </c>
      <c r="D51" s="740"/>
      <c r="E51" s="740"/>
      <c r="F51" s="740"/>
      <c r="G51" s="740"/>
      <c r="H51" s="740"/>
      <c r="I51" s="740"/>
      <c r="J51" s="740"/>
      <c r="K51" s="740"/>
      <c r="L51" s="740"/>
      <c r="M51" s="741"/>
    </row>
    <row r="52" spans="1:13" ht="15.75" customHeight="1" x14ac:dyDescent="0.25">
      <c r="A52" s="735"/>
      <c r="B52" s="100" t="s">
        <v>628</v>
      </c>
      <c r="C52" s="746" t="s">
        <v>103</v>
      </c>
      <c r="D52" s="740"/>
      <c r="E52" s="740"/>
      <c r="F52" s="740"/>
      <c r="G52" s="740"/>
      <c r="H52" s="740"/>
      <c r="I52" s="740"/>
      <c r="J52" s="740"/>
      <c r="K52" s="740"/>
      <c r="L52" s="740"/>
      <c r="M52" s="741"/>
    </row>
    <row r="53" spans="1:13" ht="16.5" thickBot="1" x14ac:dyDescent="0.3">
      <c r="A53" s="745"/>
      <c r="B53" s="100" t="s">
        <v>629</v>
      </c>
      <c r="C53" s="739">
        <v>3279797</v>
      </c>
      <c r="D53" s="740"/>
      <c r="E53" s="740"/>
      <c r="F53" s="740"/>
      <c r="G53" s="740"/>
      <c r="H53" s="740"/>
      <c r="I53" s="740"/>
      <c r="J53" s="740"/>
      <c r="K53" s="740"/>
      <c r="L53" s="740"/>
      <c r="M53" s="741"/>
    </row>
    <row r="54" spans="1:13" ht="15.75" customHeight="1" x14ac:dyDescent="0.25">
      <c r="A54" s="734" t="s">
        <v>630</v>
      </c>
      <c r="B54" s="102" t="s">
        <v>631</v>
      </c>
      <c r="C54" s="736" t="s">
        <v>632</v>
      </c>
      <c r="D54" s="737"/>
      <c r="E54" s="737"/>
      <c r="F54" s="737"/>
      <c r="G54" s="737"/>
      <c r="H54" s="737"/>
      <c r="I54" s="737"/>
      <c r="J54" s="737"/>
      <c r="K54" s="737"/>
      <c r="L54" s="737"/>
      <c r="M54" s="738"/>
    </row>
    <row r="55" spans="1:13" ht="30" customHeight="1" x14ac:dyDescent="0.25">
      <c r="A55" s="735"/>
      <c r="B55" s="102" t="s">
        <v>633</v>
      </c>
      <c r="C55" s="739" t="s">
        <v>634</v>
      </c>
      <c r="D55" s="740"/>
      <c r="E55" s="740"/>
      <c r="F55" s="740"/>
      <c r="G55" s="740"/>
      <c r="H55" s="740"/>
      <c r="I55" s="740"/>
      <c r="J55" s="740"/>
      <c r="K55" s="740"/>
      <c r="L55" s="740"/>
      <c r="M55" s="741"/>
    </row>
    <row r="56" spans="1:13" ht="30" customHeight="1" thickBot="1" x14ac:dyDescent="0.3">
      <c r="A56" s="735"/>
      <c r="B56" s="103" t="s">
        <v>44</v>
      </c>
      <c r="C56" s="739" t="s">
        <v>9</v>
      </c>
      <c r="D56" s="740"/>
      <c r="E56" s="740"/>
      <c r="F56" s="740"/>
      <c r="G56" s="740"/>
      <c r="H56" s="740"/>
      <c r="I56" s="740"/>
      <c r="J56" s="740"/>
      <c r="K56" s="740"/>
      <c r="L56" s="740"/>
      <c r="M56" s="741"/>
    </row>
    <row r="57" spans="1:13" ht="16.5" thickBot="1" x14ac:dyDescent="0.3">
      <c r="A57" s="104" t="s">
        <v>549</v>
      </c>
      <c r="B57" s="105"/>
      <c r="C57" s="742"/>
      <c r="D57" s="743"/>
      <c r="E57" s="743"/>
      <c r="F57" s="743"/>
      <c r="G57" s="743"/>
      <c r="H57" s="743"/>
      <c r="I57" s="743"/>
      <c r="J57" s="743"/>
      <c r="K57" s="743"/>
      <c r="L57" s="743"/>
      <c r="M57" s="744"/>
    </row>
  </sheetData>
  <mergeCells count="43">
    <mergeCell ref="C53:M53"/>
    <mergeCell ref="B1:M1"/>
    <mergeCell ref="F41:F42"/>
    <mergeCell ref="C57:M57"/>
    <mergeCell ref="C46:M46"/>
    <mergeCell ref="C47:M47"/>
    <mergeCell ref="L41:M42"/>
    <mergeCell ref="C45:M45"/>
    <mergeCell ref="C44:M44"/>
    <mergeCell ref="I9:J9"/>
    <mergeCell ref="C12:D12"/>
    <mergeCell ref="F38:G38"/>
    <mergeCell ref="H39:I39"/>
    <mergeCell ref="C11:M11"/>
    <mergeCell ref="A54:A56"/>
    <mergeCell ref="C54:M54"/>
    <mergeCell ref="C55:M55"/>
    <mergeCell ref="C56:M56"/>
    <mergeCell ref="G41:J42"/>
    <mergeCell ref="A12:A47"/>
    <mergeCell ref="B13:B19"/>
    <mergeCell ref="B20:B23"/>
    <mergeCell ref="B27:B29"/>
    <mergeCell ref="B40:B43"/>
    <mergeCell ref="A48:A53"/>
    <mergeCell ref="C48:M48"/>
    <mergeCell ref="C49:M49"/>
    <mergeCell ref="C50:M50"/>
    <mergeCell ref="C51:M51"/>
    <mergeCell ref="C52:M52"/>
    <mergeCell ref="A2:A11"/>
    <mergeCell ref="C2:M2"/>
    <mergeCell ref="C3:M3"/>
    <mergeCell ref="F4:G4"/>
    <mergeCell ref="C5:M5"/>
    <mergeCell ref="C7:D7"/>
    <mergeCell ref="I7:M7"/>
    <mergeCell ref="B8:B10"/>
    <mergeCell ref="C9:D9"/>
    <mergeCell ref="F9:G9"/>
    <mergeCell ref="C10:D10"/>
    <mergeCell ref="F10:G10"/>
    <mergeCell ref="I10:J10"/>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G41:J42 C7 C4</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35" zoomScale="70" zoomScaleNormal="70" workbookViewId="0">
      <selection activeCell="C62" sqref="C62:M62"/>
    </sheetView>
  </sheetViews>
  <sheetFormatPr baseColWidth="10" defaultColWidth="11.42578125" defaultRowHeight="15.75" x14ac:dyDescent="0.25"/>
  <cols>
    <col min="1" max="1" width="25.140625" style="5" customWidth="1"/>
    <col min="2" max="2" width="39.140625" style="106" customWidth="1"/>
    <col min="3" max="12" width="11.42578125" style="5"/>
    <col min="13" max="13" width="14.140625" style="5" customWidth="1"/>
  </cols>
  <sheetData>
    <row r="1" spans="1:13" ht="40.5" customHeight="1" thickBot="1" x14ac:dyDescent="0.3">
      <c r="A1" s="1"/>
      <c r="B1" s="2" t="s">
        <v>1242</v>
      </c>
      <c r="C1" s="3"/>
      <c r="D1" s="3"/>
      <c r="E1" s="3"/>
      <c r="F1" s="3"/>
      <c r="G1" s="3"/>
      <c r="H1" s="3"/>
      <c r="I1" s="3"/>
      <c r="J1" s="3"/>
      <c r="K1" s="3"/>
      <c r="L1" s="3"/>
      <c r="M1" s="4"/>
    </row>
    <row r="2" spans="1:13" ht="17.100000000000001" customHeight="1" x14ac:dyDescent="0.25">
      <c r="A2" s="768" t="s">
        <v>552</v>
      </c>
      <c r="B2" s="6" t="s">
        <v>553</v>
      </c>
      <c r="C2" s="826" t="s">
        <v>460</v>
      </c>
      <c r="D2" s="827"/>
      <c r="E2" s="827"/>
      <c r="F2" s="827"/>
      <c r="G2" s="827"/>
      <c r="H2" s="827"/>
      <c r="I2" s="827"/>
      <c r="J2" s="827"/>
      <c r="K2" s="827"/>
      <c r="L2" s="827"/>
      <c r="M2" s="828"/>
    </row>
    <row r="3" spans="1:13" ht="33.950000000000003" customHeight="1" x14ac:dyDescent="0.25">
      <c r="A3" s="769"/>
      <c r="B3" s="11" t="s">
        <v>735</v>
      </c>
      <c r="C3" s="777" t="s">
        <v>1243</v>
      </c>
      <c r="D3" s="779"/>
      <c r="E3" s="779"/>
      <c r="F3" s="779"/>
      <c r="G3" s="779"/>
      <c r="H3" s="779"/>
      <c r="I3" s="779"/>
      <c r="J3" s="779"/>
      <c r="K3" s="779"/>
      <c r="L3" s="779"/>
      <c r="M3" s="780"/>
    </row>
    <row r="4" spans="1:13" ht="33" customHeight="1" x14ac:dyDescent="0.25">
      <c r="A4" s="769"/>
      <c r="B4" s="7" t="s">
        <v>40</v>
      </c>
      <c r="C4" s="400" t="s">
        <v>76</v>
      </c>
      <c r="D4" s="128"/>
      <c r="E4" s="126"/>
      <c r="F4" s="784" t="s">
        <v>41</v>
      </c>
      <c r="G4" s="785"/>
      <c r="H4" s="120">
        <v>2</v>
      </c>
      <c r="I4" s="8"/>
      <c r="J4" s="8"/>
      <c r="K4" s="8"/>
      <c r="L4" s="8"/>
      <c r="M4" s="9"/>
    </row>
    <row r="5" spans="1:13" ht="17.100000000000001" customHeight="1" x14ac:dyDescent="0.25">
      <c r="A5" s="769"/>
      <c r="B5" s="7" t="s">
        <v>556</v>
      </c>
      <c r="C5" s="777" t="s">
        <v>1244</v>
      </c>
      <c r="D5" s="779"/>
      <c r="E5" s="779"/>
      <c r="F5" s="779"/>
      <c r="G5" s="779"/>
      <c r="H5" s="779"/>
      <c r="I5" s="779"/>
      <c r="J5" s="779"/>
      <c r="K5" s="779"/>
      <c r="L5" s="779"/>
      <c r="M5" s="780"/>
    </row>
    <row r="6" spans="1:13" ht="17.100000000000001" customHeight="1" x14ac:dyDescent="0.25">
      <c r="A6" s="769"/>
      <c r="B6" s="7" t="s">
        <v>557</v>
      </c>
      <c r="C6" s="777" t="s">
        <v>1245</v>
      </c>
      <c r="D6" s="779"/>
      <c r="E6" s="779"/>
      <c r="F6" s="779"/>
      <c r="G6" s="779"/>
      <c r="H6" s="779"/>
      <c r="I6" s="779"/>
      <c r="J6" s="779"/>
      <c r="K6" s="779"/>
      <c r="L6" s="779"/>
      <c r="M6" s="780"/>
    </row>
    <row r="7" spans="1:13" x14ac:dyDescent="0.25">
      <c r="A7" s="769"/>
      <c r="B7" s="11" t="s">
        <v>558</v>
      </c>
      <c r="C7" s="773" t="s">
        <v>464</v>
      </c>
      <c r="D7" s="774"/>
      <c r="E7" s="12"/>
      <c r="F7" s="12"/>
      <c r="G7" s="13"/>
      <c r="H7" s="130" t="s">
        <v>44</v>
      </c>
      <c r="I7" s="775" t="s">
        <v>718</v>
      </c>
      <c r="J7" s="774"/>
      <c r="K7" s="774"/>
      <c r="L7" s="774"/>
      <c r="M7" s="776"/>
    </row>
    <row r="8" spans="1:13" ht="15.95" customHeight="1" x14ac:dyDescent="0.25">
      <c r="A8" s="769"/>
      <c r="B8" s="837" t="s">
        <v>559</v>
      </c>
      <c r="C8" s="15"/>
      <c r="D8" s="16"/>
      <c r="E8" s="16"/>
      <c r="F8" s="16"/>
      <c r="G8" s="16"/>
      <c r="H8" s="16"/>
      <c r="I8" s="16"/>
      <c r="J8" s="16"/>
      <c r="K8" s="16"/>
      <c r="L8" s="17"/>
      <c r="M8" s="18"/>
    </row>
    <row r="9" spans="1:13" x14ac:dyDescent="0.25">
      <c r="A9" s="769"/>
      <c r="B9" s="838"/>
      <c r="C9" s="771" t="s">
        <v>718</v>
      </c>
      <c r="D9" s="772"/>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87" customHeight="1" x14ac:dyDescent="0.25">
      <c r="A11" s="769"/>
      <c r="B11" s="11" t="s">
        <v>564</v>
      </c>
      <c r="C11" s="815" t="s">
        <v>1246</v>
      </c>
      <c r="D11" s="816"/>
      <c r="E11" s="816"/>
      <c r="F11" s="816"/>
      <c r="G11" s="816"/>
      <c r="H11" s="816"/>
      <c r="I11" s="816"/>
      <c r="J11" s="816"/>
      <c r="K11" s="816"/>
      <c r="L11" s="816"/>
      <c r="M11" s="817"/>
    </row>
    <row r="12" spans="1:13" ht="162.6" customHeight="1" x14ac:dyDescent="0.25">
      <c r="A12" s="769"/>
      <c r="B12" s="11" t="s">
        <v>741</v>
      </c>
      <c r="C12" s="815" t="s">
        <v>1247</v>
      </c>
      <c r="D12" s="816"/>
      <c r="E12" s="816"/>
      <c r="F12" s="816"/>
      <c r="G12" s="816"/>
      <c r="H12" s="816"/>
      <c r="I12" s="816"/>
      <c r="J12" s="816"/>
      <c r="K12" s="816"/>
      <c r="L12" s="816"/>
      <c r="M12" s="817"/>
    </row>
    <row r="13" spans="1:13" ht="33.950000000000003" customHeight="1" x14ac:dyDescent="0.25">
      <c r="A13" s="769"/>
      <c r="B13" s="11" t="s">
        <v>743</v>
      </c>
      <c r="C13" s="873" t="s">
        <v>1248</v>
      </c>
      <c r="D13" s="874"/>
      <c r="E13" s="874"/>
      <c r="F13" s="874"/>
      <c r="G13" s="874"/>
      <c r="H13" s="874"/>
      <c r="I13" s="874"/>
      <c r="J13" s="874"/>
      <c r="K13" s="874"/>
      <c r="L13" s="874"/>
      <c r="M13" s="1148"/>
    </row>
    <row r="14" spans="1:13" ht="48" customHeight="1" x14ac:dyDescent="0.25">
      <c r="A14" s="769"/>
      <c r="B14" s="837" t="s">
        <v>745</v>
      </c>
      <c r="C14" s="755" t="s">
        <v>1249</v>
      </c>
      <c r="D14" s="756"/>
      <c r="E14" s="268" t="s">
        <v>746</v>
      </c>
      <c r="F14" s="1176" t="s">
        <v>1250</v>
      </c>
      <c r="G14" s="1177"/>
      <c r="H14" s="1177"/>
      <c r="I14" s="1177"/>
      <c r="J14" s="1177"/>
      <c r="K14" s="1177"/>
      <c r="L14" s="1177"/>
      <c r="M14" s="1178"/>
    </row>
    <row r="15" spans="1:13" x14ac:dyDescent="0.25">
      <c r="A15" s="769"/>
      <c r="B15" s="838"/>
      <c r="C15" s="755"/>
      <c r="D15" s="756"/>
      <c r="E15" s="756"/>
      <c r="F15" s="756"/>
      <c r="G15" s="756"/>
      <c r="H15" s="756"/>
      <c r="I15" s="756"/>
      <c r="J15" s="756"/>
      <c r="K15" s="756"/>
      <c r="L15" s="756"/>
      <c r="M15" s="760"/>
    </row>
    <row r="16" spans="1:13" ht="17.100000000000001" customHeight="1" x14ac:dyDescent="0.25">
      <c r="A16" s="747" t="s">
        <v>533</v>
      </c>
      <c r="B16" s="26" t="s">
        <v>30</v>
      </c>
      <c r="C16" s="755" t="s">
        <v>463</v>
      </c>
      <c r="D16" s="756"/>
      <c r="E16" s="756"/>
      <c r="F16" s="756"/>
      <c r="G16" s="756"/>
      <c r="H16" s="756"/>
      <c r="I16" s="756"/>
      <c r="J16" s="756"/>
      <c r="K16" s="756"/>
      <c r="L16" s="756"/>
      <c r="M16" s="760"/>
    </row>
    <row r="17" spans="1:13" ht="39" customHeight="1" x14ac:dyDescent="0.25">
      <c r="A17" s="748"/>
      <c r="B17" s="26" t="s">
        <v>748</v>
      </c>
      <c r="C17" s="815" t="s">
        <v>461</v>
      </c>
      <c r="D17" s="816"/>
      <c r="E17" s="816"/>
      <c r="F17" s="816"/>
      <c r="G17" s="816"/>
      <c r="H17" s="816"/>
      <c r="I17" s="816"/>
      <c r="J17" s="816"/>
      <c r="K17" s="816"/>
      <c r="L17" s="816"/>
      <c r="M17" s="817"/>
    </row>
    <row r="18" spans="1:13" ht="15.95" customHeight="1" x14ac:dyDescent="0.25">
      <c r="A18" s="748"/>
      <c r="B18" s="750" t="s">
        <v>566</v>
      </c>
      <c r="C18" s="27"/>
      <c r="D18" s="28"/>
      <c r="E18" s="28"/>
      <c r="F18" s="28"/>
      <c r="G18" s="28"/>
      <c r="H18" s="28"/>
      <c r="I18" s="28"/>
      <c r="J18" s="28"/>
      <c r="K18" s="28"/>
      <c r="L18" s="28"/>
      <c r="M18" s="29"/>
    </row>
    <row r="19" spans="1:13"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40" t="s">
        <v>577</v>
      </c>
      <c r="E23" s="36" t="s">
        <v>578</v>
      </c>
      <c r="F23" s="1174" t="s">
        <v>707</v>
      </c>
      <c r="G23" s="1174"/>
      <c r="H23" s="142"/>
      <c r="I23" s="142"/>
      <c r="J23" s="142"/>
      <c r="K23" s="142"/>
      <c r="L23" s="142"/>
      <c r="M23" s="143"/>
    </row>
    <row r="24" spans="1:13" x14ac:dyDescent="0.25">
      <c r="A24" s="748"/>
      <c r="B24" s="752"/>
      <c r="C24" s="42"/>
      <c r="D24" s="43"/>
      <c r="E24" s="43"/>
      <c r="F24" s="43"/>
      <c r="G24" s="43"/>
      <c r="H24" s="43"/>
      <c r="I24" s="43"/>
      <c r="J24" s="43"/>
      <c r="K24" s="43"/>
      <c r="L24" s="43"/>
      <c r="M24" s="44"/>
    </row>
    <row r="25" spans="1:13" ht="15.95" customHeight="1"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c r="H26" s="47"/>
      <c r="I26" s="36" t="s">
        <v>583</v>
      </c>
      <c r="J26" s="38" t="s">
        <v>577</v>
      </c>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ht="46.5" customHeight="1" x14ac:dyDescent="0.25">
      <c r="A30" s="748"/>
      <c r="B30" s="52"/>
      <c r="C30" s="56" t="s">
        <v>588</v>
      </c>
      <c r="D30" s="311">
        <v>749</v>
      </c>
      <c r="E30" s="47"/>
      <c r="F30" s="58" t="s">
        <v>589</v>
      </c>
      <c r="G30" s="435">
        <v>2020</v>
      </c>
      <c r="H30" s="47"/>
      <c r="I30" s="58" t="s">
        <v>590</v>
      </c>
      <c r="J30" s="843" t="s">
        <v>466</v>
      </c>
      <c r="K30" s="816"/>
      <c r="L30" s="844"/>
      <c r="M30" s="60"/>
    </row>
    <row r="31" spans="1:13" x14ac:dyDescent="0.25">
      <c r="A31" s="748"/>
      <c r="B31" s="7"/>
      <c r="C31" s="42"/>
      <c r="D31" s="43"/>
      <c r="E31" s="43"/>
      <c r="F31" s="43"/>
      <c r="G31" s="43"/>
      <c r="H31" s="43"/>
      <c r="I31" s="43"/>
      <c r="J31" s="43"/>
      <c r="K31" s="43"/>
      <c r="L31" s="43"/>
      <c r="M31" s="44"/>
    </row>
    <row r="32" spans="1:13" ht="15.95" customHeight="1" x14ac:dyDescent="0.25">
      <c r="A32" s="748"/>
      <c r="B32" s="750" t="s">
        <v>592</v>
      </c>
      <c r="C32" s="61"/>
      <c r="D32" s="62"/>
      <c r="E32" s="62"/>
      <c r="F32" s="62"/>
      <c r="G32" s="62"/>
      <c r="H32" s="62"/>
      <c r="I32" s="62"/>
      <c r="J32" s="62"/>
      <c r="K32" s="62"/>
      <c r="L32" s="17"/>
      <c r="M32" s="18"/>
    </row>
    <row r="33" spans="1:13" x14ac:dyDescent="0.25">
      <c r="A33" s="748"/>
      <c r="B33" s="751"/>
      <c r="C33" s="63" t="s">
        <v>593</v>
      </c>
      <c r="D33" s="307">
        <v>2021</v>
      </c>
      <c r="E33" s="64"/>
      <c r="F33" s="47" t="s">
        <v>594</v>
      </c>
      <c r="G33" s="164" t="s">
        <v>709</v>
      </c>
      <c r="H33" s="64"/>
      <c r="I33" s="58"/>
      <c r="J33" s="64"/>
      <c r="K33" s="64"/>
      <c r="L33" s="20"/>
      <c r="M33" s="21"/>
    </row>
    <row r="34" spans="1:13" x14ac:dyDescent="0.25">
      <c r="A34" s="748"/>
      <c r="B34" s="752"/>
      <c r="C34" s="42"/>
      <c r="D34" s="65"/>
      <c r="E34" s="66"/>
      <c r="F34" s="43"/>
      <c r="G34" s="66"/>
      <c r="H34" s="66"/>
      <c r="I34" s="67"/>
      <c r="J34" s="66"/>
      <c r="K34" s="66"/>
      <c r="L34" s="23"/>
      <c r="M34" s="24"/>
    </row>
    <row r="35" spans="1:13" ht="15.95" customHeight="1" x14ac:dyDescent="0.25">
      <c r="A35" s="748"/>
      <c r="B35" s="750" t="s">
        <v>596</v>
      </c>
      <c r="C35" s="436"/>
      <c r="D35" s="437"/>
      <c r="E35" s="437"/>
      <c r="F35" s="437"/>
      <c r="G35" s="437"/>
      <c r="H35" s="437"/>
      <c r="I35" s="437"/>
      <c r="J35" s="437"/>
      <c r="K35" s="437"/>
      <c r="L35" s="437"/>
      <c r="M35" s="438"/>
    </row>
    <row r="36" spans="1:13" x14ac:dyDescent="0.25">
      <c r="A36" s="748"/>
      <c r="B36" s="751"/>
      <c r="C36" s="439"/>
      <c r="D36" s="440" t="s">
        <v>597</v>
      </c>
      <c r="E36" s="440"/>
      <c r="F36" s="440" t="s">
        <v>598</v>
      </c>
      <c r="G36" s="440"/>
      <c r="H36" s="441" t="s">
        <v>599</v>
      </c>
      <c r="I36" s="441"/>
      <c r="J36" s="441" t="s">
        <v>600</v>
      </c>
      <c r="K36" s="440"/>
      <c r="L36" s="440" t="s">
        <v>601</v>
      </c>
      <c r="M36" s="442"/>
    </row>
    <row r="37" spans="1:13" x14ac:dyDescent="0.25">
      <c r="A37" s="748"/>
      <c r="B37" s="751"/>
      <c r="C37" s="439"/>
      <c r="D37" s="443">
        <v>999</v>
      </c>
      <c r="E37" s="444"/>
      <c r="F37" s="443">
        <v>1120</v>
      </c>
      <c r="G37" s="444"/>
      <c r="H37" s="443">
        <v>631</v>
      </c>
      <c r="I37" s="444"/>
      <c r="J37" s="443">
        <v>165</v>
      </c>
      <c r="K37" s="445"/>
      <c r="L37" s="450" t="s">
        <v>90</v>
      </c>
      <c r="M37" s="446"/>
    </row>
    <row r="38" spans="1:13" x14ac:dyDescent="0.25">
      <c r="A38" s="748"/>
      <c r="B38" s="751"/>
      <c r="C38" s="439"/>
      <c r="D38" s="447" t="s">
        <v>602</v>
      </c>
      <c r="E38" s="447"/>
      <c r="F38" s="447" t="s">
        <v>603</v>
      </c>
      <c r="G38" s="447"/>
      <c r="H38" s="448" t="s">
        <v>604</v>
      </c>
      <c r="I38" s="448"/>
      <c r="J38" s="448" t="s">
        <v>605</v>
      </c>
      <c r="K38" s="447"/>
      <c r="L38" s="447" t="s">
        <v>606</v>
      </c>
      <c r="M38" s="449"/>
    </row>
    <row r="39" spans="1:13" x14ac:dyDescent="0.25">
      <c r="A39" s="748"/>
      <c r="B39" s="751"/>
      <c r="C39" s="439"/>
      <c r="D39" s="450" t="s">
        <v>90</v>
      </c>
      <c r="E39" s="445"/>
      <c r="F39" s="450" t="s">
        <v>90</v>
      </c>
      <c r="G39" s="445"/>
      <c r="H39" s="450" t="s">
        <v>90</v>
      </c>
      <c r="I39" s="445"/>
      <c r="J39" s="450" t="s">
        <v>90</v>
      </c>
      <c r="K39" s="445"/>
      <c r="L39" s="450" t="s">
        <v>90</v>
      </c>
      <c r="M39" s="446"/>
    </row>
    <row r="40" spans="1:13" x14ac:dyDescent="0.25">
      <c r="A40" s="748"/>
      <c r="B40" s="751"/>
      <c r="C40" s="439"/>
      <c r="D40" s="447" t="s">
        <v>607</v>
      </c>
      <c r="E40" s="447"/>
      <c r="F40" s="447" t="s">
        <v>608</v>
      </c>
      <c r="G40" s="447"/>
      <c r="H40" s="448" t="s">
        <v>609</v>
      </c>
      <c r="I40" s="448"/>
      <c r="J40" s="448" t="s">
        <v>610</v>
      </c>
      <c r="K40" s="447"/>
      <c r="L40" s="447" t="s">
        <v>611</v>
      </c>
      <c r="M40" s="449"/>
    </row>
    <row r="41" spans="1:13" x14ac:dyDescent="0.25">
      <c r="A41" s="748"/>
      <c r="B41" s="751"/>
      <c r="C41" s="439"/>
      <c r="D41" s="450" t="s">
        <v>90</v>
      </c>
      <c r="E41" s="445"/>
      <c r="F41" s="450" t="s">
        <v>90</v>
      </c>
      <c r="G41" s="445"/>
      <c r="H41" s="450" t="s">
        <v>90</v>
      </c>
      <c r="I41" s="445"/>
      <c r="J41" s="450" t="s">
        <v>90</v>
      </c>
      <c r="K41" s="445"/>
      <c r="L41" s="450" t="s">
        <v>90</v>
      </c>
      <c r="M41" s="446"/>
    </row>
    <row r="42" spans="1:13" x14ac:dyDescent="0.25">
      <c r="A42" s="748"/>
      <c r="B42" s="751"/>
      <c r="C42" s="439"/>
      <c r="D42" s="451" t="s">
        <v>611</v>
      </c>
      <c r="E42" s="451"/>
      <c r="F42" s="451" t="s">
        <v>612</v>
      </c>
      <c r="G42" s="451"/>
      <c r="H42" s="452"/>
      <c r="I42" s="452"/>
      <c r="J42" s="452"/>
      <c r="K42" s="452"/>
      <c r="L42" s="452"/>
      <c r="M42" s="453"/>
    </row>
    <row r="43" spans="1:13" x14ac:dyDescent="0.25">
      <c r="A43" s="748"/>
      <c r="B43" s="751"/>
      <c r="C43" s="439"/>
      <c r="D43" s="450" t="s">
        <v>90</v>
      </c>
      <c r="E43" s="445"/>
      <c r="F43" s="454">
        <v>1</v>
      </c>
      <c r="G43" s="455"/>
      <c r="H43" s="1175"/>
      <c r="I43" s="1175"/>
      <c r="J43" s="447"/>
      <c r="K43" s="447"/>
      <c r="L43" s="447"/>
      <c r="M43" s="456"/>
    </row>
    <row r="44" spans="1:13" x14ac:dyDescent="0.25">
      <c r="A44" s="748"/>
      <c r="B44" s="751"/>
      <c r="C44" s="457"/>
      <c r="D44" s="458"/>
      <c r="E44" s="458"/>
      <c r="F44" s="458"/>
      <c r="G44" s="458"/>
      <c r="H44" s="459"/>
      <c r="I44" s="459"/>
      <c r="J44" s="459"/>
      <c r="K44" s="459"/>
      <c r="L44" s="459"/>
      <c r="M44" s="460"/>
    </row>
    <row r="45" spans="1:13" ht="15.95"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90</v>
      </c>
      <c r="H46" s="762"/>
      <c r="I46" s="762"/>
      <c r="J46" s="762"/>
      <c r="K46" s="97" t="s">
        <v>615</v>
      </c>
      <c r="L46" s="793" t="s">
        <v>90</v>
      </c>
      <c r="M46" s="794"/>
    </row>
    <row r="47" spans="1:13" x14ac:dyDescent="0.25">
      <c r="A47" s="748"/>
      <c r="B47" s="751"/>
      <c r="C47" s="94"/>
      <c r="D47" s="98"/>
      <c r="E47" s="38" t="s">
        <v>584</v>
      </c>
      <c r="F47" s="761"/>
      <c r="G47" s="762"/>
      <c r="H47" s="762"/>
      <c r="I47" s="762"/>
      <c r="J47" s="762"/>
      <c r="K47" s="20"/>
      <c r="L47" s="795"/>
      <c r="M47" s="796"/>
    </row>
    <row r="48" spans="1:13" x14ac:dyDescent="0.25">
      <c r="A48" s="748"/>
      <c r="B48" s="752"/>
      <c r="C48" s="99"/>
      <c r="D48" s="23"/>
      <c r="E48" s="23"/>
      <c r="F48" s="23"/>
      <c r="G48" s="23"/>
      <c r="H48" s="23"/>
      <c r="I48" s="23"/>
      <c r="J48" s="23"/>
      <c r="K48" s="23"/>
      <c r="L48" s="20"/>
      <c r="M48" s="21"/>
    </row>
    <row r="49" spans="1:13" ht="17.100000000000001" customHeight="1" x14ac:dyDescent="0.25">
      <c r="A49" s="748"/>
      <c r="B49" s="11" t="s">
        <v>616</v>
      </c>
      <c r="C49" s="815" t="s">
        <v>1251</v>
      </c>
      <c r="D49" s="816"/>
      <c r="E49" s="816"/>
      <c r="F49" s="816"/>
      <c r="G49" s="816"/>
      <c r="H49" s="816"/>
      <c r="I49" s="816"/>
      <c r="J49" s="816"/>
      <c r="K49" s="816"/>
      <c r="L49" s="816"/>
      <c r="M49" s="817"/>
    </row>
    <row r="50" spans="1:13" ht="17.100000000000001" customHeight="1" x14ac:dyDescent="0.25">
      <c r="A50" s="748"/>
      <c r="B50" s="26" t="s">
        <v>618</v>
      </c>
      <c r="C50" s="815" t="s">
        <v>1252</v>
      </c>
      <c r="D50" s="816"/>
      <c r="E50" s="816"/>
      <c r="F50" s="816"/>
      <c r="G50" s="816"/>
      <c r="H50" s="816"/>
      <c r="I50" s="816"/>
      <c r="J50" s="816"/>
      <c r="K50" s="816"/>
      <c r="L50" s="816"/>
      <c r="M50" s="817"/>
    </row>
    <row r="51" spans="1:13" x14ac:dyDescent="0.25">
      <c r="A51" s="748"/>
      <c r="B51" s="26" t="s">
        <v>620</v>
      </c>
      <c r="C51" s="815">
        <v>30</v>
      </c>
      <c r="D51" s="816"/>
      <c r="E51" s="816"/>
      <c r="F51" s="816"/>
      <c r="G51" s="816"/>
      <c r="H51" s="816"/>
      <c r="I51" s="816"/>
      <c r="J51" s="816"/>
      <c r="K51" s="816"/>
      <c r="L51" s="816"/>
      <c r="M51" s="817"/>
    </row>
    <row r="52" spans="1:13" x14ac:dyDescent="0.25">
      <c r="A52" s="748"/>
      <c r="B52" s="26" t="s">
        <v>621</v>
      </c>
      <c r="C52" s="1173">
        <v>2020</v>
      </c>
      <c r="D52" s="816"/>
      <c r="E52" s="816"/>
      <c r="F52" s="816"/>
      <c r="G52" s="816"/>
      <c r="H52" s="816"/>
      <c r="I52" s="816"/>
      <c r="J52" s="816"/>
      <c r="K52" s="816"/>
      <c r="L52" s="816"/>
      <c r="M52" s="817"/>
    </row>
    <row r="53" spans="1:13" ht="17.100000000000001" customHeight="1" x14ac:dyDescent="0.25">
      <c r="A53" s="734" t="s">
        <v>545</v>
      </c>
      <c r="B53" s="100" t="s">
        <v>622</v>
      </c>
      <c r="C53" s="739" t="s">
        <v>1253</v>
      </c>
      <c r="D53" s="740"/>
      <c r="E53" s="740"/>
      <c r="F53" s="740"/>
      <c r="G53" s="740"/>
      <c r="H53" s="740"/>
      <c r="I53" s="740"/>
      <c r="J53" s="740"/>
      <c r="K53" s="740"/>
      <c r="L53" s="740"/>
      <c r="M53" s="741"/>
    </row>
    <row r="54" spans="1:13" ht="17.100000000000001" customHeight="1" x14ac:dyDescent="0.25">
      <c r="A54" s="735"/>
      <c r="B54" s="100" t="s">
        <v>624</v>
      </c>
      <c r="C54" s="739" t="s">
        <v>1254</v>
      </c>
      <c r="D54" s="740"/>
      <c r="E54" s="740"/>
      <c r="F54" s="740"/>
      <c r="G54" s="740"/>
      <c r="H54" s="740"/>
      <c r="I54" s="740"/>
      <c r="J54" s="740"/>
      <c r="K54" s="740"/>
      <c r="L54" s="740"/>
      <c r="M54" s="741"/>
    </row>
    <row r="55" spans="1:13" ht="17.100000000000001" customHeight="1" x14ac:dyDescent="0.25">
      <c r="A55" s="735"/>
      <c r="B55" s="100" t="s">
        <v>626</v>
      </c>
      <c r="C55" s="739" t="s">
        <v>718</v>
      </c>
      <c r="D55" s="740"/>
      <c r="E55" s="740"/>
      <c r="F55" s="740"/>
      <c r="G55" s="740"/>
      <c r="H55" s="740"/>
      <c r="I55" s="740"/>
      <c r="J55" s="740"/>
      <c r="K55" s="740"/>
      <c r="L55" s="740"/>
      <c r="M55" s="741"/>
    </row>
    <row r="56" spans="1:13" ht="17.100000000000001" customHeight="1" x14ac:dyDescent="0.25">
      <c r="A56" s="735"/>
      <c r="B56" s="101" t="s">
        <v>627</v>
      </c>
      <c r="C56" s="739" t="s">
        <v>466</v>
      </c>
      <c r="D56" s="740"/>
      <c r="E56" s="740"/>
      <c r="F56" s="740"/>
      <c r="G56" s="740"/>
      <c r="H56" s="740"/>
      <c r="I56" s="740"/>
      <c r="J56" s="740"/>
      <c r="K56" s="740"/>
      <c r="L56" s="740"/>
      <c r="M56" s="741"/>
    </row>
    <row r="57" spans="1:13" ht="17.100000000000001" customHeight="1" x14ac:dyDescent="0.25">
      <c r="A57" s="735"/>
      <c r="B57" s="100" t="s">
        <v>628</v>
      </c>
      <c r="C57" s="739" t="s">
        <v>1255</v>
      </c>
      <c r="D57" s="740"/>
      <c r="E57" s="740"/>
      <c r="F57" s="740"/>
      <c r="G57" s="740"/>
      <c r="H57" s="740"/>
      <c r="I57" s="740"/>
      <c r="J57" s="740"/>
      <c r="K57" s="740"/>
      <c r="L57" s="740"/>
      <c r="M57" s="741"/>
    </row>
    <row r="58" spans="1:13" ht="16.5" thickBot="1" x14ac:dyDescent="0.3">
      <c r="A58" s="745"/>
      <c r="B58" s="100" t="s">
        <v>629</v>
      </c>
      <c r="C58" s="739">
        <v>3581600</v>
      </c>
      <c r="D58" s="740"/>
      <c r="E58" s="740"/>
      <c r="F58" s="740"/>
      <c r="G58" s="740"/>
      <c r="H58" s="740"/>
      <c r="I58" s="740"/>
      <c r="J58" s="740"/>
      <c r="K58" s="740"/>
      <c r="L58" s="740"/>
      <c r="M58" s="741"/>
    </row>
    <row r="59" spans="1:13" ht="15.95" customHeight="1" x14ac:dyDescent="0.25">
      <c r="A59" s="734" t="s">
        <v>630</v>
      </c>
      <c r="B59" s="102" t="s">
        <v>631</v>
      </c>
      <c r="C59" s="739" t="s">
        <v>1256</v>
      </c>
      <c r="D59" s="740"/>
      <c r="E59" s="740"/>
      <c r="F59" s="740"/>
      <c r="G59" s="740"/>
      <c r="H59" s="740"/>
      <c r="I59" s="740"/>
      <c r="J59" s="740"/>
      <c r="K59" s="740"/>
      <c r="L59" s="740"/>
      <c r="M59" s="741"/>
    </row>
    <row r="60" spans="1:13" ht="15.95" customHeight="1" x14ac:dyDescent="0.25">
      <c r="A60" s="735"/>
      <c r="B60" s="102" t="s">
        <v>633</v>
      </c>
      <c r="C60" s="739" t="s">
        <v>1257</v>
      </c>
      <c r="D60" s="740"/>
      <c r="E60" s="740"/>
      <c r="F60" s="740"/>
      <c r="G60" s="740"/>
      <c r="H60" s="740"/>
      <c r="I60" s="740"/>
      <c r="J60" s="740"/>
      <c r="K60" s="740"/>
      <c r="L60" s="740"/>
      <c r="M60" s="741"/>
    </row>
    <row r="61" spans="1:13" ht="17.100000000000001" customHeight="1" thickBot="1" x14ac:dyDescent="0.3">
      <c r="A61" s="735"/>
      <c r="B61" s="103" t="s">
        <v>44</v>
      </c>
      <c r="C61" s="739" t="s">
        <v>718</v>
      </c>
      <c r="D61" s="740"/>
      <c r="E61" s="740"/>
      <c r="F61" s="740"/>
      <c r="G61" s="740"/>
      <c r="H61" s="740"/>
      <c r="I61" s="740"/>
      <c r="J61" s="740"/>
      <c r="K61" s="740"/>
      <c r="L61" s="740"/>
      <c r="M61" s="741"/>
    </row>
    <row r="62" spans="1:13" ht="16.5" thickBot="1" x14ac:dyDescent="0.3">
      <c r="A62" s="104" t="s">
        <v>549</v>
      </c>
      <c r="B62" s="105"/>
      <c r="C62" s="742" t="s">
        <v>1258</v>
      </c>
      <c r="D62" s="925"/>
      <c r="E62" s="925"/>
      <c r="F62" s="925"/>
      <c r="G62" s="925"/>
      <c r="H62" s="925"/>
      <c r="I62" s="925"/>
      <c r="J62" s="925"/>
      <c r="K62" s="925"/>
      <c r="L62" s="925"/>
      <c r="M62" s="926"/>
    </row>
  </sheetData>
  <mergeCells count="52">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49:M49"/>
    <mergeCell ref="A16:A52"/>
    <mergeCell ref="C16:M16"/>
    <mergeCell ref="C17:M17"/>
    <mergeCell ref="B18:B24"/>
    <mergeCell ref="F23:G23"/>
    <mergeCell ref="B25:B28"/>
    <mergeCell ref="J30:L30"/>
    <mergeCell ref="B32:B34"/>
    <mergeCell ref="B35:B44"/>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INDIRECT(#REF!)</formula1>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3" sqref="C3:M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1259</v>
      </c>
      <c r="C1" s="915"/>
      <c r="D1" s="915"/>
      <c r="E1" s="915"/>
      <c r="F1" s="915"/>
      <c r="G1" s="915"/>
      <c r="H1" s="915"/>
      <c r="I1" s="915"/>
      <c r="J1" s="915"/>
      <c r="K1" s="915"/>
      <c r="L1" s="915"/>
      <c r="M1" s="916"/>
      <c r="N1" s="5"/>
      <c r="O1" s="5"/>
      <c r="P1" s="5"/>
      <c r="Q1" s="5"/>
      <c r="R1" s="5"/>
      <c r="S1" s="5"/>
      <c r="T1" s="5"/>
      <c r="U1" s="5"/>
      <c r="V1" s="5"/>
      <c r="W1" s="5"/>
      <c r="X1" s="5"/>
      <c r="Y1" s="5"/>
    </row>
    <row r="2" spans="1:25" ht="15.75" customHeight="1" x14ac:dyDescent="0.25">
      <c r="A2" s="871" t="s">
        <v>552</v>
      </c>
      <c r="B2" s="176" t="s">
        <v>553</v>
      </c>
      <c r="C2" s="917" t="s">
        <v>470</v>
      </c>
      <c r="D2" s="918"/>
      <c r="E2" s="918"/>
      <c r="F2" s="918"/>
      <c r="G2" s="918"/>
      <c r="H2" s="918"/>
      <c r="I2" s="918"/>
      <c r="J2" s="918"/>
      <c r="K2" s="918"/>
      <c r="L2" s="918"/>
      <c r="M2" s="919"/>
      <c r="N2" s="5"/>
      <c r="O2" s="5"/>
      <c r="P2" s="5"/>
      <c r="Q2" s="5"/>
      <c r="R2" s="5"/>
      <c r="S2" s="5"/>
      <c r="T2" s="5"/>
      <c r="U2" s="5"/>
      <c r="V2" s="5"/>
      <c r="W2" s="5"/>
      <c r="X2" s="5"/>
      <c r="Y2" s="5"/>
    </row>
    <row r="3" spans="1:25" ht="39" customHeight="1" x14ac:dyDescent="0.25">
      <c r="A3" s="872"/>
      <c r="B3" s="177" t="s">
        <v>735</v>
      </c>
      <c r="C3" s="777" t="s">
        <v>1243</v>
      </c>
      <c r="D3" s="779"/>
      <c r="E3" s="779"/>
      <c r="F3" s="779"/>
      <c r="G3" s="779"/>
      <c r="H3" s="779"/>
      <c r="I3" s="779"/>
      <c r="J3" s="779"/>
      <c r="K3" s="779"/>
      <c r="L3" s="779"/>
      <c r="M3" s="780"/>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134</v>
      </c>
      <c r="I4" s="183"/>
      <c r="J4" s="183"/>
      <c r="K4" s="183"/>
      <c r="L4" s="183"/>
      <c r="M4" s="184"/>
      <c r="N4" s="5"/>
      <c r="O4" s="5"/>
      <c r="P4" s="5"/>
      <c r="Q4" s="5"/>
      <c r="R4" s="5"/>
      <c r="S4" s="5"/>
      <c r="T4" s="5"/>
      <c r="U4" s="5"/>
      <c r="V4" s="5"/>
      <c r="W4" s="5"/>
      <c r="X4" s="5"/>
      <c r="Y4" s="5"/>
    </row>
    <row r="5" spans="1:25" ht="45" customHeight="1" x14ac:dyDescent="0.25">
      <c r="A5" s="872"/>
      <c r="B5" s="178" t="s">
        <v>556</v>
      </c>
      <c r="C5" s="967" t="s">
        <v>1260</v>
      </c>
      <c r="D5" s="968"/>
      <c r="E5" s="968"/>
      <c r="F5" s="968"/>
      <c r="G5" s="968"/>
      <c r="H5" s="968"/>
      <c r="I5" s="968"/>
      <c r="J5" s="968"/>
      <c r="K5" s="968"/>
      <c r="L5" s="968"/>
      <c r="M5" s="969"/>
      <c r="N5" s="5"/>
      <c r="O5" s="5"/>
      <c r="P5" s="5"/>
      <c r="Q5" s="5"/>
      <c r="R5" s="5"/>
      <c r="S5" s="5"/>
      <c r="T5" s="5"/>
      <c r="U5" s="5"/>
      <c r="V5" s="5"/>
      <c r="W5" s="5"/>
      <c r="X5" s="5"/>
      <c r="Y5" s="5"/>
    </row>
    <row r="6" spans="1:25" ht="40.5" customHeight="1" x14ac:dyDescent="0.25">
      <c r="A6" s="872"/>
      <c r="B6" s="178" t="s">
        <v>557</v>
      </c>
      <c r="C6" s="873" t="s">
        <v>1261</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474</v>
      </c>
      <c r="D7" s="912"/>
      <c r="E7" s="185"/>
      <c r="F7" s="185"/>
      <c r="G7" s="186"/>
      <c r="H7" s="187" t="s">
        <v>44</v>
      </c>
      <c r="I7" s="922" t="s">
        <v>475</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475</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39" customHeight="1" x14ac:dyDescent="0.25">
      <c r="A11" s="872"/>
      <c r="B11" s="177" t="s">
        <v>564</v>
      </c>
      <c r="C11" s="964" t="s">
        <v>1262</v>
      </c>
      <c r="D11" s="965"/>
      <c r="E11" s="965"/>
      <c r="F11" s="965"/>
      <c r="G11" s="965"/>
      <c r="H11" s="965"/>
      <c r="I11" s="965"/>
      <c r="J11" s="965"/>
      <c r="K11" s="965"/>
      <c r="L11" s="965"/>
      <c r="M11" s="966"/>
      <c r="N11" s="5"/>
      <c r="O11" s="5"/>
      <c r="P11" s="5"/>
      <c r="Q11" s="5"/>
      <c r="R11" s="5"/>
      <c r="S11" s="5"/>
      <c r="T11" s="5"/>
      <c r="U11" s="5"/>
      <c r="V11" s="5"/>
      <c r="W11" s="5"/>
      <c r="X11" s="5"/>
      <c r="Y11" s="5"/>
    </row>
    <row r="12" spans="1:25" ht="66" customHeight="1" x14ac:dyDescent="0.25">
      <c r="A12" s="872"/>
      <c r="B12" s="177" t="s">
        <v>741</v>
      </c>
      <c r="C12" s="964" t="s">
        <v>1263</v>
      </c>
      <c r="D12" s="965"/>
      <c r="E12" s="965"/>
      <c r="F12" s="965"/>
      <c r="G12" s="965"/>
      <c r="H12" s="965"/>
      <c r="I12" s="965"/>
      <c r="J12" s="965"/>
      <c r="K12" s="965"/>
      <c r="L12" s="965"/>
      <c r="M12" s="966"/>
      <c r="N12" s="5"/>
      <c r="O12" s="5"/>
      <c r="P12" s="5"/>
      <c r="Q12" s="5"/>
      <c r="R12" s="5"/>
      <c r="S12" s="5"/>
      <c r="T12" s="5"/>
      <c r="U12" s="5"/>
      <c r="V12" s="5"/>
      <c r="W12" s="5"/>
      <c r="X12" s="5"/>
      <c r="Y12" s="5"/>
    </row>
    <row r="13" spans="1:25" ht="40.5" customHeight="1" x14ac:dyDescent="0.25">
      <c r="A13" s="872"/>
      <c r="B13" s="177" t="s">
        <v>743</v>
      </c>
      <c r="C13" s="873" t="s">
        <v>1248</v>
      </c>
      <c r="D13" s="874"/>
      <c r="E13" s="874"/>
      <c r="F13" s="874"/>
      <c r="G13" s="874"/>
      <c r="H13" s="874"/>
      <c r="I13" s="874"/>
      <c r="J13" s="874"/>
      <c r="K13" s="874"/>
      <c r="L13" s="874"/>
      <c r="M13" s="1148"/>
      <c r="N13" s="5"/>
      <c r="O13" s="5"/>
      <c r="P13" s="5"/>
      <c r="Q13" s="5"/>
      <c r="R13" s="5"/>
      <c r="S13" s="5"/>
      <c r="T13" s="5"/>
      <c r="U13" s="5"/>
      <c r="V13" s="5"/>
      <c r="W13" s="5"/>
      <c r="X13" s="5"/>
      <c r="Y13" s="5"/>
    </row>
    <row r="14" spans="1:25" ht="38.25" customHeight="1" x14ac:dyDescent="0.25">
      <c r="A14" s="872"/>
      <c r="B14" s="910" t="s">
        <v>745</v>
      </c>
      <c r="C14" s="911" t="s">
        <v>472</v>
      </c>
      <c r="D14" s="912"/>
      <c r="E14" s="199" t="s">
        <v>746</v>
      </c>
      <c r="F14" s="200" t="s">
        <v>1264</v>
      </c>
      <c r="G14" s="874" t="s">
        <v>1265</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473</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471</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1266</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v>433</v>
      </c>
      <c r="E30" s="219"/>
      <c r="F30" s="228" t="s">
        <v>589</v>
      </c>
      <c r="G30" s="213">
        <v>2020</v>
      </c>
      <c r="H30" s="219"/>
      <c r="I30" s="228" t="s">
        <v>590</v>
      </c>
      <c r="J30" s="893" t="s">
        <v>1267</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600</v>
      </c>
      <c r="E37" s="244"/>
      <c r="F37" s="243">
        <v>600</v>
      </c>
      <c r="G37" s="244"/>
      <c r="H37" s="243">
        <v>600</v>
      </c>
      <c r="I37" s="244"/>
      <c r="J37" s="243">
        <v>300</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895">
        <v>2100</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654</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87"/>
      <c r="C47" s="253"/>
      <c r="D47" s="257" t="s">
        <v>577</v>
      </c>
      <c r="E47" s="212"/>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42" customHeight="1" x14ac:dyDescent="0.25">
      <c r="A49" s="872"/>
      <c r="B49" s="177" t="s">
        <v>616</v>
      </c>
      <c r="C49" s="873" t="s">
        <v>1268</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1269</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v>5</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873" t="s">
        <v>90</v>
      </c>
      <c r="D52" s="874"/>
      <c r="E52" s="874"/>
      <c r="F52" s="874"/>
      <c r="G52" s="874"/>
      <c r="H52" s="874"/>
      <c r="I52" s="874"/>
      <c r="J52" s="874"/>
      <c r="K52" s="874"/>
      <c r="L52" s="874"/>
      <c r="M52" s="875"/>
      <c r="N52" s="5"/>
      <c r="O52" s="5"/>
      <c r="P52" s="5"/>
      <c r="Q52" s="5"/>
      <c r="R52" s="5"/>
      <c r="S52" s="5"/>
      <c r="T52" s="5"/>
      <c r="U52" s="5"/>
      <c r="V52" s="5"/>
      <c r="W52" s="5"/>
      <c r="X52" s="5"/>
      <c r="Y52" s="5"/>
    </row>
    <row r="53" spans="1:25" ht="15.75" customHeight="1" x14ac:dyDescent="0.25">
      <c r="A53" s="871" t="s">
        <v>545</v>
      </c>
      <c r="B53" s="259" t="s">
        <v>622</v>
      </c>
      <c r="C53" s="911" t="s">
        <v>477</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1270</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475</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476</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70" t="s">
        <v>479</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t="s">
        <v>478</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1271</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1094</v>
      </c>
      <c r="D60" s="959"/>
      <c r="E60" s="959"/>
      <c r="F60" s="959"/>
      <c r="G60" s="959"/>
      <c r="H60" s="959"/>
      <c r="I60" s="959"/>
      <c r="J60" s="959"/>
      <c r="K60" s="959"/>
      <c r="L60" s="959"/>
      <c r="M60" s="960"/>
      <c r="N60" s="5"/>
      <c r="O60" s="5"/>
      <c r="P60" s="5"/>
      <c r="Q60" s="5"/>
      <c r="R60" s="5"/>
      <c r="S60" s="5"/>
      <c r="T60" s="5"/>
      <c r="U60" s="5"/>
      <c r="V60" s="5"/>
      <c r="W60" s="5"/>
      <c r="X60" s="5"/>
      <c r="Y60" s="5"/>
    </row>
    <row r="61" spans="1:25" ht="30" customHeight="1" thickBot="1" x14ac:dyDescent="0.3">
      <c r="A61" s="872"/>
      <c r="B61" s="262" t="s">
        <v>44</v>
      </c>
      <c r="C61" s="911" t="s">
        <v>475</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hyperlinks>
    <hyperlink ref="C57"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1272</v>
      </c>
      <c r="C1" s="915"/>
      <c r="D1" s="915"/>
      <c r="E1" s="915"/>
      <c r="F1" s="915"/>
      <c r="G1" s="915"/>
      <c r="H1" s="915"/>
      <c r="I1" s="915"/>
      <c r="J1" s="915"/>
      <c r="K1" s="915"/>
      <c r="L1" s="915"/>
      <c r="M1" s="916"/>
      <c r="N1" s="5"/>
      <c r="O1" s="5"/>
      <c r="P1" s="5"/>
      <c r="Q1" s="5"/>
      <c r="R1" s="5"/>
      <c r="S1" s="5"/>
      <c r="T1" s="5"/>
      <c r="U1" s="5"/>
      <c r="V1" s="5"/>
      <c r="W1" s="5"/>
      <c r="X1" s="5"/>
      <c r="Y1" s="5"/>
    </row>
    <row r="2" spans="1:25" ht="15.75" customHeight="1" x14ac:dyDescent="0.25">
      <c r="A2" s="871" t="s">
        <v>552</v>
      </c>
      <c r="B2" s="176" t="s">
        <v>553</v>
      </c>
      <c r="C2" s="917" t="s">
        <v>481</v>
      </c>
      <c r="D2" s="918"/>
      <c r="E2" s="918"/>
      <c r="F2" s="918"/>
      <c r="G2" s="918"/>
      <c r="H2" s="918"/>
      <c r="I2" s="918"/>
      <c r="J2" s="918"/>
      <c r="K2" s="918"/>
      <c r="L2" s="918"/>
      <c r="M2" s="919"/>
      <c r="N2" s="5"/>
      <c r="O2" s="5"/>
      <c r="P2" s="5"/>
      <c r="Q2" s="5"/>
      <c r="R2" s="5"/>
      <c r="S2" s="5"/>
      <c r="T2" s="5"/>
      <c r="U2" s="5"/>
      <c r="V2" s="5"/>
      <c r="W2" s="5"/>
      <c r="X2" s="5"/>
      <c r="Y2" s="5"/>
    </row>
    <row r="3" spans="1:25" ht="33.75" customHeight="1" x14ac:dyDescent="0.25">
      <c r="A3" s="872"/>
      <c r="B3" s="177" t="s">
        <v>735</v>
      </c>
      <c r="C3" s="777" t="s">
        <v>1243</v>
      </c>
      <c r="D3" s="779"/>
      <c r="E3" s="779"/>
      <c r="F3" s="779"/>
      <c r="G3" s="779"/>
      <c r="H3" s="779"/>
      <c r="I3" s="779"/>
      <c r="J3" s="779"/>
      <c r="K3" s="779"/>
      <c r="L3" s="779"/>
      <c r="M3" s="780"/>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125</v>
      </c>
      <c r="I4" s="183"/>
      <c r="J4" s="183"/>
      <c r="K4" s="183"/>
      <c r="L4" s="183"/>
      <c r="M4" s="184"/>
      <c r="N4" s="5"/>
      <c r="O4" s="5"/>
      <c r="P4" s="5"/>
      <c r="Q4" s="5"/>
      <c r="R4" s="5"/>
      <c r="S4" s="5"/>
      <c r="T4" s="5"/>
      <c r="U4" s="5"/>
      <c r="V4" s="5"/>
      <c r="W4" s="5"/>
      <c r="X4" s="5"/>
      <c r="Y4" s="5"/>
    </row>
    <row r="5" spans="1:25" ht="43.5" customHeight="1" x14ac:dyDescent="0.25">
      <c r="A5" s="872"/>
      <c r="B5" s="178" t="s">
        <v>556</v>
      </c>
      <c r="C5" s="967" t="s">
        <v>1260</v>
      </c>
      <c r="D5" s="968"/>
      <c r="E5" s="968"/>
      <c r="F5" s="968"/>
      <c r="G5" s="968"/>
      <c r="H5" s="968"/>
      <c r="I5" s="968"/>
      <c r="J5" s="968"/>
      <c r="K5" s="968"/>
      <c r="L5" s="968"/>
      <c r="M5" s="969"/>
      <c r="N5" s="5"/>
      <c r="O5" s="5"/>
      <c r="P5" s="5"/>
      <c r="Q5" s="5"/>
      <c r="R5" s="5"/>
      <c r="S5" s="5"/>
      <c r="T5" s="5"/>
      <c r="U5" s="5"/>
      <c r="V5" s="5"/>
      <c r="W5" s="5"/>
      <c r="X5" s="5"/>
      <c r="Y5" s="5"/>
    </row>
    <row r="6" spans="1:25" ht="41.25" customHeight="1" x14ac:dyDescent="0.25">
      <c r="A6" s="872"/>
      <c r="B6" s="178" t="s">
        <v>557</v>
      </c>
      <c r="C6" s="873" t="s">
        <v>1261</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474</v>
      </c>
      <c r="D7" s="912"/>
      <c r="E7" s="185"/>
      <c r="F7" s="185"/>
      <c r="G7" s="186"/>
      <c r="H7" s="187" t="s">
        <v>44</v>
      </c>
      <c r="I7" s="922" t="s">
        <v>475</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475</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36.75" customHeight="1" x14ac:dyDescent="0.25">
      <c r="A11" s="872"/>
      <c r="B11" s="177" t="s">
        <v>564</v>
      </c>
      <c r="C11" s="964" t="s">
        <v>1273</v>
      </c>
      <c r="D11" s="965"/>
      <c r="E11" s="965"/>
      <c r="F11" s="965"/>
      <c r="G11" s="965"/>
      <c r="H11" s="965"/>
      <c r="I11" s="965"/>
      <c r="J11" s="965"/>
      <c r="K11" s="965"/>
      <c r="L11" s="965"/>
      <c r="M11" s="966"/>
      <c r="N11" s="5"/>
      <c r="O11" s="5"/>
      <c r="P11" s="5"/>
      <c r="Q11" s="5"/>
      <c r="R11" s="5"/>
      <c r="S11" s="5"/>
      <c r="T11" s="5"/>
      <c r="U11" s="5"/>
      <c r="V11" s="5"/>
      <c r="W11" s="5"/>
      <c r="X11" s="5"/>
      <c r="Y11" s="5"/>
    </row>
    <row r="12" spans="1:25" ht="63" customHeight="1" x14ac:dyDescent="0.25">
      <c r="A12" s="872"/>
      <c r="B12" s="177" t="s">
        <v>741</v>
      </c>
      <c r="C12" s="964" t="s">
        <v>1274</v>
      </c>
      <c r="D12" s="965"/>
      <c r="E12" s="965"/>
      <c r="F12" s="965"/>
      <c r="G12" s="965"/>
      <c r="H12" s="965"/>
      <c r="I12" s="965"/>
      <c r="J12" s="965"/>
      <c r="K12" s="965"/>
      <c r="L12" s="965"/>
      <c r="M12" s="966"/>
      <c r="N12" s="5"/>
      <c r="O12" s="5"/>
      <c r="P12" s="5"/>
      <c r="Q12" s="5"/>
      <c r="R12" s="5"/>
      <c r="S12" s="5"/>
      <c r="T12" s="5"/>
      <c r="U12" s="5"/>
      <c r="V12" s="5"/>
      <c r="W12" s="5"/>
      <c r="X12" s="5"/>
      <c r="Y12" s="5"/>
    </row>
    <row r="13" spans="1:25" ht="15.75" customHeight="1" x14ac:dyDescent="0.25">
      <c r="A13" s="872"/>
      <c r="B13" s="177" t="s">
        <v>743</v>
      </c>
      <c r="C13" s="873" t="s">
        <v>1248</v>
      </c>
      <c r="D13" s="874"/>
      <c r="E13" s="874"/>
      <c r="F13" s="874"/>
      <c r="G13" s="874"/>
      <c r="H13" s="874"/>
      <c r="I13" s="874"/>
      <c r="J13" s="874"/>
      <c r="K13" s="874"/>
      <c r="L13" s="874"/>
      <c r="M13" s="1148"/>
      <c r="N13" s="5"/>
      <c r="O13" s="5"/>
      <c r="P13" s="5"/>
      <c r="Q13" s="5"/>
      <c r="R13" s="5"/>
      <c r="S13" s="5"/>
      <c r="T13" s="5"/>
      <c r="U13" s="5"/>
      <c r="V13" s="5"/>
      <c r="W13" s="5"/>
      <c r="X13" s="5"/>
      <c r="Y13" s="5"/>
    </row>
    <row r="14" spans="1:25" ht="38.25" customHeight="1" x14ac:dyDescent="0.25">
      <c r="A14" s="872"/>
      <c r="B14" s="910" t="s">
        <v>745</v>
      </c>
      <c r="C14" s="911" t="s">
        <v>472</v>
      </c>
      <c r="D14" s="912"/>
      <c r="E14" s="199" t="s">
        <v>746</v>
      </c>
      <c r="F14" s="200" t="s">
        <v>1264</v>
      </c>
      <c r="G14" s="874" t="s">
        <v>1265</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473</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482</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1275</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v>0</v>
      </c>
      <c r="E30" s="219"/>
      <c r="F30" s="228" t="s">
        <v>589</v>
      </c>
      <c r="G30" s="213">
        <v>2020</v>
      </c>
      <c r="H30" s="219"/>
      <c r="I30" s="228" t="s">
        <v>590</v>
      </c>
      <c r="J30" s="893" t="s">
        <v>722</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500</v>
      </c>
      <c r="E37" s="244"/>
      <c r="F37" s="243">
        <v>500</v>
      </c>
      <c r="G37" s="244"/>
      <c r="H37" s="243">
        <v>400</v>
      </c>
      <c r="I37" s="244"/>
      <c r="J37" s="243">
        <v>100</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895">
        <v>1500</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654</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87"/>
      <c r="C47" s="253"/>
      <c r="D47" s="257" t="s">
        <v>577</v>
      </c>
      <c r="E47" s="212"/>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34.5" customHeight="1" x14ac:dyDescent="0.25">
      <c r="A49" s="872"/>
      <c r="B49" s="177" t="s">
        <v>616</v>
      </c>
      <c r="C49" s="873" t="s">
        <v>1276</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722</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v>5</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873" t="s">
        <v>90</v>
      </c>
      <c r="D52" s="874"/>
      <c r="E52" s="874"/>
      <c r="F52" s="874"/>
      <c r="G52" s="874"/>
      <c r="H52" s="874"/>
      <c r="I52" s="874"/>
      <c r="J52" s="874"/>
      <c r="K52" s="874"/>
      <c r="L52" s="874"/>
      <c r="M52" s="875"/>
      <c r="N52" s="5"/>
      <c r="O52" s="5"/>
      <c r="P52" s="5"/>
      <c r="Q52" s="5"/>
      <c r="R52" s="5"/>
      <c r="S52" s="5"/>
      <c r="T52" s="5"/>
      <c r="U52" s="5"/>
      <c r="V52" s="5"/>
      <c r="W52" s="5"/>
      <c r="X52" s="5"/>
      <c r="Y52" s="5"/>
    </row>
    <row r="53" spans="1:25" ht="15.75" customHeight="1" x14ac:dyDescent="0.25">
      <c r="A53" s="871" t="s">
        <v>545</v>
      </c>
      <c r="B53" s="259" t="s">
        <v>622</v>
      </c>
      <c r="C53" s="911" t="s">
        <v>483</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1277</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475</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476</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70" t="s">
        <v>484</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t="s">
        <v>478</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1271</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1094</v>
      </c>
      <c r="D60" s="1085"/>
      <c r="E60" s="1085"/>
      <c r="F60" s="1085"/>
      <c r="G60" s="1085"/>
      <c r="H60" s="1085"/>
      <c r="I60" s="1085"/>
      <c r="J60" s="1085"/>
      <c r="K60" s="1085"/>
      <c r="L60" s="1085"/>
      <c r="M60" s="1086"/>
      <c r="N60" s="5"/>
      <c r="O60" s="5"/>
      <c r="P60" s="5"/>
      <c r="Q60" s="5"/>
      <c r="R60" s="5"/>
      <c r="S60" s="5"/>
      <c r="T60" s="5"/>
      <c r="U60" s="5"/>
      <c r="V60" s="5"/>
      <c r="W60" s="5"/>
      <c r="X60" s="5"/>
      <c r="Y60" s="5"/>
    </row>
    <row r="61" spans="1:25" ht="30" customHeight="1" thickBot="1" x14ac:dyDescent="0.3">
      <c r="A61" s="872"/>
      <c r="B61" s="262" t="s">
        <v>44</v>
      </c>
      <c r="C61" s="911" t="s">
        <v>475</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hyperlinks>
    <hyperlink ref="C57"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B1" sqref="B1:M1"/>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1278</v>
      </c>
      <c r="C1" s="915"/>
      <c r="D1" s="915"/>
      <c r="E1" s="915"/>
      <c r="F1" s="915"/>
      <c r="G1" s="915"/>
      <c r="H1" s="915"/>
      <c r="I1" s="915"/>
      <c r="J1" s="915"/>
      <c r="K1" s="915"/>
      <c r="L1" s="915"/>
      <c r="M1" s="916"/>
      <c r="N1" s="5"/>
      <c r="O1" s="5"/>
      <c r="P1" s="5"/>
      <c r="Q1" s="5"/>
      <c r="R1" s="5"/>
      <c r="S1" s="5"/>
      <c r="T1" s="5"/>
      <c r="U1" s="5"/>
      <c r="V1" s="5"/>
      <c r="W1" s="5"/>
      <c r="X1" s="5"/>
      <c r="Y1" s="5"/>
    </row>
    <row r="2" spans="1:25" ht="15.75" customHeight="1" x14ac:dyDescent="0.25">
      <c r="A2" s="871" t="s">
        <v>552</v>
      </c>
      <c r="B2" s="176" t="s">
        <v>553</v>
      </c>
      <c r="C2" s="917" t="s">
        <v>486</v>
      </c>
      <c r="D2" s="918"/>
      <c r="E2" s="918"/>
      <c r="F2" s="918"/>
      <c r="G2" s="918"/>
      <c r="H2" s="918"/>
      <c r="I2" s="918"/>
      <c r="J2" s="918"/>
      <c r="K2" s="918"/>
      <c r="L2" s="918"/>
      <c r="M2" s="919"/>
      <c r="N2" s="5"/>
      <c r="O2" s="5"/>
      <c r="P2" s="5"/>
      <c r="Q2" s="5"/>
      <c r="R2" s="5"/>
      <c r="S2" s="5"/>
      <c r="T2" s="5"/>
      <c r="U2" s="5"/>
      <c r="V2" s="5"/>
      <c r="W2" s="5"/>
      <c r="X2" s="5"/>
      <c r="Y2" s="5"/>
    </row>
    <row r="3" spans="1:25" ht="40.5" customHeight="1" x14ac:dyDescent="0.25">
      <c r="A3" s="872"/>
      <c r="B3" s="177" t="s">
        <v>735</v>
      </c>
      <c r="C3" s="777" t="s">
        <v>1243</v>
      </c>
      <c r="D3" s="779"/>
      <c r="E3" s="779"/>
      <c r="F3" s="779"/>
      <c r="G3" s="779"/>
      <c r="H3" s="779"/>
      <c r="I3" s="779"/>
      <c r="J3" s="779"/>
      <c r="K3" s="779"/>
      <c r="L3" s="779"/>
      <c r="M3" s="780"/>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129</v>
      </c>
      <c r="I4" s="183"/>
      <c r="J4" s="183"/>
      <c r="K4" s="183"/>
      <c r="L4" s="183"/>
      <c r="M4" s="184"/>
      <c r="N4" s="5"/>
      <c r="O4" s="5"/>
      <c r="P4" s="5"/>
      <c r="Q4" s="5"/>
      <c r="R4" s="5"/>
      <c r="S4" s="5"/>
      <c r="T4" s="5"/>
      <c r="U4" s="5"/>
      <c r="V4" s="5"/>
      <c r="W4" s="5"/>
      <c r="X4" s="5"/>
      <c r="Y4" s="5"/>
    </row>
    <row r="5" spans="1:25" ht="42.75" customHeight="1" x14ac:dyDescent="0.25">
      <c r="A5" s="872"/>
      <c r="B5" s="178" t="s">
        <v>556</v>
      </c>
      <c r="C5" s="967" t="s">
        <v>1260</v>
      </c>
      <c r="D5" s="968"/>
      <c r="E5" s="968"/>
      <c r="F5" s="968"/>
      <c r="G5" s="968"/>
      <c r="H5" s="968"/>
      <c r="I5" s="968"/>
      <c r="J5" s="968"/>
      <c r="K5" s="968"/>
      <c r="L5" s="968"/>
      <c r="M5" s="969"/>
      <c r="N5" s="5"/>
      <c r="O5" s="5"/>
      <c r="P5" s="5"/>
      <c r="Q5" s="5"/>
      <c r="R5" s="5"/>
      <c r="S5" s="5"/>
      <c r="T5" s="5"/>
      <c r="U5" s="5"/>
      <c r="V5" s="5"/>
      <c r="W5" s="5"/>
      <c r="X5" s="5"/>
      <c r="Y5" s="5"/>
    </row>
    <row r="6" spans="1:25" ht="40.5" customHeight="1" x14ac:dyDescent="0.25">
      <c r="A6" s="872"/>
      <c r="B6" s="178" t="s">
        <v>557</v>
      </c>
      <c r="C6" s="873" t="s">
        <v>1261</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474</v>
      </c>
      <c r="D7" s="912"/>
      <c r="E7" s="185"/>
      <c r="F7" s="185"/>
      <c r="G7" s="186"/>
      <c r="H7" s="187" t="s">
        <v>44</v>
      </c>
      <c r="I7" s="922" t="s">
        <v>475</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475</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42.75" customHeight="1" x14ac:dyDescent="0.25">
      <c r="A11" s="872"/>
      <c r="B11" s="177" t="s">
        <v>564</v>
      </c>
      <c r="C11" s="964" t="s">
        <v>1279</v>
      </c>
      <c r="D11" s="965"/>
      <c r="E11" s="965"/>
      <c r="F11" s="965"/>
      <c r="G11" s="965"/>
      <c r="H11" s="965"/>
      <c r="I11" s="965"/>
      <c r="J11" s="965"/>
      <c r="K11" s="965"/>
      <c r="L11" s="965"/>
      <c r="M11" s="966"/>
      <c r="N11" s="5"/>
      <c r="O11" s="5"/>
      <c r="P11" s="5"/>
      <c r="Q11" s="5"/>
      <c r="R11" s="5"/>
      <c r="S11" s="5"/>
      <c r="T11" s="5"/>
      <c r="U11" s="5"/>
      <c r="V11" s="5"/>
      <c r="W11" s="5"/>
      <c r="X11" s="5"/>
      <c r="Y11" s="5"/>
    </row>
    <row r="12" spans="1:25" ht="89.25" customHeight="1" x14ac:dyDescent="0.25">
      <c r="A12" s="872"/>
      <c r="B12" s="177" t="s">
        <v>741</v>
      </c>
      <c r="C12" s="964" t="s">
        <v>1280</v>
      </c>
      <c r="D12" s="965"/>
      <c r="E12" s="965"/>
      <c r="F12" s="965"/>
      <c r="G12" s="965"/>
      <c r="H12" s="965"/>
      <c r="I12" s="965"/>
      <c r="J12" s="965"/>
      <c r="K12" s="965"/>
      <c r="L12" s="965"/>
      <c r="M12" s="966"/>
      <c r="N12" s="5"/>
      <c r="O12" s="5"/>
      <c r="P12" s="5"/>
      <c r="Q12" s="5"/>
      <c r="R12" s="5"/>
      <c r="S12" s="5"/>
      <c r="T12" s="5"/>
      <c r="U12" s="5"/>
      <c r="V12" s="5"/>
      <c r="W12" s="5"/>
      <c r="X12" s="5"/>
      <c r="Y12" s="5"/>
    </row>
    <row r="13" spans="1:25" ht="15.75" customHeight="1" x14ac:dyDescent="0.25">
      <c r="A13" s="872"/>
      <c r="B13" s="177" t="s">
        <v>743</v>
      </c>
      <c r="C13" s="873" t="s">
        <v>1248</v>
      </c>
      <c r="D13" s="874"/>
      <c r="E13" s="874"/>
      <c r="F13" s="874"/>
      <c r="G13" s="874"/>
      <c r="H13" s="874"/>
      <c r="I13" s="874"/>
      <c r="J13" s="874"/>
      <c r="K13" s="874"/>
      <c r="L13" s="874"/>
      <c r="M13" s="1148"/>
      <c r="N13" s="5"/>
      <c r="O13" s="5"/>
      <c r="P13" s="5"/>
      <c r="Q13" s="5"/>
      <c r="R13" s="5"/>
      <c r="S13" s="5"/>
      <c r="T13" s="5"/>
      <c r="U13" s="5"/>
      <c r="V13" s="5"/>
      <c r="W13" s="5"/>
      <c r="X13" s="5"/>
      <c r="Y13" s="5"/>
    </row>
    <row r="14" spans="1:25" ht="38.25" customHeight="1" x14ac:dyDescent="0.25">
      <c r="A14" s="872"/>
      <c r="B14" s="910" t="s">
        <v>745</v>
      </c>
      <c r="C14" s="911" t="s">
        <v>472</v>
      </c>
      <c r="D14" s="912"/>
      <c r="E14" s="199" t="s">
        <v>746</v>
      </c>
      <c r="F14" s="200" t="s">
        <v>1264</v>
      </c>
      <c r="G14" s="874" t="s">
        <v>1265</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473</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487</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1281</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2"/>
      <c r="B30" s="223"/>
      <c r="C30" s="226" t="s">
        <v>588</v>
      </c>
      <c r="D30" s="227">
        <v>0</v>
      </c>
      <c r="E30" s="219"/>
      <c r="F30" s="228" t="s">
        <v>589</v>
      </c>
      <c r="G30" s="213">
        <v>2019</v>
      </c>
      <c r="H30" s="219"/>
      <c r="I30" s="228" t="s">
        <v>590</v>
      </c>
      <c r="J30" s="893" t="s">
        <v>722</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240</v>
      </c>
      <c r="E37" s="244"/>
      <c r="F37" s="243">
        <v>500</v>
      </c>
      <c r="G37" s="244"/>
      <c r="H37" s="243">
        <v>460</v>
      </c>
      <c r="I37" s="244"/>
      <c r="J37" s="243">
        <v>50</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895">
        <v>1250</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654</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87"/>
      <c r="C47" s="253"/>
      <c r="D47" s="257" t="s">
        <v>577</v>
      </c>
      <c r="E47" s="212"/>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30.75" customHeight="1" x14ac:dyDescent="0.25">
      <c r="A49" s="872"/>
      <c r="B49" s="177" t="s">
        <v>616</v>
      </c>
      <c r="C49" s="873" t="s">
        <v>1282</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722</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v>5</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873" t="s">
        <v>90</v>
      </c>
      <c r="D52" s="874"/>
      <c r="E52" s="874"/>
      <c r="F52" s="874"/>
      <c r="G52" s="874"/>
      <c r="H52" s="874"/>
      <c r="I52" s="874"/>
      <c r="J52" s="874"/>
      <c r="K52" s="874"/>
      <c r="L52" s="874"/>
      <c r="M52" s="875"/>
      <c r="N52" s="5"/>
      <c r="O52" s="5"/>
      <c r="P52" s="5"/>
      <c r="Q52" s="5"/>
      <c r="R52" s="5"/>
      <c r="S52" s="5"/>
      <c r="T52" s="5"/>
      <c r="U52" s="5"/>
      <c r="V52" s="5"/>
      <c r="W52" s="5"/>
      <c r="X52" s="5"/>
      <c r="Y52" s="5"/>
    </row>
    <row r="53" spans="1:25" ht="15.75" customHeight="1" x14ac:dyDescent="0.25">
      <c r="A53" s="871" t="s">
        <v>545</v>
      </c>
      <c r="B53" s="259" t="s">
        <v>622</v>
      </c>
      <c r="C53" s="911" t="s">
        <v>483</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1277</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475</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476</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70" t="s">
        <v>484</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t="s">
        <v>478</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1271</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1283</v>
      </c>
      <c r="D60" s="1085"/>
      <c r="E60" s="1085"/>
      <c r="F60" s="1085"/>
      <c r="G60" s="1085"/>
      <c r="H60" s="1085"/>
      <c r="I60" s="1085"/>
      <c r="J60" s="1085"/>
      <c r="K60" s="1085"/>
      <c r="L60" s="1085"/>
      <c r="M60" s="1086"/>
      <c r="N60" s="5"/>
      <c r="O60" s="5"/>
      <c r="P60" s="5"/>
      <c r="Q60" s="5"/>
      <c r="R60" s="5"/>
      <c r="S60" s="5"/>
      <c r="T60" s="5"/>
      <c r="U60" s="5"/>
      <c r="V60" s="5"/>
      <c r="W60" s="5"/>
      <c r="X60" s="5"/>
      <c r="Y60" s="5"/>
    </row>
    <row r="61" spans="1:25" ht="30" customHeight="1" thickBot="1" x14ac:dyDescent="0.3">
      <c r="A61" s="872"/>
      <c r="B61" s="262" t="s">
        <v>44</v>
      </c>
      <c r="C61" s="911" t="s">
        <v>475</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hyperlinks>
    <hyperlink ref="C57"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6" zoomScale="70" zoomScaleNormal="70" workbookViewId="0">
      <selection activeCell="C3" sqref="C3:M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1284</v>
      </c>
      <c r="C1" s="915"/>
      <c r="D1" s="915"/>
      <c r="E1" s="915"/>
      <c r="F1" s="915"/>
      <c r="G1" s="915"/>
      <c r="H1" s="915"/>
      <c r="I1" s="915"/>
      <c r="J1" s="915"/>
      <c r="K1" s="915"/>
      <c r="L1" s="915"/>
      <c r="M1" s="916"/>
      <c r="N1" s="5"/>
      <c r="O1" s="5"/>
      <c r="P1" s="5"/>
      <c r="Q1" s="5"/>
      <c r="R1" s="5"/>
      <c r="S1" s="5"/>
      <c r="T1" s="5"/>
      <c r="U1" s="5"/>
      <c r="V1" s="5"/>
      <c r="W1" s="5"/>
      <c r="X1" s="5"/>
      <c r="Y1" s="5"/>
    </row>
    <row r="2" spans="1:25" ht="45" customHeight="1" x14ac:dyDescent="0.25">
      <c r="A2" s="871" t="s">
        <v>552</v>
      </c>
      <c r="B2" s="176" t="s">
        <v>553</v>
      </c>
      <c r="C2" s="917" t="s">
        <v>494</v>
      </c>
      <c r="D2" s="918"/>
      <c r="E2" s="918"/>
      <c r="F2" s="918"/>
      <c r="G2" s="918"/>
      <c r="H2" s="918"/>
      <c r="I2" s="918"/>
      <c r="J2" s="918"/>
      <c r="K2" s="918"/>
      <c r="L2" s="918"/>
      <c r="M2" s="919"/>
      <c r="N2" s="5"/>
      <c r="O2" s="5"/>
      <c r="P2" s="5"/>
      <c r="Q2" s="5"/>
      <c r="R2" s="5"/>
      <c r="S2" s="5"/>
      <c r="T2" s="5"/>
      <c r="U2" s="5"/>
      <c r="V2" s="5"/>
      <c r="W2" s="5"/>
      <c r="X2" s="5"/>
      <c r="Y2" s="5"/>
    </row>
    <row r="3" spans="1:25" ht="54.75" customHeight="1" x14ac:dyDescent="0.25">
      <c r="A3" s="872"/>
      <c r="B3" s="177" t="s">
        <v>735</v>
      </c>
      <c r="C3" s="777" t="s">
        <v>1285</v>
      </c>
      <c r="D3" s="779"/>
      <c r="E3" s="779"/>
      <c r="F3" s="779"/>
      <c r="G3" s="779"/>
      <c r="H3" s="779"/>
      <c r="I3" s="779"/>
      <c r="J3" s="779"/>
      <c r="K3" s="779"/>
      <c r="L3" s="779"/>
      <c r="M3" s="780"/>
      <c r="N3" s="5"/>
      <c r="O3" s="5"/>
      <c r="P3" s="5"/>
      <c r="Q3" s="5"/>
      <c r="R3" s="5"/>
      <c r="S3" s="5"/>
      <c r="T3" s="5"/>
      <c r="U3" s="5"/>
      <c r="V3" s="5"/>
      <c r="W3" s="5"/>
      <c r="X3" s="5"/>
      <c r="Y3" s="5"/>
    </row>
    <row r="4" spans="1:25" ht="15.75" customHeight="1" x14ac:dyDescent="0.25">
      <c r="A4" s="872"/>
      <c r="B4" s="178" t="s">
        <v>40</v>
      </c>
      <c r="C4" s="179" t="s">
        <v>76</v>
      </c>
      <c r="D4" s="180"/>
      <c r="E4" s="181"/>
      <c r="F4" s="920" t="s">
        <v>41</v>
      </c>
      <c r="G4" s="896"/>
      <c r="H4" s="182">
        <v>220</v>
      </c>
      <c r="I4" s="183"/>
      <c r="J4" s="183"/>
      <c r="K4" s="183"/>
      <c r="L4" s="183"/>
      <c r="M4" s="184"/>
      <c r="N4" s="5"/>
      <c r="O4" s="5"/>
      <c r="P4" s="5"/>
      <c r="Q4" s="5"/>
      <c r="R4" s="5"/>
      <c r="S4" s="5"/>
      <c r="T4" s="5"/>
      <c r="U4" s="5"/>
      <c r="V4" s="5"/>
      <c r="W4" s="5"/>
      <c r="X4" s="5"/>
      <c r="Y4" s="5"/>
    </row>
    <row r="5" spans="1:25" ht="38.25" customHeight="1" x14ac:dyDescent="0.25">
      <c r="A5" s="872"/>
      <c r="B5" s="178" t="s">
        <v>556</v>
      </c>
      <c r="C5" s="967" t="s">
        <v>1286</v>
      </c>
      <c r="D5" s="968"/>
      <c r="E5" s="968"/>
      <c r="F5" s="968"/>
      <c r="G5" s="968"/>
      <c r="H5" s="968"/>
      <c r="I5" s="968"/>
      <c r="J5" s="968"/>
      <c r="K5" s="968"/>
      <c r="L5" s="968"/>
      <c r="M5" s="969"/>
      <c r="N5" s="5"/>
      <c r="O5" s="5"/>
      <c r="P5" s="5"/>
      <c r="Q5" s="5"/>
      <c r="R5" s="5"/>
      <c r="S5" s="5"/>
      <c r="T5" s="5"/>
      <c r="U5" s="5"/>
      <c r="V5" s="5"/>
      <c r="W5" s="5"/>
      <c r="X5" s="5"/>
      <c r="Y5" s="5"/>
    </row>
    <row r="6" spans="1:25" ht="45" customHeight="1" x14ac:dyDescent="0.25">
      <c r="A6" s="872"/>
      <c r="B6" s="178" t="s">
        <v>557</v>
      </c>
      <c r="C6" s="873" t="s">
        <v>1287</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474</v>
      </c>
      <c r="D7" s="912"/>
      <c r="E7" s="185"/>
      <c r="F7" s="185"/>
      <c r="G7" s="186"/>
      <c r="H7" s="187" t="s">
        <v>44</v>
      </c>
      <c r="I7" s="922" t="s">
        <v>475</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475</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40.5" customHeight="1" x14ac:dyDescent="0.25">
      <c r="A11" s="872"/>
      <c r="B11" s="177" t="s">
        <v>564</v>
      </c>
      <c r="C11" s="964" t="s">
        <v>1288</v>
      </c>
      <c r="D11" s="965"/>
      <c r="E11" s="965"/>
      <c r="F11" s="965"/>
      <c r="G11" s="965"/>
      <c r="H11" s="965"/>
      <c r="I11" s="965"/>
      <c r="J11" s="965"/>
      <c r="K11" s="965"/>
      <c r="L11" s="965"/>
      <c r="M11" s="966"/>
      <c r="N11" s="5"/>
      <c r="O11" s="5"/>
      <c r="P11" s="5"/>
      <c r="Q11" s="5"/>
      <c r="R11" s="5"/>
      <c r="S11" s="5"/>
      <c r="T11" s="5"/>
      <c r="U11" s="5"/>
      <c r="V11" s="5"/>
      <c r="W11" s="5"/>
      <c r="X11" s="5"/>
      <c r="Y11" s="5"/>
    </row>
    <row r="12" spans="1:25" ht="78" customHeight="1" x14ac:dyDescent="0.25">
      <c r="A12" s="872"/>
      <c r="B12" s="177" t="s">
        <v>741</v>
      </c>
      <c r="C12" s="964" t="s">
        <v>1289</v>
      </c>
      <c r="D12" s="965"/>
      <c r="E12" s="965"/>
      <c r="F12" s="965"/>
      <c r="G12" s="965"/>
      <c r="H12" s="965"/>
      <c r="I12" s="965"/>
      <c r="J12" s="965"/>
      <c r="K12" s="965"/>
      <c r="L12" s="965"/>
      <c r="M12" s="966"/>
      <c r="N12" s="5"/>
      <c r="O12" s="5"/>
      <c r="P12" s="5"/>
      <c r="Q12" s="5"/>
      <c r="R12" s="5"/>
      <c r="S12" s="5"/>
      <c r="T12" s="5"/>
      <c r="U12" s="5"/>
      <c r="V12" s="5"/>
      <c r="W12" s="5"/>
      <c r="X12" s="5"/>
      <c r="Y12" s="5"/>
    </row>
    <row r="13" spans="1:25" ht="36.75" customHeight="1" x14ac:dyDescent="0.25">
      <c r="A13" s="872"/>
      <c r="B13" s="177" t="s">
        <v>743</v>
      </c>
      <c r="C13" s="873" t="s">
        <v>1290</v>
      </c>
      <c r="D13" s="874"/>
      <c r="E13" s="874"/>
      <c r="F13" s="874"/>
      <c r="G13" s="874"/>
      <c r="H13" s="874"/>
      <c r="I13" s="874"/>
      <c r="J13" s="874"/>
      <c r="K13" s="874"/>
      <c r="L13" s="874"/>
      <c r="M13" s="1148"/>
      <c r="N13" s="5"/>
      <c r="O13" s="5"/>
      <c r="P13" s="5"/>
      <c r="Q13" s="5"/>
      <c r="R13" s="5"/>
      <c r="S13" s="5"/>
      <c r="T13" s="5"/>
      <c r="U13" s="5"/>
      <c r="V13" s="5"/>
      <c r="W13" s="5"/>
      <c r="X13" s="5"/>
      <c r="Y13" s="5"/>
    </row>
    <row r="14" spans="1:25" ht="38.25" customHeight="1" x14ac:dyDescent="0.25">
      <c r="A14" s="872"/>
      <c r="B14" s="910" t="s">
        <v>745</v>
      </c>
      <c r="C14" s="911" t="s">
        <v>472</v>
      </c>
      <c r="D14" s="912"/>
      <c r="E14" s="199" t="s">
        <v>746</v>
      </c>
      <c r="F14" s="200" t="s">
        <v>1264</v>
      </c>
      <c r="G14" s="874" t="s">
        <v>1265</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473</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495</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707</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95.25" customHeight="1" x14ac:dyDescent="0.25">
      <c r="A30" s="872"/>
      <c r="B30" s="223"/>
      <c r="C30" s="226" t="s">
        <v>588</v>
      </c>
      <c r="D30" s="227">
        <v>3485</v>
      </c>
      <c r="E30" s="219"/>
      <c r="F30" s="228" t="s">
        <v>589</v>
      </c>
      <c r="G30" s="213">
        <v>2019</v>
      </c>
      <c r="H30" s="219"/>
      <c r="I30" s="228" t="s">
        <v>590</v>
      </c>
      <c r="J30" s="893" t="s">
        <v>1291</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230</v>
      </c>
      <c r="E37" s="244"/>
      <c r="F37" s="243">
        <v>640</v>
      </c>
      <c r="G37" s="244"/>
      <c r="H37" s="243">
        <v>212</v>
      </c>
      <c r="I37" s="244"/>
      <c r="J37" s="243">
        <v>87</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895">
        <v>1169</v>
      </c>
      <c r="G43" s="896"/>
      <c r="H43" s="1179"/>
      <c r="I43" s="1180"/>
      <c r="J43" s="1180"/>
      <c r="K43" s="1180"/>
      <c r="L43" s="1180"/>
      <c r="M43" s="1181"/>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86"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87"/>
      <c r="C46" s="253"/>
      <c r="D46" s="254" t="s">
        <v>89</v>
      </c>
      <c r="E46" s="255" t="s">
        <v>108</v>
      </c>
      <c r="F46" s="899" t="s">
        <v>614</v>
      </c>
      <c r="G46" s="901" t="s">
        <v>654</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87"/>
      <c r="C47" s="253"/>
      <c r="D47" s="257" t="s">
        <v>577</v>
      </c>
      <c r="E47" s="212"/>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88"/>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2"/>
      <c r="B49" s="177" t="s">
        <v>616</v>
      </c>
      <c r="C49" s="873" t="s">
        <v>1292</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722</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v>5</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873" t="s">
        <v>90</v>
      </c>
      <c r="D52" s="874"/>
      <c r="E52" s="874"/>
      <c r="F52" s="874"/>
      <c r="G52" s="874"/>
      <c r="H52" s="874"/>
      <c r="I52" s="874"/>
      <c r="J52" s="874"/>
      <c r="K52" s="874"/>
      <c r="L52" s="874"/>
      <c r="M52" s="875"/>
      <c r="N52" s="5"/>
      <c r="O52" s="5"/>
      <c r="P52" s="5"/>
      <c r="Q52" s="5"/>
      <c r="R52" s="5"/>
      <c r="S52" s="5"/>
      <c r="T52" s="5"/>
      <c r="U52" s="5"/>
      <c r="V52" s="5"/>
      <c r="W52" s="5"/>
      <c r="X52" s="5"/>
      <c r="Y52" s="5"/>
    </row>
    <row r="53" spans="1:25" ht="15.75" customHeight="1" x14ac:dyDescent="0.25">
      <c r="A53" s="871" t="s">
        <v>545</v>
      </c>
      <c r="B53" s="259" t="s">
        <v>622</v>
      </c>
      <c r="C53" s="911" t="s">
        <v>496</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1293</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475</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476</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70" t="s">
        <v>497</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t="s">
        <v>478</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1271</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1094</v>
      </c>
      <c r="D60" s="1085"/>
      <c r="E60" s="1085"/>
      <c r="F60" s="1085"/>
      <c r="G60" s="1085"/>
      <c r="H60" s="1085"/>
      <c r="I60" s="1085"/>
      <c r="J60" s="1085"/>
      <c r="K60" s="1085"/>
      <c r="L60" s="1085"/>
      <c r="M60" s="1086"/>
      <c r="N60" s="5"/>
      <c r="O60" s="5"/>
      <c r="P60" s="5"/>
      <c r="Q60" s="5"/>
      <c r="R60" s="5"/>
      <c r="S60" s="5"/>
      <c r="T60" s="5"/>
      <c r="U60" s="5"/>
      <c r="V60" s="5"/>
      <c r="W60" s="5"/>
      <c r="X60" s="5"/>
      <c r="Y60" s="5"/>
    </row>
    <row r="61" spans="1:25" ht="30" customHeight="1" thickBot="1" x14ac:dyDescent="0.3">
      <c r="A61" s="872"/>
      <c r="B61" s="262" t="s">
        <v>44</v>
      </c>
      <c r="C61" s="911" t="s">
        <v>475</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M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hyperlinks>
    <hyperlink ref="C57"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1294</v>
      </c>
      <c r="C1" s="3"/>
      <c r="D1" s="3"/>
      <c r="E1" s="3"/>
      <c r="F1" s="3"/>
      <c r="G1" s="3"/>
      <c r="H1" s="3"/>
      <c r="I1" s="3"/>
      <c r="J1" s="3"/>
      <c r="K1" s="3"/>
      <c r="L1" s="3"/>
      <c r="M1" s="4"/>
    </row>
    <row r="2" spans="1:13" ht="16.5" customHeight="1" x14ac:dyDescent="0.25">
      <c r="A2" s="768" t="s">
        <v>552</v>
      </c>
      <c r="B2" s="6" t="s">
        <v>553</v>
      </c>
      <c r="C2" s="826" t="s">
        <v>499</v>
      </c>
      <c r="D2" s="827"/>
      <c r="E2" s="827"/>
      <c r="F2" s="827"/>
      <c r="G2" s="827"/>
      <c r="H2" s="827"/>
      <c r="I2" s="827"/>
      <c r="J2" s="827"/>
      <c r="K2" s="827"/>
      <c r="L2" s="827"/>
      <c r="M2" s="828"/>
    </row>
    <row r="3" spans="1:13" ht="48.75" customHeight="1" x14ac:dyDescent="0.25">
      <c r="A3" s="769"/>
      <c r="B3" s="11" t="s">
        <v>735</v>
      </c>
      <c r="C3" s="777" t="s">
        <v>1285</v>
      </c>
      <c r="D3" s="779"/>
      <c r="E3" s="779"/>
      <c r="F3" s="779"/>
      <c r="G3" s="779"/>
      <c r="H3" s="779"/>
      <c r="I3" s="779"/>
      <c r="J3" s="779"/>
      <c r="K3" s="779"/>
      <c r="L3" s="779"/>
      <c r="M3" s="780"/>
    </row>
    <row r="4" spans="1:13" x14ac:dyDescent="0.25">
      <c r="A4" s="769"/>
      <c r="B4" s="7" t="s">
        <v>40</v>
      </c>
      <c r="C4" s="123" t="s">
        <v>89</v>
      </c>
      <c r="D4" s="128"/>
      <c r="E4" s="126"/>
      <c r="F4" s="784" t="s">
        <v>41</v>
      </c>
      <c r="G4" s="785"/>
      <c r="H4" s="129">
        <v>217</v>
      </c>
      <c r="I4" s="8"/>
      <c r="J4" s="8"/>
      <c r="K4" s="8"/>
      <c r="L4" s="8"/>
      <c r="M4" s="9"/>
    </row>
    <row r="5" spans="1:13" x14ac:dyDescent="0.25">
      <c r="A5" s="769"/>
      <c r="B5" s="7" t="s">
        <v>556</v>
      </c>
      <c r="C5" s="777" t="s">
        <v>1295</v>
      </c>
      <c r="D5" s="779"/>
      <c r="E5" s="779"/>
      <c r="F5" s="779"/>
      <c r="G5" s="779"/>
      <c r="H5" s="779"/>
      <c r="I5" s="779"/>
      <c r="J5" s="779"/>
      <c r="K5" s="779"/>
      <c r="L5" s="779"/>
      <c r="M5" s="780"/>
    </row>
    <row r="6" spans="1:13" x14ac:dyDescent="0.25">
      <c r="A6" s="769"/>
      <c r="B6" s="7" t="s">
        <v>557</v>
      </c>
      <c r="C6" s="777" t="s">
        <v>1296</v>
      </c>
      <c r="D6" s="779"/>
      <c r="E6" s="779"/>
      <c r="F6" s="779"/>
      <c r="G6" s="779"/>
      <c r="H6" s="779"/>
      <c r="I6" s="779"/>
      <c r="J6" s="779"/>
      <c r="K6" s="779"/>
      <c r="L6" s="779"/>
      <c r="M6" s="780"/>
    </row>
    <row r="7" spans="1:13" x14ac:dyDescent="0.25">
      <c r="A7" s="769"/>
      <c r="B7" s="11" t="s">
        <v>558</v>
      </c>
      <c r="C7" s="773" t="s">
        <v>233</v>
      </c>
      <c r="D7" s="774"/>
      <c r="E7" s="12"/>
      <c r="F7" s="12"/>
      <c r="G7" s="13"/>
      <c r="H7" s="130" t="s">
        <v>44</v>
      </c>
      <c r="I7" s="775" t="s">
        <v>721</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771" t="s">
        <v>502</v>
      </c>
      <c r="D9" s="772"/>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33" customHeight="1" x14ac:dyDescent="0.25">
      <c r="A11" s="769"/>
      <c r="B11" s="11" t="s">
        <v>564</v>
      </c>
      <c r="C11" s="815" t="s">
        <v>1297</v>
      </c>
      <c r="D11" s="816"/>
      <c r="E11" s="816"/>
      <c r="F11" s="816"/>
      <c r="G11" s="816"/>
      <c r="H11" s="816"/>
      <c r="I11" s="816"/>
      <c r="J11" s="816"/>
      <c r="K11" s="816"/>
      <c r="L11" s="816"/>
      <c r="M11" s="817"/>
    </row>
    <row r="12" spans="1:13" ht="55.5" customHeight="1" x14ac:dyDescent="0.25">
      <c r="A12" s="769"/>
      <c r="B12" s="11" t="s">
        <v>741</v>
      </c>
      <c r="C12" s="815" t="s">
        <v>1298</v>
      </c>
      <c r="D12" s="816"/>
      <c r="E12" s="816"/>
      <c r="F12" s="816"/>
      <c r="G12" s="816"/>
      <c r="H12" s="816"/>
      <c r="I12" s="816"/>
      <c r="J12" s="816"/>
      <c r="K12" s="816"/>
      <c r="L12" s="816"/>
      <c r="M12" s="817"/>
    </row>
    <row r="13" spans="1:13" ht="31.5" customHeight="1" x14ac:dyDescent="0.25">
      <c r="A13" s="769"/>
      <c r="B13" s="11" t="s">
        <v>743</v>
      </c>
      <c r="C13" s="873" t="s">
        <v>1290</v>
      </c>
      <c r="D13" s="874"/>
      <c r="E13" s="874"/>
      <c r="F13" s="874"/>
      <c r="G13" s="874"/>
      <c r="H13" s="874"/>
      <c r="I13" s="874"/>
      <c r="J13" s="874"/>
      <c r="K13" s="874"/>
      <c r="L13" s="874"/>
      <c r="M13" s="1148"/>
    </row>
    <row r="14" spans="1:13" ht="84" customHeight="1" x14ac:dyDescent="0.25">
      <c r="A14" s="769"/>
      <c r="B14" s="837" t="s">
        <v>745</v>
      </c>
      <c r="C14" s="755" t="s">
        <v>1299</v>
      </c>
      <c r="D14" s="756"/>
      <c r="E14" s="268" t="s">
        <v>746</v>
      </c>
      <c r="F14" s="843" t="s">
        <v>1300</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491</v>
      </c>
      <c r="D16" s="816"/>
      <c r="E16" s="816"/>
      <c r="F16" s="816"/>
      <c r="G16" s="816"/>
      <c r="H16" s="816"/>
      <c r="I16" s="816"/>
      <c r="J16" s="816"/>
      <c r="K16" s="816"/>
      <c r="L16" s="816"/>
      <c r="M16" s="817"/>
    </row>
    <row r="17" spans="1:13" x14ac:dyDescent="0.25">
      <c r="A17" s="748"/>
      <c r="B17" s="26" t="s">
        <v>748</v>
      </c>
      <c r="C17" s="815" t="s">
        <v>500</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577</v>
      </c>
      <c r="E23" s="36" t="s">
        <v>578</v>
      </c>
      <c r="F23" s="142" t="s">
        <v>688</v>
      </c>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577</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40">
        <v>62</v>
      </c>
      <c r="E30" s="47"/>
      <c r="F30" s="58" t="s">
        <v>589</v>
      </c>
      <c r="G30" s="40">
        <v>2019</v>
      </c>
      <c r="H30" s="47"/>
      <c r="I30" s="58" t="s">
        <v>590</v>
      </c>
      <c r="J30" s="820" t="s">
        <v>502</v>
      </c>
      <c r="K30" s="756"/>
      <c r="L30" s="821"/>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163">
        <v>2021</v>
      </c>
      <c r="E33" s="64"/>
      <c r="F33" s="47" t="s">
        <v>594</v>
      </c>
      <c r="G33" s="164" t="s">
        <v>709</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309">
        <v>100</v>
      </c>
      <c r="E37" s="167"/>
      <c r="F37" s="309">
        <v>100</v>
      </c>
      <c r="G37" s="167"/>
      <c r="H37" s="309">
        <v>100</v>
      </c>
      <c r="I37" s="167"/>
      <c r="J37" s="309">
        <v>30</v>
      </c>
      <c r="K37" s="167"/>
      <c r="L37" s="166" t="s">
        <v>90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1182">
        <v>330</v>
      </c>
      <c r="G43" s="1183"/>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724</v>
      </c>
      <c r="H46" s="762"/>
      <c r="I46" s="762"/>
      <c r="J46" s="762"/>
      <c r="K46" s="97" t="s">
        <v>615</v>
      </c>
      <c r="L46" s="801"/>
      <c r="M46" s="802"/>
    </row>
    <row r="47" spans="1:13" x14ac:dyDescent="0.25">
      <c r="A47" s="748"/>
      <c r="B47" s="751"/>
      <c r="C47" s="94"/>
      <c r="D47" s="98" t="s">
        <v>577</v>
      </c>
      <c r="E47" s="38"/>
      <c r="F47" s="761"/>
      <c r="G47" s="762"/>
      <c r="H47" s="762"/>
      <c r="I47" s="762"/>
      <c r="J47" s="762"/>
      <c r="K47" s="20"/>
      <c r="L47" s="803"/>
      <c r="M47" s="804"/>
    </row>
    <row r="48" spans="1:13" x14ac:dyDescent="0.25">
      <c r="A48" s="748"/>
      <c r="B48" s="752"/>
      <c r="C48" s="99"/>
      <c r="D48" s="23"/>
      <c r="E48" s="23"/>
      <c r="F48" s="23"/>
      <c r="G48" s="23"/>
      <c r="H48" s="23"/>
      <c r="I48" s="23"/>
      <c r="J48" s="23"/>
      <c r="K48" s="23"/>
      <c r="L48" s="20"/>
      <c r="M48" s="21"/>
    </row>
    <row r="49" spans="1:13" ht="71.25" customHeight="1" x14ac:dyDescent="0.25">
      <c r="A49" s="748"/>
      <c r="B49" s="11" t="s">
        <v>616</v>
      </c>
      <c r="C49" s="815" t="s">
        <v>1301</v>
      </c>
      <c r="D49" s="816"/>
      <c r="E49" s="816"/>
      <c r="F49" s="816"/>
      <c r="G49" s="816"/>
      <c r="H49" s="816"/>
      <c r="I49" s="816"/>
      <c r="J49" s="816"/>
      <c r="K49" s="816"/>
      <c r="L49" s="816"/>
      <c r="M49" s="817"/>
    </row>
    <row r="50" spans="1:13" x14ac:dyDescent="0.25">
      <c r="A50" s="748"/>
      <c r="B50" s="26" t="s">
        <v>618</v>
      </c>
      <c r="C50" s="815" t="s">
        <v>502</v>
      </c>
      <c r="D50" s="816"/>
      <c r="E50" s="816"/>
      <c r="F50" s="816"/>
      <c r="G50" s="816"/>
      <c r="H50" s="816"/>
      <c r="I50" s="816"/>
      <c r="J50" s="816"/>
      <c r="K50" s="816"/>
      <c r="L50" s="816"/>
      <c r="M50" s="817"/>
    </row>
    <row r="51" spans="1:13" x14ac:dyDescent="0.25">
      <c r="A51" s="748"/>
      <c r="B51" s="26" t="s">
        <v>620</v>
      </c>
      <c r="C51" s="815">
        <v>30</v>
      </c>
      <c r="D51" s="816"/>
      <c r="E51" s="816"/>
      <c r="F51" s="816"/>
      <c r="G51" s="816"/>
      <c r="H51" s="816"/>
      <c r="I51" s="816"/>
      <c r="J51" s="816"/>
      <c r="K51" s="816"/>
      <c r="L51" s="816"/>
      <c r="M51" s="817"/>
    </row>
    <row r="52" spans="1:13" x14ac:dyDescent="0.25">
      <c r="A52" s="748"/>
      <c r="B52" s="26" t="s">
        <v>621</v>
      </c>
      <c r="C52" s="1173">
        <v>2021</v>
      </c>
      <c r="D52" s="816"/>
      <c r="E52" s="816"/>
      <c r="F52" s="816"/>
      <c r="G52" s="816"/>
      <c r="H52" s="816"/>
      <c r="I52" s="816"/>
      <c r="J52" s="816"/>
      <c r="K52" s="816"/>
      <c r="L52" s="816"/>
      <c r="M52" s="817"/>
    </row>
    <row r="53" spans="1:13" ht="15.75" customHeight="1" x14ac:dyDescent="0.25">
      <c r="A53" s="734" t="s">
        <v>545</v>
      </c>
      <c r="B53" s="100" t="s">
        <v>622</v>
      </c>
      <c r="C53" s="739" t="s">
        <v>728</v>
      </c>
      <c r="D53" s="740"/>
      <c r="E53" s="740"/>
      <c r="F53" s="740"/>
      <c r="G53" s="740"/>
      <c r="H53" s="740"/>
      <c r="I53" s="740"/>
      <c r="J53" s="740"/>
      <c r="K53" s="740"/>
      <c r="L53" s="740"/>
      <c r="M53" s="741"/>
    </row>
    <row r="54" spans="1:13" x14ac:dyDescent="0.25">
      <c r="A54" s="735"/>
      <c r="B54" s="100" t="s">
        <v>624</v>
      </c>
      <c r="C54" s="739" t="s">
        <v>729</v>
      </c>
      <c r="D54" s="740"/>
      <c r="E54" s="740"/>
      <c r="F54" s="740"/>
      <c r="G54" s="740"/>
      <c r="H54" s="740"/>
      <c r="I54" s="740"/>
      <c r="J54" s="740"/>
      <c r="K54" s="740"/>
      <c r="L54" s="740"/>
      <c r="M54" s="741"/>
    </row>
    <row r="55" spans="1:13" x14ac:dyDescent="0.25">
      <c r="A55" s="735"/>
      <c r="B55" s="100" t="s">
        <v>626</v>
      </c>
      <c r="C55" s="739" t="s">
        <v>502</v>
      </c>
      <c r="D55" s="740"/>
      <c r="E55" s="740"/>
      <c r="F55" s="740"/>
      <c r="G55" s="740"/>
      <c r="H55" s="740"/>
      <c r="I55" s="740"/>
      <c r="J55" s="740"/>
      <c r="K55" s="740"/>
      <c r="L55" s="740"/>
      <c r="M55" s="741"/>
    </row>
    <row r="56" spans="1:13" ht="15.75" customHeight="1" x14ac:dyDescent="0.25">
      <c r="A56" s="735"/>
      <c r="B56" s="101" t="s">
        <v>627</v>
      </c>
      <c r="C56" s="739" t="s">
        <v>730</v>
      </c>
      <c r="D56" s="740"/>
      <c r="E56" s="740"/>
      <c r="F56" s="740"/>
      <c r="G56" s="740"/>
      <c r="H56" s="740"/>
      <c r="I56" s="740"/>
      <c r="J56" s="740"/>
      <c r="K56" s="740"/>
      <c r="L56" s="740"/>
      <c r="M56" s="741"/>
    </row>
    <row r="57" spans="1:13" ht="15.75" customHeight="1" x14ac:dyDescent="0.25">
      <c r="A57" s="735"/>
      <c r="B57" s="100" t="s">
        <v>628</v>
      </c>
      <c r="C57" s="746" t="s">
        <v>731</v>
      </c>
      <c r="D57" s="740"/>
      <c r="E57" s="740"/>
      <c r="F57" s="740"/>
      <c r="G57" s="740"/>
      <c r="H57" s="740"/>
      <c r="I57" s="740"/>
      <c r="J57" s="740"/>
      <c r="K57" s="740"/>
      <c r="L57" s="740"/>
      <c r="M57" s="741"/>
    </row>
    <row r="58" spans="1:13" ht="16.5" thickBot="1" x14ac:dyDescent="0.3">
      <c r="A58" s="745"/>
      <c r="B58" s="100" t="s">
        <v>629</v>
      </c>
      <c r="C58" s="739">
        <v>4297414</v>
      </c>
      <c r="D58" s="740"/>
      <c r="E58" s="740"/>
      <c r="F58" s="740"/>
      <c r="G58" s="740"/>
      <c r="H58" s="740"/>
      <c r="I58" s="740"/>
      <c r="J58" s="740"/>
      <c r="K58" s="740"/>
      <c r="L58" s="740"/>
      <c r="M58" s="741"/>
    </row>
    <row r="59" spans="1:13" ht="19.5" customHeight="1" x14ac:dyDescent="0.25">
      <c r="A59" s="734" t="s">
        <v>630</v>
      </c>
      <c r="B59" s="102" t="s">
        <v>631</v>
      </c>
      <c r="C59" s="739" t="s">
        <v>1302</v>
      </c>
      <c r="D59" s="740"/>
      <c r="E59" s="740"/>
      <c r="F59" s="740"/>
      <c r="G59" s="740"/>
      <c r="H59" s="740"/>
      <c r="I59" s="740"/>
      <c r="J59" s="740"/>
      <c r="K59" s="740"/>
      <c r="L59" s="740"/>
      <c r="M59" s="741"/>
    </row>
    <row r="60" spans="1:13" ht="19.5" customHeight="1" x14ac:dyDescent="0.25">
      <c r="A60" s="735"/>
      <c r="B60" s="102" t="s">
        <v>633</v>
      </c>
      <c r="C60" s="739" t="s">
        <v>733</v>
      </c>
      <c r="D60" s="740"/>
      <c r="E60" s="740"/>
      <c r="F60" s="740"/>
      <c r="G60" s="740"/>
      <c r="H60" s="740"/>
      <c r="I60" s="740"/>
      <c r="J60" s="740"/>
      <c r="K60" s="740"/>
      <c r="L60" s="740"/>
      <c r="M60" s="741"/>
    </row>
    <row r="61" spans="1:13" ht="21" customHeight="1" thickBot="1" x14ac:dyDescent="0.3">
      <c r="A61" s="735"/>
      <c r="B61" s="103" t="s">
        <v>44</v>
      </c>
      <c r="C61" s="739" t="s">
        <v>502</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52">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7" zoomScale="70" zoomScaleNormal="70" workbookViewId="0">
      <selection activeCell="C13" sqref="C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7.5" customHeight="1" thickBot="1" x14ac:dyDescent="0.3">
      <c r="A1" s="1"/>
      <c r="B1" s="823" t="s">
        <v>1303</v>
      </c>
      <c r="C1" s="824"/>
      <c r="D1" s="824"/>
      <c r="E1" s="824"/>
      <c r="F1" s="824"/>
      <c r="G1" s="824"/>
      <c r="H1" s="824"/>
      <c r="I1" s="824"/>
      <c r="J1" s="824"/>
      <c r="K1" s="824"/>
      <c r="L1" s="824"/>
      <c r="M1" s="825"/>
    </row>
    <row r="2" spans="1:13" ht="16.5" customHeight="1" x14ac:dyDescent="0.25">
      <c r="A2" s="768" t="s">
        <v>552</v>
      </c>
      <c r="B2" s="6" t="s">
        <v>553</v>
      </c>
      <c r="C2" s="826" t="s">
        <v>508</v>
      </c>
      <c r="D2" s="827"/>
      <c r="E2" s="827"/>
      <c r="F2" s="827"/>
      <c r="G2" s="827"/>
      <c r="H2" s="827"/>
      <c r="I2" s="827"/>
      <c r="J2" s="827"/>
      <c r="K2" s="827"/>
      <c r="L2" s="827"/>
      <c r="M2" s="828"/>
    </row>
    <row r="3" spans="1:13" ht="49.5" customHeight="1" x14ac:dyDescent="0.25">
      <c r="A3" s="769"/>
      <c r="B3" s="11" t="s">
        <v>735</v>
      </c>
      <c r="C3" s="777" t="s">
        <v>1285</v>
      </c>
      <c r="D3" s="779"/>
      <c r="E3" s="779"/>
      <c r="F3" s="779"/>
      <c r="G3" s="779"/>
      <c r="H3" s="779"/>
      <c r="I3" s="779"/>
      <c r="J3" s="779"/>
      <c r="K3" s="779"/>
      <c r="L3" s="779"/>
      <c r="M3" s="780"/>
    </row>
    <row r="4" spans="1:13" x14ac:dyDescent="0.25">
      <c r="A4" s="769"/>
      <c r="B4" s="7" t="s">
        <v>40</v>
      </c>
      <c r="C4" s="123" t="s">
        <v>89</v>
      </c>
      <c r="D4" s="128"/>
      <c r="E4" s="126"/>
      <c r="F4" s="784" t="s">
        <v>41</v>
      </c>
      <c r="G4" s="785"/>
      <c r="H4" s="129">
        <v>218</v>
      </c>
      <c r="I4" s="8"/>
      <c r="J4" s="8"/>
      <c r="K4" s="8"/>
      <c r="L4" s="8"/>
      <c r="M4" s="9"/>
    </row>
    <row r="5" spans="1:13" x14ac:dyDescent="0.25">
      <c r="A5" s="769"/>
      <c r="B5" s="7" t="s">
        <v>556</v>
      </c>
      <c r="C5" s="777" t="s">
        <v>1295</v>
      </c>
      <c r="D5" s="779"/>
      <c r="E5" s="779"/>
      <c r="F5" s="779"/>
      <c r="G5" s="779"/>
      <c r="H5" s="779"/>
      <c r="I5" s="779"/>
      <c r="J5" s="779"/>
      <c r="K5" s="779"/>
      <c r="L5" s="779"/>
      <c r="M5" s="780"/>
    </row>
    <row r="6" spans="1:13" x14ac:dyDescent="0.25">
      <c r="A6" s="769"/>
      <c r="B6" s="7" t="s">
        <v>557</v>
      </c>
      <c r="C6" s="777" t="s">
        <v>1296</v>
      </c>
      <c r="D6" s="779"/>
      <c r="E6" s="779"/>
      <c r="F6" s="779"/>
      <c r="G6" s="779"/>
      <c r="H6" s="779"/>
      <c r="I6" s="779"/>
      <c r="J6" s="779"/>
      <c r="K6" s="779"/>
      <c r="L6" s="779"/>
      <c r="M6" s="780"/>
    </row>
    <row r="7" spans="1:13" x14ac:dyDescent="0.25">
      <c r="A7" s="769"/>
      <c r="B7" s="11" t="s">
        <v>558</v>
      </c>
      <c r="C7" s="773" t="s">
        <v>233</v>
      </c>
      <c r="D7" s="774"/>
      <c r="E7" s="12"/>
      <c r="F7" s="12"/>
      <c r="G7" s="13"/>
      <c r="H7" s="130" t="s">
        <v>44</v>
      </c>
      <c r="I7" s="775" t="s">
        <v>721</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771" t="s">
        <v>502</v>
      </c>
      <c r="D9" s="772"/>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33" customHeight="1" x14ac:dyDescent="0.25">
      <c r="A11" s="769"/>
      <c r="B11" s="11" t="s">
        <v>564</v>
      </c>
      <c r="C11" s="807" t="s">
        <v>1304</v>
      </c>
      <c r="D11" s="808"/>
      <c r="E11" s="808"/>
      <c r="F11" s="808"/>
      <c r="G11" s="808"/>
      <c r="H11" s="808"/>
      <c r="I11" s="808"/>
      <c r="J11" s="808"/>
      <c r="K11" s="808"/>
      <c r="L11" s="808"/>
      <c r="M11" s="809"/>
    </row>
    <row r="12" spans="1:13" ht="45.75" customHeight="1" x14ac:dyDescent="0.25">
      <c r="A12" s="769"/>
      <c r="B12" s="11" t="s">
        <v>741</v>
      </c>
      <c r="C12" s="807" t="s">
        <v>1305</v>
      </c>
      <c r="D12" s="808"/>
      <c r="E12" s="808"/>
      <c r="F12" s="808"/>
      <c r="G12" s="808"/>
      <c r="H12" s="808"/>
      <c r="I12" s="808"/>
      <c r="J12" s="808"/>
      <c r="K12" s="808"/>
      <c r="L12" s="808"/>
      <c r="M12" s="809"/>
    </row>
    <row r="13" spans="1:13" ht="31.5" customHeight="1" x14ac:dyDescent="0.25">
      <c r="A13" s="769"/>
      <c r="B13" s="11" t="s">
        <v>743</v>
      </c>
      <c r="C13" s="873" t="s">
        <v>1290</v>
      </c>
      <c r="D13" s="874"/>
      <c r="E13" s="874"/>
      <c r="F13" s="874"/>
      <c r="G13" s="874"/>
      <c r="H13" s="874"/>
      <c r="I13" s="874"/>
      <c r="J13" s="874"/>
      <c r="K13" s="874"/>
      <c r="L13" s="874"/>
      <c r="M13" s="1148"/>
    </row>
    <row r="14" spans="1:13" ht="84" customHeight="1" x14ac:dyDescent="0.25">
      <c r="A14" s="769"/>
      <c r="B14" s="837" t="s">
        <v>745</v>
      </c>
      <c r="C14" s="755" t="s">
        <v>1299</v>
      </c>
      <c r="D14" s="756"/>
      <c r="E14" s="268" t="s">
        <v>746</v>
      </c>
      <c r="F14" s="1187" t="s">
        <v>1300</v>
      </c>
      <c r="G14" s="1188"/>
      <c r="H14" s="1188"/>
      <c r="I14" s="1188"/>
      <c r="J14" s="1188"/>
      <c r="K14" s="1188"/>
      <c r="L14" s="1188"/>
      <c r="M14" s="1189"/>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491</v>
      </c>
      <c r="D16" s="816"/>
      <c r="E16" s="816"/>
      <c r="F16" s="816"/>
      <c r="G16" s="816"/>
      <c r="H16" s="816"/>
      <c r="I16" s="816"/>
      <c r="J16" s="816"/>
      <c r="K16" s="816"/>
      <c r="L16" s="816"/>
      <c r="M16" s="817"/>
    </row>
    <row r="17" spans="1:13" x14ac:dyDescent="0.25">
      <c r="A17" s="748"/>
      <c r="B17" s="26" t="s">
        <v>748</v>
      </c>
      <c r="C17" s="815" t="s">
        <v>509</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577</v>
      </c>
      <c r="E23" s="36" t="s">
        <v>578</v>
      </c>
      <c r="F23" s="142" t="s">
        <v>688</v>
      </c>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401"/>
      <c r="H26" s="47"/>
      <c r="I26" s="36" t="s">
        <v>583</v>
      </c>
      <c r="J26" s="401" t="s">
        <v>577</v>
      </c>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40">
        <v>5599</v>
      </c>
      <c r="E30" s="47"/>
      <c r="F30" s="58" t="s">
        <v>589</v>
      </c>
      <c r="G30" s="40">
        <v>2019</v>
      </c>
      <c r="H30" s="47"/>
      <c r="I30" s="58" t="s">
        <v>590</v>
      </c>
      <c r="J30" s="820" t="s">
        <v>502</v>
      </c>
      <c r="K30" s="756"/>
      <c r="L30" s="821"/>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164">
        <v>2021</v>
      </c>
      <c r="E33" s="64"/>
      <c r="F33" s="47" t="s">
        <v>594</v>
      </c>
      <c r="G33" s="164" t="s">
        <v>709</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309">
        <v>1368</v>
      </c>
      <c r="E37" s="167"/>
      <c r="F37" s="309">
        <v>1046</v>
      </c>
      <c r="G37" s="167"/>
      <c r="H37" s="309">
        <v>729</v>
      </c>
      <c r="I37" s="167"/>
      <c r="J37" s="309">
        <v>1200</v>
      </c>
      <c r="K37" s="167"/>
      <c r="L37" s="166" t="s">
        <v>90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1182">
        <v>4343</v>
      </c>
      <c r="G43" s="1183"/>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724</v>
      </c>
      <c r="H46" s="762"/>
      <c r="I46" s="762"/>
      <c r="J46" s="762"/>
      <c r="K46" s="97" t="s">
        <v>615</v>
      </c>
      <c r="L46" s="801"/>
      <c r="M46" s="802"/>
    </row>
    <row r="47" spans="1:13" x14ac:dyDescent="0.25">
      <c r="A47" s="748"/>
      <c r="B47" s="751"/>
      <c r="C47" s="94"/>
      <c r="D47" s="98" t="s">
        <v>577</v>
      </c>
      <c r="E47" s="38"/>
      <c r="F47" s="761"/>
      <c r="G47" s="762"/>
      <c r="H47" s="762"/>
      <c r="I47" s="762"/>
      <c r="J47" s="762"/>
      <c r="K47" s="20"/>
      <c r="L47" s="803"/>
      <c r="M47" s="804"/>
    </row>
    <row r="48" spans="1:13" x14ac:dyDescent="0.25">
      <c r="A48" s="748"/>
      <c r="B48" s="752"/>
      <c r="C48" s="99"/>
      <c r="D48" s="23"/>
      <c r="E48" s="23"/>
      <c r="F48" s="23"/>
      <c r="G48" s="23"/>
      <c r="H48" s="23"/>
      <c r="I48" s="23"/>
      <c r="J48" s="23"/>
      <c r="K48" s="23"/>
      <c r="L48" s="20"/>
      <c r="M48" s="21"/>
    </row>
    <row r="49" spans="1:13" ht="34.5" customHeight="1" x14ac:dyDescent="0.25">
      <c r="A49" s="748"/>
      <c r="B49" s="11" t="s">
        <v>616</v>
      </c>
      <c r="C49" s="807" t="s">
        <v>1306</v>
      </c>
      <c r="D49" s="808"/>
      <c r="E49" s="808"/>
      <c r="F49" s="808"/>
      <c r="G49" s="808"/>
      <c r="H49" s="808"/>
      <c r="I49" s="808"/>
      <c r="J49" s="808"/>
      <c r="K49" s="808"/>
      <c r="L49" s="808"/>
      <c r="M49" s="809"/>
    </row>
    <row r="50" spans="1:13" x14ac:dyDescent="0.25">
      <c r="A50" s="748"/>
      <c r="B50" s="26" t="s">
        <v>618</v>
      </c>
      <c r="C50" s="815" t="s">
        <v>502</v>
      </c>
      <c r="D50" s="816"/>
      <c r="E50" s="816"/>
      <c r="F50" s="816"/>
      <c r="G50" s="816"/>
      <c r="H50" s="816"/>
      <c r="I50" s="816"/>
      <c r="J50" s="816"/>
      <c r="K50" s="816"/>
      <c r="L50" s="816"/>
      <c r="M50" s="817"/>
    </row>
    <row r="51" spans="1:13" x14ac:dyDescent="0.25">
      <c r="A51" s="748"/>
      <c r="B51" s="26" t="s">
        <v>620</v>
      </c>
      <c r="C51" s="815">
        <v>30</v>
      </c>
      <c r="D51" s="816"/>
      <c r="E51" s="816"/>
      <c r="F51" s="816"/>
      <c r="G51" s="816"/>
      <c r="H51" s="816"/>
      <c r="I51" s="816"/>
      <c r="J51" s="816"/>
      <c r="K51" s="816"/>
      <c r="L51" s="816"/>
      <c r="M51" s="817"/>
    </row>
    <row r="52" spans="1:13" x14ac:dyDescent="0.25">
      <c r="A52" s="748"/>
      <c r="B52" s="26" t="s">
        <v>621</v>
      </c>
      <c r="C52" s="1184">
        <v>2021</v>
      </c>
      <c r="D52" s="1185"/>
      <c r="E52" s="1185"/>
      <c r="F52" s="1185"/>
      <c r="G52" s="1185"/>
      <c r="H52" s="1185"/>
      <c r="I52" s="1185"/>
      <c r="J52" s="1185"/>
      <c r="K52" s="1185"/>
      <c r="L52" s="1185"/>
      <c r="M52" s="1186"/>
    </row>
    <row r="53" spans="1:13" ht="15.75" customHeight="1" x14ac:dyDescent="0.25">
      <c r="A53" s="734" t="s">
        <v>545</v>
      </c>
      <c r="B53" s="100" t="s">
        <v>622</v>
      </c>
      <c r="C53" s="739" t="s">
        <v>728</v>
      </c>
      <c r="D53" s="740"/>
      <c r="E53" s="740"/>
      <c r="F53" s="740"/>
      <c r="G53" s="740"/>
      <c r="H53" s="740"/>
      <c r="I53" s="740"/>
      <c r="J53" s="740"/>
      <c r="K53" s="740"/>
      <c r="L53" s="740"/>
      <c r="M53" s="741"/>
    </row>
    <row r="54" spans="1:13" x14ac:dyDescent="0.25">
      <c r="A54" s="735"/>
      <c r="B54" s="100" t="s">
        <v>624</v>
      </c>
      <c r="C54" s="739" t="s">
        <v>729</v>
      </c>
      <c r="D54" s="740"/>
      <c r="E54" s="740"/>
      <c r="F54" s="740"/>
      <c r="G54" s="740"/>
      <c r="H54" s="740"/>
      <c r="I54" s="740"/>
      <c r="J54" s="740"/>
      <c r="K54" s="740"/>
      <c r="L54" s="740"/>
      <c r="M54" s="741"/>
    </row>
    <row r="55" spans="1:13" x14ac:dyDescent="0.25">
      <c r="A55" s="735"/>
      <c r="B55" s="100" t="s">
        <v>626</v>
      </c>
      <c r="C55" s="739" t="s">
        <v>502</v>
      </c>
      <c r="D55" s="740"/>
      <c r="E55" s="740"/>
      <c r="F55" s="740"/>
      <c r="G55" s="740"/>
      <c r="H55" s="740"/>
      <c r="I55" s="740"/>
      <c r="J55" s="740"/>
      <c r="K55" s="740"/>
      <c r="L55" s="740"/>
      <c r="M55" s="741"/>
    </row>
    <row r="56" spans="1:13" ht="15.75" customHeight="1" x14ac:dyDescent="0.25">
      <c r="A56" s="735"/>
      <c r="B56" s="101" t="s">
        <v>627</v>
      </c>
      <c r="C56" s="739" t="s">
        <v>730</v>
      </c>
      <c r="D56" s="740"/>
      <c r="E56" s="740"/>
      <c r="F56" s="740"/>
      <c r="G56" s="740"/>
      <c r="H56" s="740"/>
      <c r="I56" s="740"/>
      <c r="J56" s="740"/>
      <c r="K56" s="740"/>
      <c r="L56" s="740"/>
      <c r="M56" s="741"/>
    </row>
    <row r="57" spans="1:13" ht="15.75" customHeight="1" x14ac:dyDescent="0.25">
      <c r="A57" s="735"/>
      <c r="B57" s="100" t="s">
        <v>628</v>
      </c>
      <c r="C57" s="746" t="s">
        <v>731</v>
      </c>
      <c r="D57" s="740"/>
      <c r="E57" s="740"/>
      <c r="F57" s="740"/>
      <c r="G57" s="740"/>
      <c r="H57" s="740"/>
      <c r="I57" s="740"/>
      <c r="J57" s="740"/>
      <c r="K57" s="740"/>
      <c r="L57" s="740"/>
      <c r="M57" s="741"/>
    </row>
    <row r="58" spans="1:13" ht="16.5" thickBot="1" x14ac:dyDescent="0.3">
      <c r="A58" s="745"/>
      <c r="B58" s="100" t="s">
        <v>629</v>
      </c>
      <c r="C58" s="739">
        <v>4297414</v>
      </c>
      <c r="D58" s="740"/>
      <c r="E58" s="740"/>
      <c r="F58" s="740"/>
      <c r="G58" s="740"/>
      <c r="H58" s="740"/>
      <c r="I58" s="740"/>
      <c r="J58" s="740"/>
      <c r="K58" s="740"/>
      <c r="L58" s="740"/>
      <c r="M58" s="741"/>
    </row>
    <row r="59" spans="1:13" ht="19.5" customHeight="1" x14ac:dyDescent="0.25">
      <c r="A59" s="734" t="s">
        <v>630</v>
      </c>
      <c r="B59" s="102" t="s">
        <v>631</v>
      </c>
      <c r="C59" s="739" t="s">
        <v>1302</v>
      </c>
      <c r="D59" s="740"/>
      <c r="E59" s="740"/>
      <c r="F59" s="740"/>
      <c r="G59" s="740"/>
      <c r="H59" s="740"/>
      <c r="I59" s="740"/>
      <c r="J59" s="740"/>
      <c r="K59" s="740"/>
      <c r="L59" s="740"/>
      <c r="M59" s="741"/>
    </row>
    <row r="60" spans="1:13" ht="19.5" customHeight="1" x14ac:dyDescent="0.25">
      <c r="A60" s="735"/>
      <c r="B60" s="102" t="s">
        <v>633</v>
      </c>
      <c r="C60" s="739" t="s">
        <v>733</v>
      </c>
      <c r="D60" s="740"/>
      <c r="E60" s="740"/>
      <c r="F60" s="740"/>
      <c r="G60" s="740"/>
      <c r="H60" s="740"/>
      <c r="I60" s="740"/>
      <c r="J60" s="740"/>
      <c r="K60" s="740"/>
      <c r="L60" s="740"/>
      <c r="M60" s="741"/>
    </row>
    <row r="61" spans="1:13" ht="21" customHeight="1" thickBot="1" x14ac:dyDescent="0.3">
      <c r="A61" s="735"/>
      <c r="B61" s="103" t="s">
        <v>44</v>
      </c>
      <c r="C61" s="739" t="s">
        <v>502</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53">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1307</v>
      </c>
      <c r="C1" s="3"/>
      <c r="D1" s="3"/>
      <c r="E1" s="3"/>
      <c r="F1" s="3"/>
      <c r="G1" s="3"/>
      <c r="H1" s="3"/>
      <c r="I1" s="3"/>
      <c r="J1" s="3"/>
      <c r="K1" s="3"/>
      <c r="L1" s="3"/>
      <c r="M1" s="4"/>
    </row>
    <row r="2" spans="1:13" ht="16.5" customHeight="1" x14ac:dyDescent="0.25">
      <c r="A2" s="768" t="s">
        <v>552</v>
      </c>
      <c r="B2" s="6" t="s">
        <v>553</v>
      </c>
      <c r="C2" s="826" t="s">
        <v>513</v>
      </c>
      <c r="D2" s="827"/>
      <c r="E2" s="827"/>
      <c r="F2" s="827"/>
      <c r="G2" s="827"/>
      <c r="H2" s="827"/>
      <c r="I2" s="827"/>
      <c r="J2" s="827"/>
      <c r="K2" s="827"/>
      <c r="L2" s="827"/>
      <c r="M2" s="828"/>
    </row>
    <row r="3" spans="1:13" ht="52.5" customHeight="1" x14ac:dyDescent="0.25">
      <c r="A3" s="769"/>
      <c r="B3" s="11" t="s">
        <v>735</v>
      </c>
      <c r="C3" s="777" t="s">
        <v>1285</v>
      </c>
      <c r="D3" s="779"/>
      <c r="E3" s="779"/>
      <c r="F3" s="779"/>
      <c r="G3" s="779"/>
      <c r="H3" s="779"/>
      <c r="I3" s="779"/>
      <c r="J3" s="779"/>
      <c r="K3" s="779"/>
      <c r="L3" s="779"/>
      <c r="M3" s="780"/>
    </row>
    <row r="4" spans="1:13" x14ac:dyDescent="0.25">
      <c r="A4" s="769"/>
      <c r="B4" s="7" t="s">
        <v>40</v>
      </c>
      <c r="C4" s="123" t="s">
        <v>89</v>
      </c>
      <c r="D4" s="128"/>
      <c r="E4" s="126"/>
      <c r="F4" s="784" t="s">
        <v>41</v>
      </c>
      <c r="G4" s="785"/>
      <c r="H4" s="129">
        <v>221</v>
      </c>
      <c r="I4" s="8"/>
      <c r="J4" s="8"/>
      <c r="K4" s="8"/>
      <c r="L4" s="8"/>
      <c r="M4" s="9"/>
    </row>
    <row r="5" spans="1:13" x14ac:dyDescent="0.25">
      <c r="A5" s="769"/>
      <c r="B5" s="7" t="s">
        <v>556</v>
      </c>
      <c r="C5" s="777" t="s">
        <v>1295</v>
      </c>
      <c r="D5" s="779"/>
      <c r="E5" s="779"/>
      <c r="F5" s="779"/>
      <c r="G5" s="779"/>
      <c r="H5" s="779"/>
      <c r="I5" s="779"/>
      <c r="J5" s="779"/>
      <c r="K5" s="779"/>
      <c r="L5" s="779"/>
      <c r="M5" s="780"/>
    </row>
    <row r="6" spans="1:13" x14ac:dyDescent="0.25">
      <c r="A6" s="769"/>
      <c r="B6" s="7" t="s">
        <v>557</v>
      </c>
      <c r="C6" s="777" t="s">
        <v>1308</v>
      </c>
      <c r="D6" s="779"/>
      <c r="E6" s="779"/>
      <c r="F6" s="779"/>
      <c r="G6" s="779"/>
      <c r="H6" s="779"/>
      <c r="I6" s="779"/>
      <c r="J6" s="779"/>
      <c r="K6" s="779"/>
      <c r="L6" s="779"/>
      <c r="M6" s="780"/>
    </row>
    <row r="7" spans="1:13" x14ac:dyDescent="0.25">
      <c r="A7" s="769"/>
      <c r="B7" s="11" t="s">
        <v>558</v>
      </c>
      <c r="C7" s="773" t="s">
        <v>233</v>
      </c>
      <c r="D7" s="774"/>
      <c r="E7" s="12"/>
      <c r="F7" s="12"/>
      <c r="G7" s="13"/>
      <c r="H7" s="130" t="s">
        <v>44</v>
      </c>
      <c r="I7" s="775" t="s">
        <v>721</v>
      </c>
      <c r="J7" s="774"/>
      <c r="K7" s="774"/>
      <c r="L7" s="774"/>
      <c r="M7" s="776"/>
    </row>
    <row r="8" spans="1:13" x14ac:dyDescent="0.25">
      <c r="A8" s="769"/>
      <c r="B8" s="837" t="s">
        <v>559</v>
      </c>
      <c r="C8" s="15"/>
      <c r="D8" s="16"/>
      <c r="E8" s="16"/>
      <c r="F8" s="16"/>
      <c r="G8" s="16"/>
      <c r="H8" s="16"/>
      <c r="I8" s="16"/>
      <c r="J8" s="16"/>
      <c r="K8" s="16"/>
      <c r="L8" s="17"/>
      <c r="M8" s="18"/>
    </row>
    <row r="9" spans="1:13" x14ac:dyDescent="0.25">
      <c r="A9" s="769"/>
      <c r="B9" s="838"/>
      <c r="C9" s="771" t="s">
        <v>502</v>
      </c>
      <c r="D9" s="772"/>
      <c r="E9" s="19"/>
      <c r="F9" s="772"/>
      <c r="G9" s="772"/>
      <c r="H9" s="19"/>
      <c r="I9" s="772"/>
      <c r="J9" s="772"/>
      <c r="K9" s="19"/>
      <c r="L9" s="20"/>
      <c r="M9" s="21"/>
    </row>
    <row r="10" spans="1:13" x14ac:dyDescent="0.25">
      <c r="A10" s="769"/>
      <c r="B10" s="839"/>
      <c r="C10" s="771" t="s">
        <v>563</v>
      </c>
      <c r="D10" s="772"/>
      <c r="E10" s="22"/>
      <c r="F10" s="772" t="s">
        <v>563</v>
      </c>
      <c r="G10" s="772"/>
      <c r="H10" s="22"/>
      <c r="I10" s="772" t="s">
        <v>563</v>
      </c>
      <c r="J10" s="772"/>
      <c r="K10" s="22"/>
      <c r="L10" s="23"/>
      <c r="M10" s="24"/>
    </row>
    <row r="11" spans="1:13" ht="33" customHeight="1" x14ac:dyDescent="0.25">
      <c r="A11" s="769"/>
      <c r="B11" s="11" t="s">
        <v>564</v>
      </c>
      <c r="C11" s="815" t="s">
        <v>1309</v>
      </c>
      <c r="D11" s="816"/>
      <c r="E11" s="816"/>
      <c r="F11" s="816"/>
      <c r="G11" s="816"/>
      <c r="H11" s="816"/>
      <c r="I11" s="816"/>
      <c r="J11" s="816"/>
      <c r="K11" s="816"/>
      <c r="L11" s="816"/>
      <c r="M11" s="817"/>
    </row>
    <row r="12" spans="1:13" ht="37.5" customHeight="1" x14ac:dyDescent="0.25">
      <c r="A12" s="769"/>
      <c r="B12" s="11" t="s">
        <v>741</v>
      </c>
      <c r="C12" s="815" t="s">
        <v>1310</v>
      </c>
      <c r="D12" s="816"/>
      <c r="E12" s="816"/>
      <c r="F12" s="816"/>
      <c r="G12" s="816"/>
      <c r="H12" s="816"/>
      <c r="I12" s="816"/>
      <c r="J12" s="816"/>
      <c r="K12" s="816"/>
      <c r="L12" s="816"/>
      <c r="M12" s="817"/>
    </row>
    <row r="13" spans="1:13" ht="31.5" customHeight="1" x14ac:dyDescent="0.25">
      <c r="A13" s="769"/>
      <c r="B13" s="11" t="s">
        <v>743</v>
      </c>
      <c r="C13" s="873" t="s">
        <v>1290</v>
      </c>
      <c r="D13" s="874"/>
      <c r="E13" s="874"/>
      <c r="F13" s="874"/>
      <c r="G13" s="874"/>
      <c r="H13" s="874"/>
      <c r="I13" s="874"/>
      <c r="J13" s="874"/>
      <c r="K13" s="874"/>
      <c r="L13" s="874"/>
      <c r="M13" s="1148"/>
    </row>
    <row r="14" spans="1:13" ht="84" customHeight="1" x14ac:dyDescent="0.25">
      <c r="A14" s="769"/>
      <c r="B14" s="837" t="s">
        <v>745</v>
      </c>
      <c r="C14" s="755" t="s">
        <v>1299</v>
      </c>
      <c r="D14" s="756"/>
      <c r="E14" s="268" t="s">
        <v>746</v>
      </c>
      <c r="F14" s="843" t="s">
        <v>1300</v>
      </c>
      <c r="G14" s="816"/>
      <c r="H14" s="816"/>
      <c r="I14" s="816"/>
      <c r="J14" s="816"/>
      <c r="K14" s="816"/>
      <c r="L14" s="816"/>
      <c r="M14" s="817"/>
    </row>
    <row r="15" spans="1:13" x14ac:dyDescent="0.25">
      <c r="A15" s="769"/>
      <c r="B15" s="838"/>
      <c r="C15" s="755"/>
      <c r="D15" s="756"/>
      <c r="E15" s="756"/>
      <c r="F15" s="756"/>
      <c r="G15" s="756"/>
      <c r="H15" s="756"/>
      <c r="I15" s="756"/>
      <c r="J15" s="756"/>
      <c r="K15" s="756"/>
      <c r="L15" s="756"/>
      <c r="M15" s="760"/>
    </row>
    <row r="16" spans="1:13" x14ac:dyDescent="0.25">
      <c r="A16" s="747" t="s">
        <v>533</v>
      </c>
      <c r="B16" s="26" t="s">
        <v>30</v>
      </c>
      <c r="C16" s="815" t="s">
        <v>491</v>
      </c>
      <c r="D16" s="816"/>
      <c r="E16" s="816"/>
      <c r="F16" s="816"/>
      <c r="G16" s="816"/>
      <c r="H16" s="816"/>
      <c r="I16" s="816"/>
      <c r="J16" s="816"/>
      <c r="K16" s="816"/>
      <c r="L16" s="816"/>
      <c r="M16" s="817"/>
    </row>
    <row r="17" spans="1:13" x14ac:dyDescent="0.25">
      <c r="A17" s="748"/>
      <c r="B17" s="26" t="s">
        <v>748</v>
      </c>
      <c r="C17" s="815" t="s">
        <v>514</v>
      </c>
      <c r="D17" s="816"/>
      <c r="E17" s="816"/>
      <c r="F17" s="816"/>
      <c r="G17" s="816"/>
      <c r="H17" s="816"/>
      <c r="I17" s="816"/>
      <c r="J17" s="816"/>
      <c r="K17" s="816"/>
      <c r="L17" s="816"/>
      <c r="M17" s="817"/>
    </row>
    <row r="18" spans="1:13" ht="8.25" customHeight="1" x14ac:dyDescent="0.25">
      <c r="A18" s="748"/>
      <c r="B18" s="750" t="s">
        <v>566</v>
      </c>
      <c r="C18" s="27"/>
      <c r="D18" s="28"/>
      <c r="E18" s="28"/>
      <c r="F18" s="28"/>
      <c r="G18" s="28"/>
      <c r="H18" s="28"/>
      <c r="I18" s="28"/>
      <c r="J18" s="28"/>
      <c r="K18" s="28"/>
      <c r="L18" s="28"/>
      <c r="M18" s="29"/>
    </row>
    <row r="19" spans="1:13" ht="9" customHeight="1" x14ac:dyDescent="0.25">
      <c r="A19" s="748"/>
      <c r="B19" s="751"/>
      <c r="C19" s="30"/>
      <c r="D19" s="31"/>
      <c r="E19" s="32"/>
      <c r="F19" s="31"/>
      <c r="G19" s="32"/>
      <c r="H19" s="31"/>
      <c r="I19" s="32"/>
      <c r="J19" s="31"/>
      <c r="K19" s="32"/>
      <c r="L19" s="32"/>
      <c r="M19" s="33"/>
    </row>
    <row r="20" spans="1:13" x14ac:dyDescent="0.25">
      <c r="A20" s="748"/>
      <c r="B20" s="751"/>
      <c r="C20" s="34" t="s">
        <v>567</v>
      </c>
      <c r="D20" s="35"/>
      <c r="E20" s="36" t="s">
        <v>568</v>
      </c>
      <c r="F20" s="35"/>
      <c r="G20" s="36" t="s">
        <v>569</v>
      </c>
      <c r="H20" s="35"/>
      <c r="I20" s="36" t="s">
        <v>570</v>
      </c>
      <c r="J20" s="269"/>
      <c r="K20" s="36"/>
      <c r="L20" s="36"/>
      <c r="M20" s="39"/>
    </row>
    <row r="21" spans="1:13" x14ac:dyDescent="0.25">
      <c r="A21" s="748"/>
      <c r="B21" s="751"/>
      <c r="C21" s="34" t="s">
        <v>571</v>
      </c>
      <c r="D21" s="38"/>
      <c r="E21" s="36" t="s">
        <v>572</v>
      </c>
      <c r="F21" s="40"/>
      <c r="G21" s="36" t="s">
        <v>573</v>
      </c>
      <c r="H21" s="40"/>
      <c r="I21" s="36"/>
      <c r="J21" s="41"/>
      <c r="K21" s="36"/>
      <c r="L21" s="36"/>
      <c r="M21" s="39"/>
    </row>
    <row r="22" spans="1:13" x14ac:dyDescent="0.25">
      <c r="A22" s="748"/>
      <c r="B22" s="751"/>
      <c r="C22" s="34" t="s">
        <v>574</v>
      </c>
      <c r="D22" s="38"/>
      <c r="E22" s="36" t="s">
        <v>575</v>
      </c>
      <c r="F22" s="38"/>
      <c r="G22" s="36"/>
      <c r="H22" s="41"/>
      <c r="I22" s="36"/>
      <c r="J22" s="41"/>
      <c r="K22" s="36"/>
      <c r="L22" s="36"/>
      <c r="M22" s="39"/>
    </row>
    <row r="23" spans="1:13" x14ac:dyDescent="0.25">
      <c r="A23" s="748"/>
      <c r="B23" s="751"/>
      <c r="C23" s="34" t="s">
        <v>576</v>
      </c>
      <c r="D23" s="38" t="s">
        <v>577</v>
      </c>
      <c r="E23" s="36" t="s">
        <v>578</v>
      </c>
      <c r="F23" s="142" t="s">
        <v>688</v>
      </c>
      <c r="G23" s="142"/>
      <c r="H23" s="142"/>
      <c r="I23" s="142"/>
      <c r="J23" s="142"/>
      <c r="K23" s="142"/>
      <c r="L23" s="142"/>
      <c r="M23" s="143"/>
    </row>
    <row r="24" spans="1:13" ht="9.75" customHeight="1" x14ac:dyDescent="0.25">
      <c r="A24" s="748"/>
      <c r="B24" s="752"/>
      <c r="C24" s="42"/>
      <c r="D24" s="43"/>
      <c r="E24" s="43"/>
      <c r="F24" s="43"/>
      <c r="G24" s="43"/>
      <c r="H24" s="43"/>
      <c r="I24" s="43"/>
      <c r="J24" s="43"/>
      <c r="K24" s="43"/>
      <c r="L24" s="43"/>
      <c r="M24" s="44"/>
    </row>
    <row r="25" spans="1:13" x14ac:dyDescent="0.25">
      <c r="A25" s="748"/>
      <c r="B25" s="750" t="s">
        <v>580</v>
      </c>
      <c r="C25" s="45"/>
      <c r="D25" s="46"/>
      <c r="E25" s="46"/>
      <c r="F25" s="46"/>
      <c r="G25" s="46"/>
      <c r="H25" s="46"/>
      <c r="I25" s="46"/>
      <c r="J25" s="46"/>
      <c r="K25" s="46"/>
      <c r="L25" s="17"/>
      <c r="M25" s="18"/>
    </row>
    <row r="26" spans="1:13" x14ac:dyDescent="0.25">
      <c r="A26" s="748"/>
      <c r="B26" s="751"/>
      <c r="C26" s="34" t="s">
        <v>581</v>
      </c>
      <c r="D26" s="40"/>
      <c r="E26" s="47"/>
      <c r="F26" s="36" t="s">
        <v>582</v>
      </c>
      <c r="G26" s="38" t="s">
        <v>577</v>
      </c>
      <c r="H26" s="47"/>
      <c r="I26" s="36" t="s">
        <v>583</v>
      </c>
      <c r="J26" s="38"/>
      <c r="K26" s="47"/>
      <c r="L26" s="20"/>
      <c r="M26" s="21"/>
    </row>
    <row r="27" spans="1:13" x14ac:dyDescent="0.25">
      <c r="A27" s="748"/>
      <c r="B27" s="751"/>
      <c r="C27" s="34" t="s">
        <v>585</v>
      </c>
      <c r="D27" s="48"/>
      <c r="E27" s="20"/>
      <c r="F27" s="36" t="s">
        <v>586</v>
      </c>
      <c r="G27" s="40"/>
      <c r="H27" s="20"/>
      <c r="I27" s="49"/>
      <c r="J27" s="20"/>
      <c r="K27" s="19"/>
      <c r="L27" s="20"/>
      <c r="M27" s="21"/>
    </row>
    <row r="28" spans="1:13" x14ac:dyDescent="0.25">
      <c r="A28" s="748"/>
      <c r="B28" s="752"/>
      <c r="C28" s="50"/>
      <c r="D28" s="51"/>
      <c r="E28" s="51"/>
      <c r="F28" s="51"/>
      <c r="G28" s="51"/>
      <c r="H28" s="51"/>
      <c r="I28" s="51"/>
      <c r="J28" s="51"/>
      <c r="K28" s="51"/>
      <c r="L28" s="23"/>
      <c r="M28" s="24"/>
    </row>
    <row r="29" spans="1:13" x14ac:dyDescent="0.25">
      <c r="A29" s="748"/>
      <c r="B29" s="52" t="s">
        <v>587</v>
      </c>
      <c r="C29" s="53"/>
      <c r="D29" s="54"/>
      <c r="E29" s="54"/>
      <c r="F29" s="54"/>
      <c r="G29" s="54"/>
      <c r="H29" s="54"/>
      <c r="I29" s="54"/>
      <c r="J29" s="54"/>
      <c r="K29" s="54"/>
      <c r="L29" s="54"/>
      <c r="M29" s="55"/>
    </row>
    <row r="30" spans="1:13" x14ac:dyDescent="0.25">
      <c r="A30" s="748"/>
      <c r="B30" s="52"/>
      <c r="C30" s="56" t="s">
        <v>588</v>
      </c>
      <c r="D30" s="402">
        <v>1</v>
      </c>
      <c r="E30" s="47"/>
      <c r="F30" s="58" t="s">
        <v>589</v>
      </c>
      <c r="G30" s="40">
        <v>2019</v>
      </c>
      <c r="H30" s="47"/>
      <c r="I30" s="58" t="s">
        <v>590</v>
      </c>
      <c r="J30" s="820" t="s">
        <v>502</v>
      </c>
      <c r="K30" s="756"/>
      <c r="L30" s="821"/>
      <c r="M30" s="60"/>
    </row>
    <row r="31" spans="1:13" x14ac:dyDescent="0.25">
      <c r="A31" s="748"/>
      <c r="B31" s="7"/>
      <c r="C31" s="42"/>
      <c r="D31" s="43"/>
      <c r="E31" s="43"/>
      <c r="F31" s="43"/>
      <c r="G31" s="43"/>
      <c r="H31" s="43"/>
      <c r="I31" s="43"/>
      <c r="J31" s="43"/>
      <c r="K31" s="43"/>
      <c r="L31" s="43"/>
      <c r="M31" s="44"/>
    </row>
    <row r="32" spans="1:13" x14ac:dyDescent="0.25">
      <c r="A32" s="748"/>
      <c r="B32" s="750" t="s">
        <v>592</v>
      </c>
      <c r="C32" s="61"/>
      <c r="D32" s="62"/>
      <c r="E32" s="62"/>
      <c r="F32" s="62"/>
      <c r="G32" s="62"/>
      <c r="H32" s="62"/>
      <c r="I32" s="62"/>
      <c r="J32" s="62"/>
      <c r="K32" s="62"/>
      <c r="L32" s="17"/>
      <c r="M32" s="18"/>
    </row>
    <row r="33" spans="1:13" x14ac:dyDescent="0.25">
      <c r="A33" s="748"/>
      <c r="B33" s="751"/>
      <c r="C33" s="63" t="s">
        <v>593</v>
      </c>
      <c r="D33" s="163">
        <v>2021</v>
      </c>
      <c r="E33" s="64"/>
      <c r="F33" s="47" t="s">
        <v>594</v>
      </c>
      <c r="G33" s="164" t="s">
        <v>709</v>
      </c>
      <c r="H33" s="64"/>
      <c r="I33" s="58"/>
      <c r="J33" s="64"/>
      <c r="K33" s="64"/>
      <c r="L33" s="20"/>
      <c r="M33" s="21"/>
    </row>
    <row r="34" spans="1:13" x14ac:dyDescent="0.25">
      <c r="A34" s="748"/>
      <c r="B34" s="752"/>
      <c r="C34" s="42"/>
      <c r="D34" s="65"/>
      <c r="E34" s="66"/>
      <c r="F34" s="43"/>
      <c r="G34" s="66"/>
      <c r="H34" s="66"/>
      <c r="I34" s="67"/>
      <c r="J34" s="66"/>
      <c r="K34" s="66"/>
      <c r="L34" s="23"/>
      <c r="M34" s="24"/>
    </row>
    <row r="35" spans="1:13" x14ac:dyDescent="0.25">
      <c r="A35" s="748"/>
      <c r="B35" s="750" t="s">
        <v>596</v>
      </c>
      <c r="C35" s="68"/>
      <c r="D35" s="69"/>
      <c r="E35" s="69"/>
      <c r="F35" s="69"/>
      <c r="G35" s="69"/>
      <c r="H35" s="69"/>
      <c r="I35" s="69"/>
      <c r="J35" s="69"/>
      <c r="K35" s="69"/>
      <c r="L35" s="69"/>
      <c r="M35" s="70"/>
    </row>
    <row r="36" spans="1:13" x14ac:dyDescent="0.25">
      <c r="A36" s="748"/>
      <c r="B36" s="751"/>
      <c r="C36" s="71"/>
      <c r="D36" s="72" t="s">
        <v>597</v>
      </c>
      <c r="E36" s="72"/>
      <c r="F36" s="72" t="s">
        <v>598</v>
      </c>
      <c r="G36" s="72"/>
      <c r="H36" s="73" t="s">
        <v>599</v>
      </c>
      <c r="I36" s="73"/>
      <c r="J36" s="73" t="s">
        <v>600</v>
      </c>
      <c r="K36" s="72"/>
      <c r="L36" s="72" t="s">
        <v>601</v>
      </c>
      <c r="M36" s="74"/>
    </row>
    <row r="37" spans="1:13" x14ac:dyDescent="0.25">
      <c r="A37" s="748"/>
      <c r="B37" s="751"/>
      <c r="C37" s="71"/>
      <c r="D37" s="166">
        <v>1</v>
      </c>
      <c r="E37" s="167"/>
      <c r="F37" s="166">
        <v>1</v>
      </c>
      <c r="G37" s="167"/>
      <c r="H37" s="166">
        <v>1</v>
      </c>
      <c r="I37" s="167"/>
      <c r="J37" s="166">
        <v>1</v>
      </c>
      <c r="K37" s="167"/>
      <c r="L37" s="166" t="s">
        <v>90</v>
      </c>
      <c r="M37" s="168"/>
    </row>
    <row r="38" spans="1:13" x14ac:dyDescent="0.25">
      <c r="A38" s="748"/>
      <c r="B38" s="751"/>
      <c r="C38" s="71"/>
      <c r="D38" s="72" t="s">
        <v>602</v>
      </c>
      <c r="E38" s="72"/>
      <c r="F38" s="72" t="s">
        <v>603</v>
      </c>
      <c r="G38" s="72"/>
      <c r="H38" s="73" t="s">
        <v>604</v>
      </c>
      <c r="I38" s="73"/>
      <c r="J38" s="73" t="s">
        <v>605</v>
      </c>
      <c r="K38" s="72"/>
      <c r="L38" s="72" t="s">
        <v>606</v>
      </c>
      <c r="M38" s="33"/>
    </row>
    <row r="39" spans="1:13" x14ac:dyDescent="0.25">
      <c r="A39" s="748"/>
      <c r="B39" s="751"/>
      <c r="C39" s="71"/>
      <c r="D39" s="166" t="s">
        <v>90</v>
      </c>
      <c r="E39" s="167"/>
      <c r="F39" s="166" t="s">
        <v>90</v>
      </c>
      <c r="G39" s="167"/>
      <c r="H39" s="166" t="s">
        <v>90</v>
      </c>
      <c r="I39" s="167"/>
      <c r="J39" s="166" t="s">
        <v>90</v>
      </c>
      <c r="K39" s="167"/>
      <c r="L39" s="166" t="s">
        <v>90</v>
      </c>
      <c r="M39" s="168"/>
    </row>
    <row r="40" spans="1:13" x14ac:dyDescent="0.25">
      <c r="A40" s="748"/>
      <c r="B40" s="751"/>
      <c r="C40" s="71"/>
      <c r="D40" s="72" t="s">
        <v>607</v>
      </c>
      <c r="E40" s="72"/>
      <c r="F40" s="72" t="s">
        <v>608</v>
      </c>
      <c r="G40" s="72"/>
      <c r="H40" s="73" t="s">
        <v>609</v>
      </c>
      <c r="I40" s="73"/>
      <c r="J40" s="73" t="s">
        <v>610</v>
      </c>
      <c r="K40" s="72"/>
      <c r="L40" s="72" t="s">
        <v>611</v>
      </c>
      <c r="M40" s="33"/>
    </row>
    <row r="41" spans="1:13" x14ac:dyDescent="0.25">
      <c r="A41" s="748"/>
      <c r="B41" s="751"/>
      <c r="C41" s="71"/>
      <c r="D41" s="166" t="s">
        <v>90</v>
      </c>
      <c r="E41" s="167"/>
      <c r="F41" s="166" t="s">
        <v>90</v>
      </c>
      <c r="G41" s="167"/>
      <c r="H41" s="166" t="s">
        <v>90</v>
      </c>
      <c r="I41" s="167"/>
      <c r="J41" s="166" t="s">
        <v>90</v>
      </c>
      <c r="K41" s="167"/>
      <c r="L41" s="166" t="s">
        <v>90</v>
      </c>
      <c r="M41" s="168"/>
    </row>
    <row r="42" spans="1:13" x14ac:dyDescent="0.25">
      <c r="A42" s="748"/>
      <c r="B42" s="751"/>
      <c r="C42" s="71"/>
      <c r="D42" s="88" t="s">
        <v>611</v>
      </c>
      <c r="E42" s="89"/>
      <c r="F42" s="88" t="s">
        <v>612</v>
      </c>
      <c r="G42" s="89"/>
      <c r="H42" s="169"/>
      <c r="I42" s="170"/>
      <c r="J42" s="169"/>
      <c r="K42" s="170"/>
      <c r="L42" s="169"/>
      <c r="M42" s="171"/>
    </row>
    <row r="43" spans="1:13" x14ac:dyDescent="0.25">
      <c r="A43" s="748"/>
      <c r="B43" s="751"/>
      <c r="C43" s="71"/>
      <c r="D43" s="166" t="s">
        <v>90</v>
      </c>
      <c r="E43" s="167"/>
      <c r="F43" s="791">
        <v>1</v>
      </c>
      <c r="G43" s="792"/>
      <c r="H43" s="857"/>
      <c r="I43" s="857"/>
      <c r="J43" s="172"/>
      <c r="K43" s="72"/>
      <c r="L43" s="172"/>
      <c r="M43" s="173"/>
    </row>
    <row r="44" spans="1:13" x14ac:dyDescent="0.25">
      <c r="A44" s="748"/>
      <c r="B44" s="751"/>
      <c r="C44" s="87"/>
      <c r="D44" s="88"/>
      <c r="E44" s="89"/>
      <c r="F44" s="88"/>
      <c r="G44" s="89"/>
      <c r="H44" s="90"/>
      <c r="I44" s="91"/>
      <c r="J44" s="90"/>
      <c r="K44" s="91"/>
      <c r="L44" s="90"/>
      <c r="M44" s="92"/>
    </row>
    <row r="45" spans="1:13" ht="18" customHeight="1" x14ac:dyDescent="0.25">
      <c r="A45" s="748"/>
      <c r="B45" s="750" t="s">
        <v>613</v>
      </c>
      <c r="C45" s="45"/>
      <c r="D45" s="46"/>
      <c r="E45" s="46"/>
      <c r="F45" s="46"/>
      <c r="G45" s="46"/>
      <c r="H45" s="46"/>
      <c r="I45" s="46"/>
      <c r="J45" s="46"/>
      <c r="K45" s="46"/>
      <c r="L45" s="20"/>
      <c r="M45" s="21"/>
    </row>
    <row r="46" spans="1:13" x14ac:dyDescent="0.25">
      <c r="A46" s="748"/>
      <c r="B46" s="751"/>
      <c r="C46" s="94"/>
      <c r="D46" s="95" t="s">
        <v>89</v>
      </c>
      <c r="E46" s="96" t="s">
        <v>108</v>
      </c>
      <c r="F46" s="761" t="s">
        <v>614</v>
      </c>
      <c r="G46" s="762" t="s">
        <v>724</v>
      </c>
      <c r="H46" s="762"/>
      <c r="I46" s="762"/>
      <c r="J46" s="762"/>
      <c r="K46" s="97" t="s">
        <v>615</v>
      </c>
      <c r="L46" s="801"/>
      <c r="M46" s="802"/>
    </row>
    <row r="47" spans="1:13" x14ac:dyDescent="0.25">
      <c r="A47" s="748"/>
      <c r="B47" s="751"/>
      <c r="C47" s="94"/>
      <c r="D47" s="98" t="s">
        <v>577</v>
      </c>
      <c r="E47" s="38"/>
      <c r="F47" s="761"/>
      <c r="G47" s="762"/>
      <c r="H47" s="762"/>
      <c r="I47" s="762"/>
      <c r="J47" s="762"/>
      <c r="K47" s="20"/>
      <c r="L47" s="803"/>
      <c r="M47" s="804"/>
    </row>
    <row r="48" spans="1:13" x14ac:dyDescent="0.25">
      <c r="A48" s="748"/>
      <c r="B48" s="752"/>
      <c r="C48" s="99"/>
      <c r="D48" s="23"/>
      <c r="E48" s="23"/>
      <c r="F48" s="23"/>
      <c r="G48" s="23"/>
      <c r="H48" s="23"/>
      <c r="I48" s="23"/>
      <c r="J48" s="23"/>
      <c r="K48" s="23"/>
      <c r="L48" s="20"/>
      <c r="M48" s="21"/>
    </row>
    <row r="49" spans="1:13" x14ac:dyDescent="0.25">
      <c r="A49" s="748"/>
      <c r="B49" s="11" t="s">
        <v>616</v>
      </c>
      <c r="C49" s="815" t="s">
        <v>1311</v>
      </c>
      <c r="D49" s="816"/>
      <c r="E49" s="816"/>
      <c r="F49" s="816"/>
      <c r="G49" s="816"/>
      <c r="H49" s="816"/>
      <c r="I49" s="816"/>
      <c r="J49" s="816"/>
      <c r="K49" s="816"/>
      <c r="L49" s="816"/>
      <c r="M49" s="817"/>
    </row>
    <row r="50" spans="1:13" x14ac:dyDescent="0.25">
      <c r="A50" s="748"/>
      <c r="B50" s="26" t="s">
        <v>618</v>
      </c>
      <c r="C50" s="815" t="s">
        <v>502</v>
      </c>
      <c r="D50" s="816"/>
      <c r="E50" s="816"/>
      <c r="F50" s="816"/>
      <c r="G50" s="816"/>
      <c r="H50" s="816"/>
      <c r="I50" s="816"/>
      <c r="J50" s="816"/>
      <c r="K50" s="816"/>
      <c r="L50" s="816"/>
      <c r="M50" s="817"/>
    </row>
    <row r="51" spans="1:13" x14ac:dyDescent="0.25">
      <c r="A51" s="748"/>
      <c r="B51" s="26" t="s">
        <v>620</v>
      </c>
      <c r="C51" s="815">
        <v>30</v>
      </c>
      <c r="D51" s="816"/>
      <c r="E51" s="816"/>
      <c r="F51" s="816"/>
      <c r="G51" s="816"/>
      <c r="H51" s="816"/>
      <c r="I51" s="816"/>
      <c r="J51" s="816"/>
      <c r="K51" s="816"/>
      <c r="L51" s="816"/>
      <c r="M51" s="817"/>
    </row>
    <row r="52" spans="1:13" x14ac:dyDescent="0.25">
      <c r="A52" s="748"/>
      <c r="B52" s="26" t="s">
        <v>621</v>
      </c>
      <c r="C52" s="1184">
        <v>2021</v>
      </c>
      <c r="D52" s="1185"/>
      <c r="E52" s="1185"/>
      <c r="F52" s="1185"/>
      <c r="G52" s="1185"/>
      <c r="H52" s="1185"/>
      <c r="I52" s="1185"/>
      <c r="J52" s="1185"/>
      <c r="K52" s="1185"/>
      <c r="L52" s="1185"/>
      <c r="M52" s="1186"/>
    </row>
    <row r="53" spans="1:13" ht="15.75" customHeight="1" x14ac:dyDescent="0.25">
      <c r="A53" s="734" t="s">
        <v>545</v>
      </c>
      <c r="B53" s="100" t="s">
        <v>622</v>
      </c>
      <c r="C53" s="739" t="s">
        <v>1312</v>
      </c>
      <c r="D53" s="740"/>
      <c r="E53" s="740"/>
      <c r="F53" s="740"/>
      <c r="G53" s="740"/>
      <c r="H53" s="740"/>
      <c r="I53" s="740"/>
      <c r="J53" s="740"/>
      <c r="K53" s="740"/>
      <c r="L53" s="740"/>
      <c r="M53" s="741"/>
    </row>
    <row r="54" spans="1:13" x14ac:dyDescent="0.25">
      <c r="A54" s="735"/>
      <c r="B54" s="100" t="s">
        <v>624</v>
      </c>
      <c r="C54" s="739" t="s">
        <v>1313</v>
      </c>
      <c r="D54" s="740"/>
      <c r="E54" s="740"/>
      <c r="F54" s="740"/>
      <c r="G54" s="740"/>
      <c r="H54" s="740"/>
      <c r="I54" s="740"/>
      <c r="J54" s="740"/>
      <c r="K54" s="740"/>
      <c r="L54" s="740"/>
      <c r="M54" s="741"/>
    </row>
    <row r="55" spans="1:13" x14ac:dyDescent="0.25">
      <c r="A55" s="735"/>
      <c r="B55" s="100" t="s">
        <v>626</v>
      </c>
      <c r="C55" s="739" t="s">
        <v>502</v>
      </c>
      <c r="D55" s="740"/>
      <c r="E55" s="740"/>
      <c r="F55" s="740"/>
      <c r="G55" s="740"/>
      <c r="H55" s="740"/>
      <c r="I55" s="740"/>
      <c r="J55" s="740"/>
      <c r="K55" s="740"/>
      <c r="L55" s="740"/>
      <c r="M55" s="741"/>
    </row>
    <row r="56" spans="1:13" ht="15.75" customHeight="1" x14ac:dyDescent="0.25">
      <c r="A56" s="735"/>
      <c r="B56" s="101" t="s">
        <v>627</v>
      </c>
      <c r="C56" s="739" t="s">
        <v>1314</v>
      </c>
      <c r="D56" s="740"/>
      <c r="E56" s="740"/>
      <c r="F56" s="740"/>
      <c r="G56" s="740"/>
      <c r="H56" s="740"/>
      <c r="I56" s="740"/>
      <c r="J56" s="740"/>
      <c r="K56" s="740"/>
      <c r="L56" s="740"/>
      <c r="M56" s="741"/>
    </row>
    <row r="57" spans="1:13" ht="15.75" customHeight="1" x14ac:dyDescent="0.25">
      <c r="A57" s="735"/>
      <c r="B57" s="100" t="s">
        <v>628</v>
      </c>
      <c r="C57" s="746" t="s">
        <v>1315</v>
      </c>
      <c r="D57" s="740"/>
      <c r="E57" s="740"/>
      <c r="F57" s="740"/>
      <c r="G57" s="740"/>
      <c r="H57" s="740"/>
      <c r="I57" s="740"/>
      <c r="J57" s="740"/>
      <c r="K57" s="740"/>
      <c r="L57" s="740"/>
      <c r="M57" s="741"/>
    </row>
    <row r="58" spans="1:13" ht="16.5" thickBot="1" x14ac:dyDescent="0.3">
      <c r="A58" s="745"/>
      <c r="B58" s="100" t="s">
        <v>629</v>
      </c>
      <c r="C58" s="739">
        <v>4297414</v>
      </c>
      <c r="D58" s="740"/>
      <c r="E58" s="740"/>
      <c r="F58" s="740"/>
      <c r="G58" s="740"/>
      <c r="H58" s="740"/>
      <c r="I58" s="740"/>
      <c r="J58" s="740"/>
      <c r="K58" s="740"/>
      <c r="L58" s="740"/>
      <c r="M58" s="741"/>
    </row>
    <row r="59" spans="1:13" ht="19.5" customHeight="1" x14ac:dyDescent="0.25">
      <c r="A59" s="734" t="s">
        <v>630</v>
      </c>
      <c r="B59" s="102" t="s">
        <v>631</v>
      </c>
      <c r="C59" s="739" t="s">
        <v>1302</v>
      </c>
      <c r="D59" s="740"/>
      <c r="E59" s="740"/>
      <c r="F59" s="740"/>
      <c r="G59" s="740"/>
      <c r="H59" s="740"/>
      <c r="I59" s="740"/>
      <c r="J59" s="740"/>
      <c r="K59" s="740"/>
      <c r="L59" s="740"/>
      <c r="M59" s="741"/>
    </row>
    <row r="60" spans="1:13" ht="19.5" customHeight="1" x14ac:dyDescent="0.25">
      <c r="A60" s="735"/>
      <c r="B60" s="102" t="s">
        <v>633</v>
      </c>
      <c r="C60" s="739" t="s">
        <v>733</v>
      </c>
      <c r="D60" s="740"/>
      <c r="E60" s="740"/>
      <c r="F60" s="740"/>
      <c r="G60" s="740"/>
      <c r="H60" s="740"/>
      <c r="I60" s="740"/>
      <c r="J60" s="740"/>
      <c r="K60" s="740"/>
      <c r="L60" s="740"/>
      <c r="M60" s="741"/>
    </row>
    <row r="61" spans="1:13" ht="21" customHeight="1" thickBot="1" x14ac:dyDescent="0.3">
      <c r="A61" s="735"/>
      <c r="B61" s="103" t="s">
        <v>44</v>
      </c>
      <c r="C61" s="739" t="s">
        <v>502</v>
      </c>
      <c r="D61" s="740"/>
      <c r="E61" s="740"/>
      <c r="F61" s="740"/>
      <c r="G61" s="740"/>
      <c r="H61" s="740"/>
      <c r="I61" s="740"/>
      <c r="J61" s="740"/>
      <c r="K61" s="740"/>
      <c r="L61" s="740"/>
      <c r="M61" s="741"/>
    </row>
    <row r="62" spans="1:13" ht="16.5" thickBot="1" x14ac:dyDescent="0.3">
      <c r="A62" s="104" t="s">
        <v>549</v>
      </c>
      <c r="B62" s="105"/>
      <c r="C62" s="742"/>
      <c r="D62" s="925"/>
      <c r="E62" s="925"/>
      <c r="F62" s="925"/>
      <c r="G62" s="925"/>
      <c r="H62" s="925"/>
      <c r="I62" s="925"/>
      <c r="J62" s="925"/>
      <c r="K62" s="925"/>
      <c r="L62" s="925"/>
      <c r="M62" s="926"/>
    </row>
  </sheetData>
  <mergeCells count="52">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B1" sqref="B1:M1"/>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914" t="s">
        <v>1316</v>
      </c>
      <c r="C1" s="915"/>
      <c r="D1" s="915"/>
      <c r="E1" s="915"/>
      <c r="F1" s="915"/>
      <c r="G1" s="915"/>
      <c r="H1" s="915"/>
      <c r="I1" s="915"/>
      <c r="J1" s="915"/>
      <c r="K1" s="915"/>
      <c r="L1" s="915"/>
      <c r="M1" s="916"/>
      <c r="N1" s="5"/>
      <c r="O1" s="5"/>
      <c r="P1" s="5"/>
      <c r="Q1" s="5"/>
      <c r="R1" s="5"/>
      <c r="S1" s="5"/>
      <c r="T1" s="5"/>
      <c r="U1" s="5"/>
      <c r="V1" s="5"/>
      <c r="W1" s="5"/>
      <c r="X1" s="5"/>
      <c r="Y1" s="5"/>
    </row>
    <row r="2" spans="1:25" ht="40.5" customHeight="1" x14ac:dyDescent="0.25">
      <c r="A2" s="871" t="s">
        <v>552</v>
      </c>
      <c r="B2" s="176" t="s">
        <v>553</v>
      </c>
      <c r="C2" s="917" t="s">
        <v>517</v>
      </c>
      <c r="D2" s="918"/>
      <c r="E2" s="918"/>
      <c r="F2" s="918"/>
      <c r="G2" s="918"/>
      <c r="H2" s="918"/>
      <c r="I2" s="918"/>
      <c r="J2" s="918"/>
      <c r="K2" s="918"/>
      <c r="L2" s="918"/>
      <c r="M2" s="919"/>
      <c r="N2" s="5"/>
      <c r="O2" s="5"/>
      <c r="P2" s="5"/>
      <c r="Q2" s="5"/>
      <c r="R2" s="5"/>
      <c r="S2" s="5"/>
      <c r="T2" s="5"/>
      <c r="U2" s="5"/>
      <c r="V2" s="5"/>
      <c r="W2" s="5"/>
      <c r="X2" s="5"/>
      <c r="Y2" s="5"/>
    </row>
    <row r="3" spans="1:25" ht="52.5" customHeight="1" x14ac:dyDescent="0.25">
      <c r="A3" s="872"/>
      <c r="B3" s="177" t="s">
        <v>735</v>
      </c>
      <c r="C3" s="777" t="s">
        <v>1285</v>
      </c>
      <c r="D3" s="779"/>
      <c r="E3" s="779"/>
      <c r="F3" s="779"/>
      <c r="G3" s="779"/>
      <c r="H3" s="779"/>
      <c r="I3" s="779"/>
      <c r="J3" s="779"/>
      <c r="K3" s="779"/>
      <c r="L3" s="779"/>
      <c r="M3" s="780"/>
      <c r="N3" s="5"/>
      <c r="O3" s="5"/>
      <c r="P3" s="5"/>
      <c r="Q3" s="5"/>
      <c r="R3" s="5"/>
      <c r="S3" s="5"/>
      <c r="T3" s="5"/>
      <c r="U3" s="5"/>
      <c r="V3" s="5"/>
      <c r="W3" s="5"/>
      <c r="X3" s="5"/>
      <c r="Y3" s="5"/>
    </row>
    <row r="4" spans="1:25" ht="28.5" customHeight="1" x14ac:dyDescent="0.25">
      <c r="A4" s="872"/>
      <c r="B4" s="178" t="s">
        <v>40</v>
      </c>
      <c r="C4" s="179" t="s">
        <v>76</v>
      </c>
      <c r="D4" s="180"/>
      <c r="E4" s="181"/>
      <c r="F4" s="920" t="s">
        <v>41</v>
      </c>
      <c r="G4" s="896"/>
      <c r="H4" s="182">
        <v>220</v>
      </c>
      <c r="I4" s="183"/>
      <c r="J4" s="183"/>
      <c r="K4" s="183"/>
      <c r="L4" s="183"/>
      <c r="M4" s="184"/>
      <c r="N4" s="5"/>
      <c r="O4" s="5"/>
      <c r="P4" s="5"/>
      <c r="Q4" s="5"/>
      <c r="R4" s="5"/>
      <c r="S4" s="5"/>
      <c r="T4" s="5"/>
      <c r="U4" s="5"/>
      <c r="V4" s="5"/>
      <c r="W4" s="5"/>
      <c r="X4" s="5"/>
      <c r="Y4" s="5"/>
    </row>
    <row r="5" spans="1:25" ht="39" customHeight="1" x14ac:dyDescent="0.25">
      <c r="A5" s="872"/>
      <c r="B5" s="178" t="s">
        <v>556</v>
      </c>
      <c r="C5" s="967" t="s">
        <v>1286</v>
      </c>
      <c r="D5" s="968"/>
      <c r="E5" s="968"/>
      <c r="F5" s="968"/>
      <c r="G5" s="968"/>
      <c r="H5" s="968"/>
      <c r="I5" s="968"/>
      <c r="J5" s="968"/>
      <c r="K5" s="968"/>
      <c r="L5" s="968"/>
      <c r="M5" s="969"/>
      <c r="N5" s="5"/>
      <c r="O5" s="5"/>
      <c r="P5" s="5"/>
      <c r="Q5" s="5"/>
      <c r="R5" s="5"/>
      <c r="S5" s="5"/>
      <c r="T5" s="5"/>
      <c r="U5" s="5"/>
      <c r="V5" s="5"/>
      <c r="W5" s="5"/>
      <c r="X5" s="5"/>
      <c r="Y5" s="5"/>
    </row>
    <row r="6" spans="1:25" ht="38.25" customHeight="1" x14ac:dyDescent="0.25">
      <c r="A6" s="872"/>
      <c r="B6" s="178" t="s">
        <v>557</v>
      </c>
      <c r="C6" s="873" t="s">
        <v>1287</v>
      </c>
      <c r="D6" s="874"/>
      <c r="E6" s="874"/>
      <c r="F6" s="874"/>
      <c r="G6" s="874"/>
      <c r="H6" s="874"/>
      <c r="I6" s="874"/>
      <c r="J6" s="874"/>
      <c r="K6" s="874"/>
      <c r="L6" s="874"/>
      <c r="M6" s="875"/>
      <c r="N6" s="5"/>
      <c r="O6" s="5"/>
      <c r="P6" s="5"/>
      <c r="Q6" s="5"/>
      <c r="R6" s="5"/>
      <c r="S6" s="5"/>
      <c r="T6" s="5"/>
      <c r="U6" s="5"/>
      <c r="V6" s="5"/>
      <c r="W6" s="5"/>
      <c r="X6" s="5"/>
      <c r="Y6" s="5"/>
    </row>
    <row r="7" spans="1:25" ht="15.75" customHeight="1" x14ac:dyDescent="0.25">
      <c r="A7" s="872"/>
      <c r="B7" s="177" t="s">
        <v>558</v>
      </c>
      <c r="C7" s="921" t="s">
        <v>474</v>
      </c>
      <c r="D7" s="912"/>
      <c r="E7" s="185"/>
      <c r="F7" s="185"/>
      <c r="G7" s="186"/>
      <c r="H7" s="187" t="s">
        <v>44</v>
      </c>
      <c r="I7" s="922" t="s">
        <v>475</v>
      </c>
      <c r="J7" s="912"/>
      <c r="K7" s="912"/>
      <c r="L7" s="912"/>
      <c r="M7" s="913"/>
      <c r="N7" s="5"/>
      <c r="O7" s="5"/>
      <c r="P7" s="5"/>
      <c r="Q7" s="5"/>
      <c r="R7" s="5"/>
      <c r="S7" s="5"/>
      <c r="T7" s="5"/>
      <c r="U7" s="5"/>
      <c r="V7" s="5"/>
      <c r="W7" s="5"/>
      <c r="X7" s="5"/>
      <c r="Y7" s="5"/>
    </row>
    <row r="8" spans="1:25" ht="15.75" customHeight="1" x14ac:dyDescent="0.25">
      <c r="A8" s="872"/>
      <c r="B8" s="910"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2"/>
      <c r="B9" s="887"/>
      <c r="C9" s="258" t="s">
        <v>475</v>
      </c>
      <c r="D9" s="193"/>
      <c r="E9" s="195"/>
      <c r="F9" s="923"/>
      <c r="G9" s="905"/>
      <c r="H9" s="195"/>
      <c r="I9" s="923"/>
      <c r="J9" s="905"/>
      <c r="K9" s="195"/>
      <c r="L9" s="194"/>
      <c r="M9" s="196"/>
      <c r="N9" s="5"/>
      <c r="O9" s="5"/>
      <c r="P9" s="5"/>
      <c r="Q9" s="5"/>
      <c r="R9" s="5"/>
      <c r="S9" s="5"/>
      <c r="T9" s="5"/>
      <c r="U9" s="5"/>
      <c r="V9" s="5"/>
      <c r="W9" s="5"/>
      <c r="X9" s="5"/>
      <c r="Y9" s="5"/>
    </row>
    <row r="10" spans="1:25" ht="15.75" customHeight="1" x14ac:dyDescent="0.25">
      <c r="A10" s="872"/>
      <c r="B10" s="888"/>
      <c r="C10" s="924" t="s">
        <v>563</v>
      </c>
      <c r="D10" s="905"/>
      <c r="E10" s="197"/>
      <c r="F10" s="923" t="s">
        <v>563</v>
      </c>
      <c r="G10" s="905"/>
      <c r="H10" s="197"/>
      <c r="I10" s="923" t="s">
        <v>563</v>
      </c>
      <c r="J10" s="905"/>
      <c r="K10" s="197"/>
      <c r="L10" s="192"/>
      <c r="M10" s="198"/>
      <c r="N10" s="5"/>
      <c r="O10" s="5"/>
      <c r="P10" s="5"/>
      <c r="Q10" s="5"/>
      <c r="R10" s="5"/>
      <c r="S10" s="5"/>
      <c r="T10" s="5"/>
      <c r="U10" s="5"/>
      <c r="V10" s="5"/>
      <c r="W10" s="5"/>
      <c r="X10" s="5"/>
      <c r="Y10" s="5"/>
    </row>
    <row r="11" spans="1:25" ht="56.25" customHeight="1" x14ac:dyDescent="0.25">
      <c r="A11" s="872"/>
      <c r="B11" s="177" t="s">
        <v>564</v>
      </c>
      <c r="C11" s="873" t="s">
        <v>1317</v>
      </c>
      <c r="D11" s="874"/>
      <c r="E11" s="874"/>
      <c r="F11" s="874"/>
      <c r="G11" s="874"/>
      <c r="H11" s="874"/>
      <c r="I11" s="874"/>
      <c r="J11" s="874"/>
      <c r="K11" s="874"/>
      <c r="L11" s="874"/>
      <c r="M11" s="875"/>
      <c r="N11" s="5"/>
      <c r="O11" s="5"/>
      <c r="P11" s="5"/>
      <c r="Q11" s="5"/>
      <c r="R11" s="5"/>
      <c r="S11" s="5"/>
      <c r="T11" s="5"/>
      <c r="U11" s="5"/>
      <c r="V11" s="5"/>
      <c r="W11" s="5"/>
      <c r="X11" s="5"/>
      <c r="Y11" s="5"/>
    </row>
    <row r="12" spans="1:25" ht="67.5" customHeight="1" x14ac:dyDescent="0.25">
      <c r="A12" s="872"/>
      <c r="B12" s="177" t="s">
        <v>741</v>
      </c>
      <c r="C12" s="873" t="s">
        <v>1318</v>
      </c>
      <c r="D12" s="874"/>
      <c r="E12" s="874"/>
      <c r="F12" s="874"/>
      <c r="G12" s="874"/>
      <c r="H12" s="874"/>
      <c r="I12" s="874"/>
      <c r="J12" s="874"/>
      <c r="K12" s="874"/>
      <c r="L12" s="874"/>
      <c r="M12" s="875"/>
      <c r="N12" s="5"/>
      <c r="O12" s="5"/>
      <c r="P12" s="5"/>
      <c r="Q12" s="5"/>
      <c r="R12" s="5"/>
      <c r="S12" s="5"/>
      <c r="T12" s="5"/>
      <c r="U12" s="5"/>
      <c r="V12" s="5"/>
      <c r="W12" s="5"/>
      <c r="X12" s="5"/>
      <c r="Y12" s="5"/>
    </row>
    <row r="13" spans="1:25" ht="31.5" customHeight="1" x14ac:dyDescent="0.25">
      <c r="A13" s="872"/>
      <c r="B13" s="177" t="s">
        <v>743</v>
      </c>
      <c r="C13" s="873" t="s">
        <v>1290</v>
      </c>
      <c r="D13" s="874"/>
      <c r="E13" s="874"/>
      <c r="F13" s="874"/>
      <c r="G13" s="874"/>
      <c r="H13" s="874"/>
      <c r="I13" s="874"/>
      <c r="J13" s="874"/>
      <c r="K13" s="874"/>
      <c r="L13" s="874"/>
      <c r="M13" s="1148"/>
      <c r="N13" s="5"/>
      <c r="O13" s="5"/>
      <c r="P13" s="5"/>
      <c r="Q13" s="5"/>
      <c r="R13" s="5"/>
      <c r="S13" s="5"/>
      <c r="T13" s="5"/>
      <c r="U13" s="5"/>
      <c r="V13" s="5"/>
      <c r="W13" s="5"/>
      <c r="X13" s="5"/>
      <c r="Y13" s="5"/>
    </row>
    <row r="14" spans="1:25" ht="39" customHeight="1" x14ac:dyDescent="0.25">
      <c r="A14" s="872"/>
      <c r="B14" s="910" t="s">
        <v>745</v>
      </c>
      <c r="C14" s="911" t="s">
        <v>472</v>
      </c>
      <c r="D14" s="912"/>
      <c r="E14" s="199" t="s">
        <v>746</v>
      </c>
      <c r="F14" s="200" t="s">
        <v>1264</v>
      </c>
      <c r="G14" s="874" t="s">
        <v>1265</v>
      </c>
      <c r="H14" s="874"/>
      <c r="I14" s="874"/>
      <c r="J14" s="874"/>
      <c r="K14" s="874"/>
      <c r="L14" s="874"/>
      <c r="M14" s="875"/>
      <c r="N14" s="5"/>
      <c r="O14" s="5"/>
      <c r="P14" s="5"/>
      <c r="Q14" s="5"/>
      <c r="R14" s="5"/>
      <c r="S14" s="5"/>
      <c r="T14" s="5"/>
      <c r="U14" s="5"/>
      <c r="V14" s="5"/>
      <c r="W14" s="5"/>
      <c r="X14" s="5"/>
      <c r="Y14" s="5"/>
    </row>
    <row r="15" spans="1:25" ht="15.75" customHeight="1" x14ac:dyDescent="0.25">
      <c r="A15" s="872"/>
      <c r="B15" s="887"/>
      <c r="C15" s="911"/>
      <c r="D15" s="912"/>
      <c r="E15" s="912"/>
      <c r="F15" s="912"/>
      <c r="G15" s="912"/>
      <c r="H15" s="912"/>
      <c r="I15" s="912"/>
      <c r="J15" s="912"/>
      <c r="K15" s="912"/>
      <c r="L15" s="912"/>
      <c r="M15" s="913"/>
      <c r="N15" s="5"/>
      <c r="O15" s="5"/>
      <c r="P15" s="5"/>
      <c r="Q15" s="5"/>
      <c r="R15" s="5"/>
      <c r="S15" s="5"/>
      <c r="T15" s="5"/>
      <c r="U15" s="5"/>
      <c r="V15" s="5"/>
      <c r="W15" s="5"/>
      <c r="X15" s="5"/>
      <c r="Y15" s="5"/>
    </row>
    <row r="16" spans="1:25" ht="15.75" customHeight="1" x14ac:dyDescent="0.25">
      <c r="A16" s="885" t="s">
        <v>533</v>
      </c>
      <c r="B16" s="201" t="s">
        <v>30</v>
      </c>
      <c r="C16" s="873" t="s">
        <v>473</v>
      </c>
      <c r="D16" s="874"/>
      <c r="E16" s="874"/>
      <c r="F16" s="874"/>
      <c r="G16" s="874"/>
      <c r="H16" s="874"/>
      <c r="I16" s="874"/>
      <c r="J16" s="874"/>
      <c r="K16" s="874"/>
      <c r="L16" s="874"/>
      <c r="M16" s="875"/>
      <c r="N16" s="5"/>
      <c r="O16" s="5"/>
      <c r="P16" s="5"/>
      <c r="Q16" s="5"/>
      <c r="R16" s="5"/>
      <c r="S16" s="5"/>
      <c r="T16" s="5"/>
      <c r="U16" s="5"/>
      <c r="V16" s="5"/>
      <c r="W16" s="5"/>
      <c r="X16" s="5"/>
      <c r="Y16" s="5"/>
    </row>
    <row r="17" spans="1:25" ht="39" customHeight="1" x14ac:dyDescent="0.25">
      <c r="A17" s="872"/>
      <c r="B17" s="201" t="s">
        <v>748</v>
      </c>
      <c r="C17" s="873" t="s">
        <v>518</v>
      </c>
      <c r="D17" s="876"/>
      <c r="E17" s="876"/>
      <c r="F17" s="876"/>
      <c r="G17" s="876"/>
      <c r="H17" s="876"/>
      <c r="I17" s="876"/>
      <c r="J17" s="876"/>
      <c r="K17" s="876"/>
      <c r="L17" s="876"/>
      <c r="M17" s="877"/>
      <c r="N17" s="5"/>
      <c r="O17" s="5"/>
      <c r="P17" s="5"/>
      <c r="Q17" s="5"/>
      <c r="R17" s="5"/>
      <c r="S17" s="5"/>
      <c r="T17" s="5"/>
      <c r="U17" s="5"/>
      <c r="V17" s="5"/>
      <c r="W17" s="5"/>
      <c r="X17" s="5"/>
      <c r="Y17" s="5"/>
    </row>
    <row r="18" spans="1:25" ht="8.25" customHeight="1" x14ac:dyDescent="0.25">
      <c r="A18" s="872"/>
      <c r="B18" s="886"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2"/>
      <c r="B19" s="88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2"/>
      <c r="B20" s="887"/>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2"/>
      <c r="B21" s="887"/>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2"/>
      <c r="B22" s="887"/>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2"/>
      <c r="B23" s="887"/>
      <c r="C23" s="209" t="s">
        <v>576</v>
      </c>
      <c r="D23" s="213" t="s">
        <v>577</v>
      </c>
      <c r="E23" s="211" t="s">
        <v>578</v>
      </c>
      <c r="F23" s="889" t="s">
        <v>707</v>
      </c>
      <c r="G23" s="889"/>
      <c r="H23" s="889"/>
      <c r="I23" s="197"/>
      <c r="J23" s="197"/>
      <c r="K23" s="197"/>
      <c r="L23" s="197"/>
      <c r="M23" s="214"/>
      <c r="N23" s="5"/>
      <c r="O23" s="5"/>
      <c r="P23" s="5"/>
      <c r="Q23" s="5"/>
      <c r="R23" s="5"/>
      <c r="S23" s="5"/>
      <c r="T23" s="5"/>
      <c r="U23" s="5"/>
      <c r="V23" s="5"/>
      <c r="W23" s="5"/>
      <c r="X23" s="5"/>
      <c r="Y23" s="5"/>
    </row>
    <row r="24" spans="1:25" ht="9.75" customHeight="1" x14ac:dyDescent="0.25">
      <c r="A24" s="872"/>
      <c r="B24" s="88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2"/>
      <c r="B25" s="890"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2"/>
      <c r="B26" s="891"/>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2"/>
      <c r="B27" s="891"/>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2"/>
      <c r="B28" s="892"/>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2"/>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03.5" customHeight="1" x14ac:dyDescent="0.25">
      <c r="A30" s="872"/>
      <c r="B30" s="223"/>
      <c r="C30" s="226" t="s">
        <v>588</v>
      </c>
      <c r="D30" s="227">
        <v>3485</v>
      </c>
      <c r="E30" s="219"/>
      <c r="F30" s="228" t="s">
        <v>589</v>
      </c>
      <c r="G30" s="213">
        <v>2019</v>
      </c>
      <c r="H30" s="219"/>
      <c r="I30" s="228" t="s">
        <v>590</v>
      </c>
      <c r="J30" s="893" t="s">
        <v>1291</v>
      </c>
      <c r="K30" s="874"/>
      <c r="L30" s="894"/>
      <c r="M30" s="230"/>
      <c r="N30" s="5"/>
      <c r="O30" s="5"/>
      <c r="P30" s="5"/>
      <c r="Q30" s="5"/>
      <c r="R30" s="5"/>
      <c r="S30" s="5"/>
      <c r="T30" s="5"/>
      <c r="U30" s="5"/>
      <c r="V30" s="5"/>
      <c r="W30" s="5"/>
      <c r="X30" s="5"/>
      <c r="Y30" s="5"/>
    </row>
    <row r="31" spans="1:25" ht="15.75" customHeight="1" x14ac:dyDescent="0.25">
      <c r="A31" s="872"/>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2"/>
      <c r="B32" s="886"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2"/>
      <c r="B33" s="887"/>
      <c r="C33" s="233" t="s">
        <v>593</v>
      </c>
      <c r="D33" s="213">
        <v>2021</v>
      </c>
      <c r="E33" s="234"/>
      <c r="F33" s="219" t="s">
        <v>594</v>
      </c>
      <c r="G33" s="403">
        <v>2024</v>
      </c>
      <c r="H33" s="234"/>
      <c r="I33" s="228"/>
      <c r="J33" s="234"/>
      <c r="K33" s="234"/>
      <c r="L33" s="194"/>
      <c r="M33" s="196"/>
      <c r="N33" s="5"/>
      <c r="O33" s="5"/>
      <c r="P33" s="5"/>
      <c r="Q33" s="5"/>
      <c r="R33" s="5"/>
      <c r="S33" s="5"/>
      <c r="T33" s="5"/>
      <c r="U33" s="5"/>
      <c r="V33" s="5"/>
      <c r="W33" s="5"/>
      <c r="X33" s="5"/>
      <c r="Y33" s="5"/>
    </row>
    <row r="34" spans="1:25" ht="15.75" customHeight="1" x14ac:dyDescent="0.25">
      <c r="A34" s="872"/>
      <c r="B34" s="888"/>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2"/>
      <c r="B35" s="886"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2"/>
      <c r="B36" s="887"/>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2"/>
      <c r="B37" s="887"/>
      <c r="C37" s="209"/>
      <c r="D37" s="243">
        <v>1704</v>
      </c>
      <c r="E37" s="244"/>
      <c r="F37" s="243">
        <v>2280</v>
      </c>
      <c r="G37" s="244"/>
      <c r="H37" s="243">
        <v>2471</v>
      </c>
      <c r="I37" s="244"/>
      <c r="J37" s="243">
        <v>2550</v>
      </c>
      <c r="K37" s="244"/>
      <c r="L37" s="243" t="s">
        <v>90</v>
      </c>
      <c r="M37" s="245"/>
      <c r="N37" s="5"/>
      <c r="O37" s="5"/>
      <c r="P37" s="5"/>
      <c r="Q37" s="5"/>
      <c r="R37" s="5"/>
      <c r="S37" s="5"/>
      <c r="T37" s="5"/>
      <c r="U37" s="5"/>
      <c r="V37" s="5"/>
      <c r="W37" s="5"/>
      <c r="X37" s="5"/>
      <c r="Y37" s="5"/>
    </row>
    <row r="38" spans="1:25" ht="15.75" customHeight="1" x14ac:dyDescent="0.25">
      <c r="A38" s="872"/>
      <c r="B38" s="887"/>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2"/>
      <c r="B39" s="887"/>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2"/>
      <c r="B40" s="887"/>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2"/>
      <c r="B41" s="887"/>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2"/>
      <c r="B42" s="887"/>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2"/>
      <c r="B43" s="887"/>
      <c r="C43" s="209"/>
      <c r="D43" s="243" t="s">
        <v>90</v>
      </c>
      <c r="E43" s="244"/>
      <c r="F43" s="895">
        <v>2550</v>
      </c>
      <c r="G43" s="896"/>
      <c r="H43" s="897"/>
      <c r="I43" s="898"/>
      <c r="J43" s="250"/>
      <c r="K43" s="219"/>
      <c r="L43" s="250"/>
      <c r="M43" s="230"/>
      <c r="N43" s="5"/>
      <c r="O43" s="5"/>
      <c r="P43" s="5"/>
      <c r="Q43" s="5"/>
      <c r="R43" s="5"/>
      <c r="S43" s="5"/>
      <c r="T43" s="5"/>
      <c r="U43" s="5"/>
      <c r="V43" s="5"/>
      <c r="W43" s="5"/>
      <c r="X43" s="5"/>
      <c r="Y43" s="5"/>
    </row>
    <row r="44" spans="1:25" ht="15.75" customHeight="1" x14ac:dyDescent="0.25">
      <c r="A44" s="872"/>
      <c r="B44" s="887"/>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2"/>
      <c r="B45" s="890"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2"/>
      <c r="B46" s="891"/>
      <c r="C46" s="253"/>
      <c r="D46" s="254" t="s">
        <v>89</v>
      </c>
      <c r="E46" s="255" t="s">
        <v>108</v>
      </c>
      <c r="F46" s="899" t="s">
        <v>614</v>
      </c>
      <c r="G46" s="901" t="s">
        <v>654</v>
      </c>
      <c r="H46" s="902"/>
      <c r="I46" s="902"/>
      <c r="J46" s="903"/>
      <c r="K46" s="256" t="s">
        <v>615</v>
      </c>
      <c r="L46" s="907"/>
      <c r="M46" s="908"/>
      <c r="N46" s="5"/>
      <c r="O46" s="5"/>
      <c r="P46" s="5"/>
      <c r="Q46" s="5"/>
      <c r="R46" s="5"/>
      <c r="S46" s="5"/>
      <c r="T46" s="5"/>
      <c r="U46" s="5"/>
      <c r="V46" s="5"/>
      <c r="W46" s="5"/>
      <c r="X46" s="5"/>
      <c r="Y46" s="5"/>
    </row>
    <row r="47" spans="1:25" ht="15.75" customHeight="1" x14ac:dyDescent="0.25">
      <c r="A47" s="872"/>
      <c r="B47" s="891"/>
      <c r="C47" s="253"/>
      <c r="D47" s="257" t="s">
        <v>577</v>
      </c>
      <c r="E47" s="212"/>
      <c r="F47" s="900"/>
      <c r="G47" s="904"/>
      <c r="H47" s="905"/>
      <c r="I47" s="905"/>
      <c r="J47" s="906"/>
      <c r="K47" s="194"/>
      <c r="L47" s="904"/>
      <c r="M47" s="909"/>
      <c r="N47" s="5"/>
      <c r="O47" s="5"/>
      <c r="P47" s="5"/>
      <c r="Q47" s="5"/>
      <c r="R47" s="5"/>
      <c r="S47" s="5"/>
      <c r="T47" s="5"/>
      <c r="U47" s="5"/>
      <c r="V47" s="5"/>
      <c r="W47" s="5"/>
      <c r="X47" s="5"/>
      <c r="Y47" s="5"/>
    </row>
    <row r="48" spans="1:25" ht="15.75" customHeight="1" x14ac:dyDescent="0.25">
      <c r="A48" s="872"/>
      <c r="B48" s="892"/>
      <c r="C48" s="258"/>
      <c r="D48" s="192"/>
      <c r="E48" s="192"/>
      <c r="F48" s="192"/>
      <c r="G48" s="192"/>
      <c r="H48" s="192"/>
      <c r="I48" s="192"/>
      <c r="J48" s="192"/>
      <c r="K48" s="192"/>
      <c r="L48" s="194"/>
      <c r="M48" s="196"/>
      <c r="N48" s="5"/>
      <c r="O48" s="5"/>
      <c r="P48" s="5"/>
      <c r="Q48" s="5"/>
      <c r="R48" s="5"/>
      <c r="S48" s="5"/>
      <c r="T48" s="5"/>
      <c r="U48" s="5"/>
      <c r="V48" s="5"/>
      <c r="W48" s="5"/>
      <c r="X48" s="5"/>
      <c r="Y48" s="5"/>
    </row>
    <row r="49" spans="1:25" ht="52.5" customHeight="1" x14ac:dyDescent="0.25">
      <c r="A49" s="872"/>
      <c r="B49" s="177" t="s">
        <v>616</v>
      </c>
      <c r="C49" s="873" t="s">
        <v>1319</v>
      </c>
      <c r="D49" s="874"/>
      <c r="E49" s="874"/>
      <c r="F49" s="874"/>
      <c r="G49" s="874"/>
      <c r="H49" s="874"/>
      <c r="I49" s="874"/>
      <c r="J49" s="874"/>
      <c r="K49" s="874"/>
      <c r="L49" s="874"/>
      <c r="M49" s="875"/>
      <c r="N49" s="5"/>
      <c r="O49" s="5"/>
      <c r="P49" s="5"/>
      <c r="Q49" s="5"/>
      <c r="R49" s="5"/>
      <c r="S49" s="5"/>
      <c r="T49" s="5"/>
      <c r="U49" s="5"/>
      <c r="V49" s="5"/>
      <c r="W49" s="5"/>
      <c r="X49" s="5"/>
      <c r="Y49" s="5"/>
    </row>
    <row r="50" spans="1:25" ht="15.75" customHeight="1" x14ac:dyDescent="0.25">
      <c r="A50" s="872"/>
      <c r="B50" s="201" t="s">
        <v>618</v>
      </c>
      <c r="C50" s="873" t="s">
        <v>722</v>
      </c>
      <c r="D50" s="874"/>
      <c r="E50" s="874"/>
      <c r="F50" s="874"/>
      <c r="G50" s="874"/>
      <c r="H50" s="874"/>
      <c r="I50" s="874"/>
      <c r="J50" s="874"/>
      <c r="K50" s="874"/>
      <c r="L50" s="874"/>
      <c r="M50" s="875"/>
      <c r="N50" s="5"/>
      <c r="O50" s="5"/>
      <c r="P50" s="5"/>
      <c r="Q50" s="5"/>
      <c r="R50" s="5"/>
      <c r="S50" s="5"/>
      <c r="T50" s="5"/>
      <c r="U50" s="5"/>
      <c r="V50" s="5"/>
      <c r="W50" s="5"/>
      <c r="X50" s="5"/>
      <c r="Y50" s="5"/>
    </row>
    <row r="51" spans="1:25" ht="15.75" customHeight="1" x14ac:dyDescent="0.25">
      <c r="A51" s="872"/>
      <c r="B51" s="201" t="s">
        <v>620</v>
      </c>
      <c r="C51" s="873">
        <v>5</v>
      </c>
      <c r="D51" s="874"/>
      <c r="E51" s="874"/>
      <c r="F51" s="874"/>
      <c r="G51" s="874"/>
      <c r="H51" s="874"/>
      <c r="I51" s="874"/>
      <c r="J51" s="874"/>
      <c r="K51" s="874"/>
      <c r="L51" s="874"/>
      <c r="M51" s="875"/>
      <c r="N51" s="5"/>
      <c r="O51" s="5"/>
      <c r="P51" s="5"/>
      <c r="Q51" s="5"/>
      <c r="R51" s="5"/>
      <c r="S51" s="5"/>
      <c r="T51" s="5"/>
      <c r="U51" s="5"/>
      <c r="V51" s="5"/>
      <c r="W51" s="5"/>
      <c r="X51" s="5"/>
      <c r="Y51" s="5"/>
    </row>
    <row r="52" spans="1:25" ht="15.75" customHeight="1" x14ac:dyDescent="0.25">
      <c r="A52" s="872"/>
      <c r="B52" s="201" t="s">
        <v>621</v>
      </c>
      <c r="C52" s="873" t="s">
        <v>90</v>
      </c>
      <c r="D52" s="874"/>
      <c r="E52" s="874"/>
      <c r="F52" s="874"/>
      <c r="G52" s="874"/>
      <c r="H52" s="874"/>
      <c r="I52" s="874"/>
      <c r="J52" s="874"/>
      <c r="K52" s="874"/>
      <c r="L52" s="874"/>
      <c r="M52" s="875"/>
      <c r="N52" s="5"/>
      <c r="O52" s="5"/>
      <c r="P52" s="5"/>
      <c r="Q52" s="5"/>
      <c r="R52" s="5"/>
      <c r="S52" s="5"/>
      <c r="T52" s="5"/>
      <c r="U52" s="5"/>
      <c r="V52" s="5"/>
      <c r="W52" s="5"/>
      <c r="X52" s="5"/>
      <c r="Y52" s="5"/>
    </row>
    <row r="53" spans="1:25" ht="15.75" customHeight="1" x14ac:dyDescent="0.25">
      <c r="A53" s="871" t="s">
        <v>545</v>
      </c>
      <c r="B53" s="259" t="s">
        <v>622</v>
      </c>
      <c r="C53" s="911" t="s">
        <v>496</v>
      </c>
      <c r="D53" s="959"/>
      <c r="E53" s="959"/>
      <c r="F53" s="959"/>
      <c r="G53" s="959"/>
      <c r="H53" s="959"/>
      <c r="I53" s="959"/>
      <c r="J53" s="959"/>
      <c r="K53" s="959"/>
      <c r="L53" s="959"/>
      <c r="M53" s="960"/>
      <c r="N53" s="5"/>
      <c r="O53" s="5"/>
      <c r="P53" s="5"/>
      <c r="Q53" s="5"/>
      <c r="R53" s="5"/>
      <c r="S53" s="5"/>
      <c r="T53" s="5"/>
      <c r="U53" s="5"/>
      <c r="V53" s="5"/>
      <c r="W53" s="5"/>
      <c r="X53" s="5"/>
      <c r="Y53" s="5"/>
    </row>
    <row r="54" spans="1:25" ht="15.75" customHeight="1" x14ac:dyDescent="0.25">
      <c r="A54" s="872"/>
      <c r="B54" s="259" t="s">
        <v>624</v>
      </c>
      <c r="C54" s="911" t="s">
        <v>1293</v>
      </c>
      <c r="D54" s="959"/>
      <c r="E54" s="959"/>
      <c r="F54" s="959"/>
      <c r="G54" s="959"/>
      <c r="H54" s="959"/>
      <c r="I54" s="959"/>
      <c r="J54" s="959"/>
      <c r="K54" s="959"/>
      <c r="L54" s="959"/>
      <c r="M54" s="960"/>
      <c r="N54" s="5"/>
      <c r="O54" s="5"/>
      <c r="P54" s="5"/>
      <c r="Q54" s="5"/>
      <c r="R54" s="5"/>
      <c r="S54" s="5"/>
      <c r="T54" s="5"/>
      <c r="U54" s="5"/>
      <c r="V54" s="5"/>
      <c r="W54" s="5"/>
      <c r="X54" s="5"/>
      <c r="Y54" s="5"/>
    </row>
    <row r="55" spans="1:25" ht="15.75" customHeight="1" x14ac:dyDescent="0.25">
      <c r="A55" s="872"/>
      <c r="B55" s="259" t="s">
        <v>626</v>
      </c>
      <c r="C55" s="911" t="s">
        <v>475</v>
      </c>
      <c r="D55" s="959"/>
      <c r="E55" s="959"/>
      <c r="F55" s="959"/>
      <c r="G55" s="959"/>
      <c r="H55" s="959"/>
      <c r="I55" s="959"/>
      <c r="J55" s="959"/>
      <c r="K55" s="959"/>
      <c r="L55" s="959"/>
      <c r="M55" s="960"/>
      <c r="N55" s="5"/>
      <c r="O55" s="5"/>
      <c r="P55" s="5"/>
      <c r="Q55" s="5"/>
      <c r="R55" s="5"/>
      <c r="S55" s="5"/>
      <c r="T55" s="5"/>
      <c r="U55" s="5"/>
      <c r="V55" s="5"/>
      <c r="W55" s="5"/>
      <c r="X55" s="5"/>
      <c r="Y55" s="5"/>
    </row>
    <row r="56" spans="1:25" ht="15.75" customHeight="1" x14ac:dyDescent="0.25">
      <c r="A56" s="872"/>
      <c r="B56" s="260" t="s">
        <v>627</v>
      </c>
      <c r="C56" s="911" t="s">
        <v>476</v>
      </c>
      <c r="D56" s="959"/>
      <c r="E56" s="959"/>
      <c r="F56" s="959"/>
      <c r="G56" s="959"/>
      <c r="H56" s="959"/>
      <c r="I56" s="959"/>
      <c r="J56" s="959"/>
      <c r="K56" s="959"/>
      <c r="L56" s="959"/>
      <c r="M56" s="960"/>
      <c r="N56" s="5"/>
      <c r="O56" s="5"/>
      <c r="P56" s="5"/>
      <c r="Q56" s="5"/>
      <c r="R56" s="5"/>
      <c r="S56" s="5"/>
      <c r="T56" s="5"/>
      <c r="U56" s="5"/>
      <c r="V56" s="5"/>
      <c r="W56" s="5"/>
      <c r="X56" s="5"/>
      <c r="Y56" s="5"/>
    </row>
    <row r="57" spans="1:25" ht="15.75" customHeight="1" x14ac:dyDescent="0.25">
      <c r="A57" s="872"/>
      <c r="B57" s="259" t="s">
        <v>628</v>
      </c>
      <c r="C57" s="970" t="s">
        <v>497</v>
      </c>
      <c r="D57" s="959"/>
      <c r="E57" s="959"/>
      <c r="F57" s="959"/>
      <c r="G57" s="959"/>
      <c r="H57" s="959"/>
      <c r="I57" s="959"/>
      <c r="J57" s="959"/>
      <c r="K57" s="959"/>
      <c r="L57" s="959"/>
      <c r="M57" s="960"/>
      <c r="N57" s="5"/>
      <c r="O57" s="5"/>
      <c r="P57" s="5"/>
      <c r="Q57" s="5"/>
      <c r="R57" s="5"/>
      <c r="S57" s="5"/>
      <c r="T57" s="5"/>
      <c r="U57" s="5"/>
      <c r="V57" s="5"/>
      <c r="W57" s="5"/>
      <c r="X57" s="5"/>
      <c r="Y57" s="5"/>
    </row>
    <row r="58" spans="1:25" ht="15.75" customHeight="1" thickBot="1" x14ac:dyDescent="0.3">
      <c r="A58" s="884"/>
      <c r="B58" s="259" t="s">
        <v>629</v>
      </c>
      <c r="C58" s="911" t="s">
        <v>478</v>
      </c>
      <c r="D58" s="959"/>
      <c r="E58" s="959"/>
      <c r="F58" s="959"/>
      <c r="G58" s="959"/>
      <c r="H58" s="959"/>
      <c r="I58" s="959"/>
      <c r="J58" s="959"/>
      <c r="K58" s="959"/>
      <c r="L58" s="959"/>
      <c r="M58" s="960"/>
      <c r="N58" s="5"/>
      <c r="O58" s="5"/>
      <c r="P58" s="5"/>
      <c r="Q58" s="5"/>
      <c r="R58" s="5"/>
      <c r="S58" s="5"/>
      <c r="T58" s="5"/>
      <c r="U58" s="5"/>
      <c r="V58" s="5"/>
      <c r="W58" s="5"/>
      <c r="X58" s="5"/>
      <c r="Y58" s="5"/>
    </row>
    <row r="59" spans="1:25" ht="15.75" customHeight="1" x14ac:dyDescent="0.25">
      <c r="A59" s="871" t="s">
        <v>630</v>
      </c>
      <c r="B59" s="261" t="s">
        <v>631</v>
      </c>
      <c r="C59" s="911" t="s">
        <v>1271</v>
      </c>
      <c r="D59" s="959"/>
      <c r="E59" s="959"/>
      <c r="F59" s="959"/>
      <c r="G59" s="959"/>
      <c r="H59" s="959"/>
      <c r="I59" s="959"/>
      <c r="J59" s="959"/>
      <c r="K59" s="959"/>
      <c r="L59" s="959"/>
      <c r="M59" s="960"/>
      <c r="N59" s="5"/>
      <c r="O59" s="5"/>
      <c r="P59" s="5"/>
      <c r="Q59" s="5"/>
      <c r="R59" s="5"/>
      <c r="S59" s="5"/>
      <c r="T59" s="5"/>
      <c r="U59" s="5"/>
      <c r="V59" s="5"/>
      <c r="W59" s="5"/>
      <c r="X59" s="5"/>
      <c r="Y59" s="5"/>
    </row>
    <row r="60" spans="1:25" ht="30" customHeight="1" x14ac:dyDescent="0.25">
      <c r="A60" s="872"/>
      <c r="B60" s="261" t="s">
        <v>633</v>
      </c>
      <c r="C60" s="911" t="s">
        <v>1094</v>
      </c>
      <c r="D60" s="1085"/>
      <c r="E60" s="1085"/>
      <c r="F60" s="1085"/>
      <c r="G60" s="1085"/>
      <c r="H60" s="1085"/>
      <c r="I60" s="1085"/>
      <c r="J60" s="1085"/>
      <c r="K60" s="1085"/>
      <c r="L60" s="1085"/>
      <c r="M60" s="1086"/>
      <c r="N60" s="5"/>
      <c r="O60" s="5"/>
      <c r="P60" s="5"/>
      <c r="Q60" s="5"/>
      <c r="R60" s="5"/>
      <c r="S60" s="5"/>
      <c r="T60" s="5"/>
      <c r="U60" s="5"/>
      <c r="V60" s="5"/>
      <c r="W60" s="5"/>
      <c r="X60" s="5"/>
      <c r="Y60" s="5"/>
    </row>
    <row r="61" spans="1:25" ht="30" customHeight="1" thickBot="1" x14ac:dyDescent="0.3">
      <c r="A61" s="872"/>
      <c r="B61" s="262" t="s">
        <v>44</v>
      </c>
      <c r="C61" s="911" t="s">
        <v>475</v>
      </c>
      <c r="D61" s="959"/>
      <c r="E61" s="959"/>
      <c r="F61" s="959"/>
      <c r="G61" s="959"/>
      <c r="H61" s="959"/>
      <c r="I61" s="959"/>
      <c r="J61" s="959"/>
      <c r="K61" s="959"/>
      <c r="L61" s="959"/>
      <c r="M61" s="960"/>
      <c r="N61" s="5"/>
      <c r="O61" s="5"/>
      <c r="P61" s="5"/>
      <c r="Q61" s="5"/>
      <c r="R61" s="5"/>
      <c r="S61" s="5"/>
      <c r="T61" s="5"/>
      <c r="U61" s="5"/>
      <c r="V61" s="5"/>
      <c r="W61" s="5"/>
      <c r="X61" s="5"/>
      <c r="Y61" s="5"/>
    </row>
    <row r="62" spans="1:25" ht="15.75" customHeight="1" thickBot="1" x14ac:dyDescent="0.3">
      <c r="A62" s="263" t="s">
        <v>549</v>
      </c>
      <c r="B62" s="264"/>
      <c r="C62" s="878"/>
      <c r="D62" s="879"/>
      <c r="E62" s="879"/>
      <c r="F62" s="879"/>
      <c r="G62" s="879"/>
      <c r="H62" s="879"/>
      <c r="I62" s="879"/>
      <c r="J62" s="879"/>
      <c r="K62" s="879"/>
      <c r="L62" s="879"/>
      <c r="M62" s="880"/>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allowBlank="1" showErrorMessage="1" sqref="I7:M7"/>
  </dataValidations>
  <hyperlinks>
    <hyperlink ref="C57"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35" zoomScale="70" zoomScaleNormal="70" workbookViewId="0">
      <selection activeCell="B32" sqref="B32"/>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656</v>
      </c>
      <c r="C1" s="3"/>
      <c r="D1" s="3"/>
      <c r="E1" s="3"/>
      <c r="F1" s="3"/>
      <c r="G1" s="3"/>
      <c r="H1" s="3"/>
      <c r="I1" s="3"/>
      <c r="J1" s="3"/>
      <c r="K1" s="3"/>
      <c r="L1" s="3"/>
      <c r="M1" s="4"/>
    </row>
    <row r="2" spans="1:13" ht="15.75" customHeight="1" x14ac:dyDescent="0.25">
      <c r="A2" s="768" t="s">
        <v>552</v>
      </c>
      <c r="B2" s="6" t="s">
        <v>553</v>
      </c>
      <c r="C2" s="777" t="s">
        <v>246</v>
      </c>
      <c r="D2" s="778"/>
      <c r="E2" s="778"/>
      <c r="F2" s="779"/>
      <c r="G2" s="779"/>
      <c r="H2" s="779"/>
      <c r="I2" s="779"/>
      <c r="J2" s="779"/>
      <c r="K2" s="779"/>
      <c r="L2" s="779"/>
      <c r="M2" s="780"/>
    </row>
    <row r="3" spans="1:13" ht="56.25" customHeight="1" x14ac:dyDescent="0.25">
      <c r="A3" s="769"/>
      <c r="B3" s="11" t="s">
        <v>554</v>
      </c>
      <c r="C3" s="777" t="s">
        <v>657</v>
      </c>
      <c r="D3" s="778"/>
      <c r="E3" s="778"/>
      <c r="F3" s="779"/>
      <c r="G3" s="779"/>
      <c r="H3" s="779"/>
      <c r="I3" s="779"/>
      <c r="J3" s="779"/>
      <c r="K3" s="779"/>
      <c r="L3" s="779"/>
      <c r="M3" s="780"/>
    </row>
    <row r="4" spans="1:13" ht="15.75" customHeight="1" x14ac:dyDescent="0.25">
      <c r="A4" s="769"/>
      <c r="B4" s="294" t="s">
        <v>40</v>
      </c>
      <c r="C4" s="123"/>
      <c r="D4" s="128"/>
      <c r="E4" s="126" t="s">
        <v>164</v>
      </c>
      <c r="F4" s="784" t="s">
        <v>41</v>
      </c>
      <c r="G4" s="785"/>
      <c r="H4" s="129" t="s">
        <v>90</v>
      </c>
      <c r="I4" s="8"/>
      <c r="J4" s="8"/>
      <c r="K4" s="8"/>
      <c r="L4" s="8"/>
      <c r="M4" s="9"/>
    </row>
    <row r="5" spans="1:13" ht="16.5" customHeight="1" x14ac:dyDescent="0.25">
      <c r="A5" s="769"/>
      <c r="B5" s="7" t="s">
        <v>556</v>
      </c>
      <c r="C5" s="781" t="s">
        <v>90</v>
      </c>
      <c r="D5" s="782"/>
      <c r="E5" s="782"/>
      <c r="F5" s="782"/>
      <c r="G5" s="782"/>
      <c r="H5" s="782"/>
      <c r="I5" s="782"/>
      <c r="J5" s="782"/>
      <c r="K5" s="782"/>
      <c r="L5" s="782"/>
      <c r="M5" s="783"/>
    </row>
    <row r="6" spans="1:13" x14ac:dyDescent="0.25">
      <c r="A6" s="769"/>
      <c r="B6" s="294" t="s">
        <v>557</v>
      </c>
      <c r="C6" s="123"/>
      <c r="D6" s="8"/>
      <c r="E6" s="8"/>
      <c r="F6" s="8"/>
      <c r="G6" s="8"/>
      <c r="H6" s="8" t="s">
        <v>90</v>
      </c>
      <c r="I6" s="8"/>
      <c r="J6" s="8"/>
      <c r="K6" s="8"/>
      <c r="L6" s="8"/>
      <c r="M6" s="9"/>
    </row>
    <row r="7" spans="1:13" x14ac:dyDescent="0.25">
      <c r="A7" s="769"/>
      <c r="B7" s="26" t="s">
        <v>558</v>
      </c>
      <c r="C7" s="773" t="s">
        <v>7</v>
      </c>
      <c r="D7" s="774"/>
      <c r="E7" s="12"/>
      <c r="F7" s="12"/>
      <c r="G7" s="13"/>
      <c r="H7" s="130" t="s">
        <v>44</v>
      </c>
      <c r="I7" s="775" t="s">
        <v>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560</v>
      </c>
      <c r="D9" s="772"/>
      <c r="E9" s="19"/>
      <c r="F9" s="772" t="s">
        <v>270</v>
      </c>
      <c r="G9" s="772"/>
      <c r="H9" s="19"/>
      <c r="I9" s="772" t="s">
        <v>658</v>
      </c>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84" customHeight="1" x14ac:dyDescent="0.25">
      <c r="A11" s="770"/>
      <c r="B11" s="11" t="s">
        <v>564</v>
      </c>
      <c r="C11" s="757" t="s">
        <v>659</v>
      </c>
      <c r="D11" s="758"/>
      <c r="E11" s="758"/>
      <c r="F11" s="758"/>
      <c r="G11" s="758"/>
      <c r="H11" s="758"/>
      <c r="I11" s="758"/>
      <c r="J11" s="758"/>
      <c r="K11" s="758"/>
      <c r="L11" s="758"/>
      <c r="M11" s="759"/>
    </row>
    <row r="12" spans="1:13" ht="15.75" customHeight="1" x14ac:dyDescent="0.25">
      <c r="A12" s="747" t="s">
        <v>533</v>
      </c>
      <c r="B12" s="26" t="s">
        <v>30</v>
      </c>
      <c r="C12" s="755" t="s">
        <v>660</v>
      </c>
      <c r="D12" s="756"/>
      <c r="E12" s="756"/>
      <c r="F12" s="756"/>
      <c r="G12" s="756"/>
      <c r="H12" s="756"/>
      <c r="I12" s="756"/>
      <c r="J12" s="756"/>
      <c r="K12" s="756"/>
      <c r="L12" s="649"/>
      <c r="M12" s="648"/>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142" t="s">
        <v>579</v>
      </c>
      <c r="G18" s="142"/>
      <c r="H18" s="142"/>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57">
        <v>0.157</v>
      </c>
      <c r="E25" s="655"/>
      <c r="F25" s="654" t="s">
        <v>589</v>
      </c>
      <c r="G25" s="656">
        <v>2019</v>
      </c>
      <c r="H25" s="655"/>
      <c r="I25" s="654" t="s">
        <v>590</v>
      </c>
      <c r="J25" s="805" t="s">
        <v>661</v>
      </c>
      <c r="K25" s="758"/>
      <c r="L25" s="806"/>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595</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52"/>
      <c r="C32" s="71"/>
      <c r="D32" s="799">
        <v>0.157</v>
      </c>
      <c r="E32" s="800"/>
      <c r="F32" s="799">
        <v>0.154</v>
      </c>
      <c r="G32" s="800"/>
      <c r="H32" s="799">
        <v>0.151</v>
      </c>
      <c r="I32" s="800"/>
      <c r="J32" s="799">
        <v>0.14799999999999999</v>
      </c>
      <c r="K32" s="800"/>
      <c r="L32" s="799">
        <v>0.14499999999999999</v>
      </c>
      <c r="M32" s="800"/>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166" t="s">
        <v>90</v>
      </c>
      <c r="E34" s="167"/>
      <c r="F34" s="166" t="s">
        <v>90</v>
      </c>
      <c r="G34" s="167"/>
      <c r="H34" s="166" t="s">
        <v>90</v>
      </c>
      <c r="I34" s="167"/>
      <c r="J34" s="166" t="s">
        <v>90</v>
      </c>
      <c r="K34" s="167"/>
      <c r="L34" s="166"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166" t="s">
        <v>90</v>
      </c>
      <c r="E36" s="167"/>
      <c r="F36" s="166" t="s">
        <v>90</v>
      </c>
      <c r="G36" s="167"/>
      <c r="H36" s="166" t="s">
        <v>90</v>
      </c>
      <c r="I36" s="167"/>
      <c r="J36" s="166" t="s">
        <v>90</v>
      </c>
      <c r="K36" s="167"/>
      <c r="L36" s="166"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166" t="s">
        <v>90</v>
      </c>
      <c r="E38" s="167"/>
      <c r="F38" s="786">
        <v>0.14499999999999999</v>
      </c>
      <c r="G38" s="787"/>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576</v>
      </c>
      <c r="H41" s="762"/>
      <c r="I41" s="762"/>
      <c r="J41" s="762"/>
      <c r="K41" s="97" t="s">
        <v>615</v>
      </c>
      <c r="L41" s="801" t="s">
        <v>90</v>
      </c>
      <c r="M41" s="802"/>
    </row>
    <row r="42" spans="1:13" x14ac:dyDescent="0.25">
      <c r="A42" s="748"/>
      <c r="B42" s="751"/>
      <c r="C42" s="94"/>
      <c r="D42" s="98"/>
      <c r="E42" s="38" t="s">
        <v>577</v>
      </c>
      <c r="F42" s="761"/>
      <c r="G42" s="762"/>
      <c r="H42" s="762"/>
      <c r="I42" s="762"/>
      <c r="J42" s="762"/>
      <c r="K42" s="20"/>
      <c r="L42" s="803"/>
      <c r="M42" s="804"/>
    </row>
    <row r="43" spans="1:13" x14ac:dyDescent="0.25">
      <c r="A43" s="748"/>
      <c r="B43" s="752"/>
      <c r="C43" s="99"/>
      <c r="D43" s="23"/>
      <c r="E43" s="23"/>
      <c r="F43" s="23"/>
      <c r="G43" s="23"/>
      <c r="H43" s="23"/>
      <c r="I43" s="23"/>
      <c r="J43" s="23"/>
      <c r="K43" s="23"/>
      <c r="L43" s="20"/>
      <c r="M43" s="21"/>
    </row>
    <row r="44" spans="1:13" ht="178.5" customHeight="1" x14ac:dyDescent="0.25">
      <c r="A44" s="748"/>
      <c r="B44" s="26" t="s">
        <v>616</v>
      </c>
      <c r="C44" s="807" t="s">
        <v>662</v>
      </c>
      <c r="D44" s="808"/>
      <c r="E44" s="808"/>
      <c r="F44" s="808"/>
      <c r="G44" s="808"/>
      <c r="H44" s="808"/>
      <c r="I44" s="808"/>
      <c r="J44" s="808"/>
      <c r="K44" s="808"/>
      <c r="L44" s="808"/>
      <c r="M44" s="809"/>
    </row>
    <row r="45" spans="1:13" ht="15.75" customHeight="1" x14ac:dyDescent="0.25">
      <c r="A45" s="748"/>
      <c r="B45" s="26" t="s">
        <v>618</v>
      </c>
      <c r="C45" s="755" t="s">
        <v>663</v>
      </c>
      <c r="D45" s="756"/>
      <c r="E45" s="756"/>
      <c r="F45" s="756"/>
      <c r="G45" s="756"/>
      <c r="H45" s="756"/>
      <c r="I45" s="756"/>
      <c r="J45" s="756"/>
      <c r="K45" s="756"/>
      <c r="L45" s="756"/>
      <c r="M45" s="760"/>
    </row>
    <row r="46" spans="1:13" x14ac:dyDescent="0.25">
      <c r="A46" s="748"/>
      <c r="B46" s="26" t="s">
        <v>620</v>
      </c>
      <c r="C46" s="755">
        <v>90</v>
      </c>
      <c r="D46" s="756"/>
      <c r="E46" s="756"/>
      <c r="F46" s="756"/>
      <c r="G46" s="756"/>
      <c r="H46" s="756"/>
      <c r="I46" s="756"/>
      <c r="J46" s="756"/>
      <c r="K46" s="756"/>
      <c r="L46" s="756"/>
      <c r="M46" s="760"/>
    </row>
    <row r="47" spans="1:13" x14ac:dyDescent="0.25">
      <c r="A47" s="749"/>
      <c r="B47" s="26" t="s">
        <v>621</v>
      </c>
      <c r="C47" s="755" t="s">
        <v>343</v>
      </c>
      <c r="D47" s="756"/>
      <c r="E47" s="756"/>
      <c r="F47" s="756"/>
      <c r="G47" s="756"/>
      <c r="H47" s="756"/>
      <c r="I47" s="756"/>
      <c r="J47" s="756"/>
      <c r="K47" s="756"/>
      <c r="L47" s="756"/>
      <c r="M47" s="760"/>
    </row>
    <row r="48" spans="1:13" ht="15.75" customHeight="1" x14ac:dyDescent="0.25">
      <c r="A48" s="734" t="s">
        <v>545</v>
      </c>
      <c r="B48" s="100" t="s">
        <v>622</v>
      </c>
      <c r="C48" s="739" t="s">
        <v>623</v>
      </c>
      <c r="D48" s="740"/>
      <c r="E48" s="740"/>
      <c r="F48" s="740"/>
      <c r="G48" s="740"/>
      <c r="H48" s="740"/>
      <c r="I48" s="740"/>
      <c r="J48" s="740"/>
      <c r="K48" s="740"/>
      <c r="L48" s="740"/>
      <c r="M48" s="741"/>
    </row>
    <row r="49" spans="1:13" x14ac:dyDescent="0.25">
      <c r="A49" s="735"/>
      <c r="B49" s="100" t="s">
        <v>624</v>
      </c>
      <c r="C49" s="739" t="s">
        <v>625</v>
      </c>
      <c r="D49" s="740"/>
      <c r="E49" s="740"/>
      <c r="F49" s="740"/>
      <c r="G49" s="740"/>
      <c r="H49" s="740"/>
      <c r="I49" s="740"/>
      <c r="J49" s="740"/>
      <c r="K49" s="740"/>
      <c r="L49" s="740"/>
      <c r="M49" s="741"/>
    </row>
    <row r="50" spans="1:13" x14ac:dyDescent="0.25">
      <c r="A50" s="735"/>
      <c r="B50" s="100" t="s">
        <v>626</v>
      </c>
      <c r="C50" s="739" t="s">
        <v>9</v>
      </c>
      <c r="D50" s="740"/>
      <c r="E50" s="740"/>
      <c r="F50" s="740"/>
      <c r="G50" s="740"/>
      <c r="H50" s="740"/>
      <c r="I50" s="740"/>
      <c r="J50" s="740"/>
      <c r="K50" s="740"/>
      <c r="L50" s="740"/>
      <c r="M50" s="741"/>
    </row>
    <row r="51" spans="1:13" ht="15.75" customHeight="1" x14ac:dyDescent="0.25">
      <c r="A51" s="735"/>
      <c r="B51" s="101" t="s">
        <v>627</v>
      </c>
      <c r="C51" s="739" t="s">
        <v>101</v>
      </c>
      <c r="D51" s="740"/>
      <c r="E51" s="740"/>
      <c r="F51" s="740"/>
      <c r="G51" s="740"/>
      <c r="H51" s="740"/>
      <c r="I51" s="740"/>
      <c r="J51" s="740"/>
      <c r="K51" s="740"/>
      <c r="L51" s="740"/>
      <c r="M51" s="741"/>
    </row>
    <row r="52" spans="1:13" ht="15.75" customHeight="1" x14ac:dyDescent="0.25">
      <c r="A52" s="735"/>
      <c r="B52" s="100" t="s">
        <v>628</v>
      </c>
      <c r="C52" s="746" t="s">
        <v>103</v>
      </c>
      <c r="D52" s="740"/>
      <c r="E52" s="740"/>
      <c r="F52" s="740"/>
      <c r="G52" s="740"/>
      <c r="H52" s="740"/>
      <c r="I52" s="740"/>
      <c r="J52" s="740"/>
      <c r="K52" s="740"/>
      <c r="L52" s="740"/>
      <c r="M52" s="741"/>
    </row>
    <row r="53" spans="1:13" ht="16.5" thickBot="1" x14ac:dyDescent="0.3">
      <c r="A53" s="745"/>
      <c r="B53" s="100" t="s">
        <v>629</v>
      </c>
      <c r="C53" s="739">
        <v>3279797</v>
      </c>
      <c r="D53" s="740"/>
      <c r="E53" s="740"/>
      <c r="F53" s="740"/>
      <c r="G53" s="740"/>
      <c r="H53" s="740"/>
      <c r="I53" s="740"/>
      <c r="J53" s="740"/>
      <c r="K53" s="740"/>
      <c r="L53" s="740"/>
      <c r="M53" s="741"/>
    </row>
    <row r="54" spans="1:13" ht="15.75" customHeight="1" x14ac:dyDescent="0.25">
      <c r="A54" s="734" t="s">
        <v>630</v>
      </c>
      <c r="B54" s="102" t="s">
        <v>631</v>
      </c>
      <c r="C54" s="736" t="s">
        <v>632</v>
      </c>
      <c r="D54" s="737"/>
      <c r="E54" s="737"/>
      <c r="F54" s="737"/>
      <c r="G54" s="737"/>
      <c r="H54" s="737"/>
      <c r="I54" s="737"/>
      <c r="J54" s="737"/>
      <c r="K54" s="737"/>
      <c r="L54" s="737"/>
      <c r="M54" s="738"/>
    </row>
    <row r="55" spans="1:13" ht="30" customHeight="1" x14ac:dyDescent="0.25">
      <c r="A55" s="735"/>
      <c r="B55" s="102" t="s">
        <v>633</v>
      </c>
      <c r="C55" s="739" t="s">
        <v>634</v>
      </c>
      <c r="D55" s="740"/>
      <c r="E55" s="740"/>
      <c r="F55" s="740"/>
      <c r="G55" s="740"/>
      <c r="H55" s="740"/>
      <c r="I55" s="740"/>
      <c r="J55" s="740"/>
      <c r="K55" s="740"/>
      <c r="L55" s="740"/>
      <c r="M55" s="741"/>
    </row>
    <row r="56" spans="1:13" ht="30" customHeight="1" thickBot="1" x14ac:dyDescent="0.3">
      <c r="A56" s="735"/>
      <c r="B56" s="103" t="s">
        <v>44</v>
      </c>
      <c r="C56" s="739" t="s">
        <v>9</v>
      </c>
      <c r="D56" s="740"/>
      <c r="E56" s="740"/>
      <c r="F56" s="740"/>
      <c r="G56" s="740"/>
      <c r="H56" s="740"/>
      <c r="I56" s="740"/>
      <c r="J56" s="740"/>
      <c r="K56" s="740"/>
      <c r="L56" s="740"/>
      <c r="M56" s="741"/>
    </row>
    <row r="57" spans="1:13" ht="16.5" thickBot="1" x14ac:dyDescent="0.3">
      <c r="A57" s="104" t="s">
        <v>549</v>
      </c>
      <c r="B57" s="105"/>
      <c r="C57" s="742"/>
      <c r="D57" s="743"/>
      <c r="E57" s="743"/>
      <c r="F57" s="743"/>
      <c r="G57" s="743"/>
      <c r="H57" s="743"/>
      <c r="I57" s="743"/>
      <c r="J57" s="743"/>
      <c r="K57" s="743"/>
      <c r="L57" s="743"/>
      <c r="M57" s="744"/>
    </row>
  </sheetData>
  <mergeCells count="48">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54:A56"/>
    <mergeCell ref="A48:A53"/>
    <mergeCell ref="C48:M48"/>
    <mergeCell ref="C49:M49"/>
    <mergeCell ref="C50:M50"/>
    <mergeCell ref="C51:M51"/>
    <mergeCell ref="B40:B43"/>
    <mergeCell ref="F41:F42"/>
    <mergeCell ref="G41:J42"/>
    <mergeCell ref="L41:M42"/>
    <mergeCell ref="A12:A47"/>
    <mergeCell ref="B13:B19"/>
    <mergeCell ref="B20:B23"/>
    <mergeCell ref="B27:B29"/>
    <mergeCell ref="C12:K12"/>
    <mergeCell ref="C45:M45"/>
    <mergeCell ref="C46:M46"/>
    <mergeCell ref="C47:M47"/>
    <mergeCell ref="H39:I39"/>
    <mergeCell ref="F38:G38"/>
    <mergeCell ref="J25:L25"/>
    <mergeCell ref="C44:M44"/>
    <mergeCell ref="C57:M57"/>
    <mergeCell ref="D32:E32"/>
    <mergeCell ref="F32:G32"/>
    <mergeCell ref="H32:I32"/>
    <mergeCell ref="J32:K32"/>
    <mergeCell ref="L32:M32"/>
    <mergeCell ref="C52:M52"/>
    <mergeCell ref="C53:M53"/>
    <mergeCell ref="C54:M54"/>
    <mergeCell ref="C55:M55"/>
    <mergeCell ref="C56:M56"/>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40" zoomScale="70" zoomScaleNormal="70" workbookViewId="0">
      <selection activeCell="B63" sqref="B6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664</v>
      </c>
      <c r="C1" s="3"/>
      <c r="D1" s="3"/>
      <c r="E1" s="3"/>
      <c r="F1" s="3"/>
      <c r="G1" s="3"/>
      <c r="H1" s="3"/>
      <c r="I1" s="3"/>
      <c r="J1" s="3"/>
      <c r="K1" s="3"/>
      <c r="L1" s="3"/>
      <c r="M1" s="4"/>
    </row>
    <row r="2" spans="1:13" x14ac:dyDescent="0.25">
      <c r="A2" s="768" t="s">
        <v>552</v>
      </c>
      <c r="B2" s="6" t="s">
        <v>553</v>
      </c>
      <c r="C2" s="777" t="s">
        <v>289</v>
      </c>
      <c r="D2" s="778"/>
      <c r="E2" s="778"/>
      <c r="F2" s="779"/>
      <c r="G2" s="779"/>
      <c r="H2" s="779"/>
      <c r="I2" s="779"/>
      <c r="J2" s="779"/>
      <c r="K2" s="779"/>
      <c r="L2" s="779"/>
      <c r="M2" s="780"/>
    </row>
    <row r="3" spans="1:13" ht="37.5" customHeight="1" x14ac:dyDescent="0.25">
      <c r="A3" s="769"/>
      <c r="B3" s="11" t="s">
        <v>554</v>
      </c>
      <c r="C3" s="777" t="s">
        <v>665</v>
      </c>
      <c r="D3" s="778"/>
      <c r="E3" s="778"/>
      <c r="F3" s="779"/>
      <c r="G3" s="779"/>
      <c r="H3" s="779"/>
      <c r="I3" s="779"/>
      <c r="J3" s="779"/>
      <c r="K3" s="779"/>
      <c r="L3" s="779"/>
      <c r="M3" s="780"/>
    </row>
    <row r="4" spans="1:13" ht="15.75" customHeight="1" x14ac:dyDescent="0.25">
      <c r="A4" s="769"/>
      <c r="B4" s="294" t="s">
        <v>40</v>
      </c>
      <c r="C4" s="123"/>
      <c r="D4" s="128"/>
      <c r="E4" s="126" t="s">
        <v>164</v>
      </c>
      <c r="F4" s="784" t="s">
        <v>41</v>
      </c>
      <c r="G4" s="785"/>
      <c r="H4" s="129" t="s">
        <v>90</v>
      </c>
      <c r="I4" s="8"/>
      <c r="J4" s="8"/>
      <c r="K4" s="8"/>
      <c r="L4" s="8"/>
      <c r="M4" s="9"/>
    </row>
    <row r="5" spans="1:13" ht="16.5" customHeight="1" x14ac:dyDescent="0.25">
      <c r="A5" s="769"/>
      <c r="B5" s="7" t="s">
        <v>556</v>
      </c>
      <c r="C5" s="781" t="s">
        <v>90</v>
      </c>
      <c r="D5" s="782"/>
      <c r="E5" s="782"/>
      <c r="F5" s="782"/>
      <c r="G5" s="782"/>
      <c r="H5" s="782"/>
      <c r="I5" s="782"/>
      <c r="J5" s="782"/>
      <c r="K5" s="782"/>
      <c r="L5" s="782"/>
      <c r="M5" s="783"/>
    </row>
    <row r="6" spans="1:13" x14ac:dyDescent="0.25">
      <c r="A6" s="769"/>
      <c r="B6" s="294" t="s">
        <v>557</v>
      </c>
      <c r="C6" s="123"/>
      <c r="D6" s="8"/>
      <c r="E6" s="8"/>
      <c r="F6" s="8"/>
      <c r="G6" s="8"/>
      <c r="H6" s="8" t="s">
        <v>90</v>
      </c>
      <c r="I6" s="8"/>
      <c r="J6" s="8"/>
      <c r="K6" s="8"/>
      <c r="L6" s="8"/>
      <c r="M6" s="9"/>
    </row>
    <row r="7" spans="1:13" x14ac:dyDescent="0.25">
      <c r="A7" s="769"/>
      <c r="B7" s="26" t="s">
        <v>558</v>
      </c>
      <c r="C7" s="773" t="s">
        <v>7</v>
      </c>
      <c r="D7" s="774"/>
      <c r="E7" s="12"/>
      <c r="F7" s="12"/>
      <c r="G7" s="13"/>
      <c r="H7" s="130" t="s">
        <v>44</v>
      </c>
      <c r="I7" s="775" t="s">
        <v>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560</v>
      </c>
      <c r="D9" s="772"/>
      <c r="E9" s="19"/>
      <c r="F9" s="772" t="s">
        <v>302</v>
      </c>
      <c r="G9" s="772"/>
      <c r="H9" s="19"/>
      <c r="I9" s="772" t="s">
        <v>410</v>
      </c>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105" customHeight="1" x14ac:dyDescent="0.25">
      <c r="A11" s="770"/>
      <c r="B11" s="11" t="s">
        <v>564</v>
      </c>
      <c r="C11" s="807" t="s">
        <v>666</v>
      </c>
      <c r="D11" s="808"/>
      <c r="E11" s="808"/>
      <c r="F11" s="808"/>
      <c r="G11" s="808"/>
      <c r="H11" s="808"/>
      <c r="I11" s="808"/>
      <c r="J11" s="808"/>
      <c r="K11" s="808"/>
      <c r="L11" s="808"/>
      <c r="M11" s="809"/>
    </row>
    <row r="12" spans="1:13" ht="15.75" customHeight="1" x14ac:dyDescent="0.25">
      <c r="A12" s="747" t="s">
        <v>533</v>
      </c>
      <c r="B12" s="26" t="s">
        <v>30</v>
      </c>
      <c r="C12" s="755" t="s">
        <v>67</v>
      </c>
      <c r="D12" s="756"/>
      <c r="E12" s="121"/>
      <c r="F12" s="121"/>
      <c r="G12" s="121"/>
      <c r="H12" s="121"/>
      <c r="I12" s="121"/>
      <c r="J12" s="121"/>
      <c r="K12" s="121"/>
      <c r="L12" s="649"/>
      <c r="M12" s="648"/>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810" t="s">
        <v>667</v>
      </c>
      <c r="G18" s="810"/>
      <c r="H18" s="810"/>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653">
        <v>308.89999999999998</v>
      </c>
      <c r="E25" s="47"/>
      <c r="F25" s="58" t="s">
        <v>589</v>
      </c>
      <c r="G25" s="40" t="s">
        <v>668</v>
      </c>
      <c r="H25" s="47"/>
      <c r="I25" s="58" t="s">
        <v>590</v>
      </c>
      <c r="J25" s="271"/>
      <c r="K25" s="121">
        <v>2020</v>
      </c>
      <c r="L25" s="272"/>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595</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72" t="s">
        <v>597</v>
      </c>
      <c r="E31" s="72"/>
      <c r="F31" s="72" t="s">
        <v>598</v>
      </c>
      <c r="G31" s="72"/>
      <c r="H31" s="73" t="s">
        <v>599</v>
      </c>
      <c r="I31" s="73"/>
      <c r="J31" s="73" t="s">
        <v>600</v>
      </c>
      <c r="K31" s="72"/>
      <c r="L31" s="72" t="s">
        <v>601</v>
      </c>
      <c r="M31" s="74"/>
    </row>
    <row r="32" spans="1:13" x14ac:dyDescent="0.25">
      <c r="A32" s="748"/>
      <c r="B32" s="52"/>
      <c r="C32" s="71"/>
      <c r="D32" s="658">
        <v>302.97000000000003</v>
      </c>
      <c r="E32" s="659"/>
      <c r="F32" s="658">
        <v>297.14999999999998</v>
      </c>
      <c r="G32" s="659"/>
      <c r="H32" s="658">
        <v>291.45</v>
      </c>
      <c r="I32" s="659"/>
      <c r="J32" s="658">
        <v>285.85000000000002</v>
      </c>
      <c r="K32" s="659"/>
      <c r="L32" s="658">
        <v>280.36</v>
      </c>
      <c r="M32" s="462"/>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166" t="s">
        <v>90</v>
      </c>
      <c r="E34" s="167"/>
      <c r="F34" s="166" t="s">
        <v>90</v>
      </c>
      <c r="G34" s="167"/>
      <c r="H34" s="166" t="s">
        <v>90</v>
      </c>
      <c r="I34" s="167"/>
      <c r="J34" s="166" t="s">
        <v>90</v>
      </c>
      <c r="K34" s="167"/>
      <c r="L34" s="166"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166" t="s">
        <v>90</v>
      </c>
      <c r="E36" s="167"/>
      <c r="F36" s="166" t="s">
        <v>90</v>
      </c>
      <c r="G36" s="167"/>
      <c r="H36" s="166" t="s">
        <v>90</v>
      </c>
      <c r="I36" s="167"/>
      <c r="J36" s="166" t="s">
        <v>90</v>
      </c>
      <c r="K36" s="167"/>
      <c r="L36" s="166"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166" t="s">
        <v>90</v>
      </c>
      <c r="E38" s="167"/>
      <c r="F38" s="797">
        <v>280.36</v>
      </c>
      <c r="G38" s="798"/>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576</v>
      </c>
      <c r="H41" s="762"/>
      <c r="I41" s="762"/>
      <c r="J41" s="762"/>
      <c r="K41" s="97" t="s">
        <v>615</v>
      </c>
      <c r="L41" s="763" t="s">
        <v>90</v>
      </c>
      <c r="M41" s="764"/>
    </row>
    <row r="42" spans="1:13" x14ac:dyDescent="0.25">
      <c r="A42" s="748"/>
      <c r="B42" s="751"/>
      <c r="C42" s="94"/>
      <c r="D42" s="98"/>
      <c r="E42" s="38" t="s">
        <v>577</v>
      </c>
      <c r="F42" s="761"/>
      <c r="G42" s="762"/>
      <c r="H42" s="762"/>
      <c r="I42" s="762"/>
      <c r="J42" s="762"/>
      <c r="K42" s="20"/>
      <c r="L42" s="765"/>
      <c r="M42" s="766"/>
    </row>
    <row r="43" spans="1:13" x14ac:dyDescent="0.25">
      <c r="A43" s="748"/>
      <c r="B43" s="752"/>
      <c r="C43" s="99"/>
      <c r="D43" s="23"/>
      <c r="E43" s="23"/>
      <c r="F43" s="23"/>
      <c r="G43" s="23"/>
      <c r="H43" s="23"/>
      <c r="I43" s="23"/>
      <c r="J43" s="23"/>
      <c r="K43" s="23"/>
      <c r="L43" s="20"/>
      <c r="M43" s="21"/>
    </row>
    <row r="44" spans="1:13" ht="88.5" customHeight="1" x14ac:dyDescent="0.25">
      <c r="A44" s="748"/>
      <c r="B44" s="26" t="s">
        <v>616</v>
      </c>
      <c r="C44" s="757" t="s">
        <v>669</v>
      </c>
      <c r="D44" s="758"/>
      <c r="E44" s="758"/>
      <c r="F44" s="758"/>
      <c r="G44" s="758"/>
      <c r="H44" s="758"/>
      <c r="I44" s="758"/>
      <c r="J44" s="758"/>
      <c r="K44" s="758"/>
      <c r="L44" s="758"/>
      <c r="M44" s="759"/>
    </row>
    <row r="45" spans="1:13" x14ac:dyDescent="0.25">
      <c r="A45" s="748"/>
      <c r="B45" s="26" t="s">
        <v>618</v>
      </c>
      <c r="C45" s="755" t="s">
        <v>668</v>
      </c>
      <c r="D45" s="756"/>
      <c r="E45" s="756"/>
      <c r="F45" s="756"/>
      <c r="G45" s="756"/>
      <c r="H45" s="756"/>
      <c r="I45" s="756"/>
      <c r="J45" s="756"/>
      <c r="K45" s="756"/>
      <c r="L45" s="756"/>
      <c r="M45" s="760"/>
    </row>
    <row r="46" spans="1:13" x14ac:dyDescent="0.25">
      <c r="A46" s="748"/>
      <c r="B46" s="26" t="s">
        <v>620</v>
      </c>
      <c r="C46" s="755">
        <v>60</v>
      </c>
      <c r="D46" s="756"/>
      <c r="E46" s="756"/>
      <c r="F46" s="756"/>
      <c r="G46" s="756"/>
      <c r="H46" s="756"/>
      <c r="I46" s="756"/>
      <c r="J46" s="756"/>
      <c r="K46" s="756"/>
      <c r="L46" s="756"/>
      <c r="M46" s="760"/>
    </row>
    <row r="47" spans="1:13" x14ac:dyDescent="0.25">
      <c r="A47" s="749"/>
      <c r="B47" s="26" t="s">
        <v>621</v>
      </c>
      <c r="C47" s="755">
        <v>2015</v>
      </c>
      <c r="D47" s="756"/>
      <c r="E47" s="756"/>
      <c r="F47" s="756"/>
      <c r="G47" s="756"/>
      <c r="H47" s="756"/>
      <c r="I47" s="756"/>
      <c r="J47" s="756"/>
      <c r="K47" s="756"/>
      <c r="L47" s="756"/>
      <c r="M47" s="760"/>
    </row>
    <row r="48" spans="1:13" ht="15.75" customHeight="1" x14ac:dyDescent="0.25">
      <c r="A48" s="734" t="s">
        <v>545</v>
      </c>
      <c r="B48" s="100" t="s">
        <v>622</v>
      </c>
      <c r="C48" s="739" t="s">
        <v>623</v>
      </c>
      <c r="D48" s="740"/>
      <c r="E48" s="740"/>
      <c r="F48" s="740"/>
      <c r="G48" s="740"/>
      <c r="H48" s="740"/>
      <c r="I48" s="740"/>
      <c r="J48" s="740"/>
      <c r="K48" s="740"/>
      <c r="L48" s="740"/>
      <c r="M48" s="741"/>
    </row>
    <row r="49" spans="1:13" x14ac:dyDescent="0.25">
      <c r="A49" s="735"/>
      <c r="B49" s="100" t="s">
        <v>624</v>
      </c>
      <c r="C49" s="739" t="s">
        <v>625</v>
      </c>
      <c r="D49" s="740"/>
      <c r="E49" s="740"/>
      <c r="F49" s="740"/>
      <c r="G49" s="740"/>
      <c r="H49" s="740"/>
      <c r="I49" s="740"/>
      <c r="J49" s="740"/>
      <c r="K49" s="740"/>
      <c r="L49" s="740"/>
      <c r="M49" s="741"/>
    </row>
    <row r="50" spans="1:13" x14ac:dyDescent="0.25">
      <c r="A50" s="735"/>
      <c r="B50" s="100" t="s">
        <v>626</v>
      </c>
      <c r="C50" s="739" t="s">
        <v>9</v>
      </c>
      <c r="D50" s="740"/>
      <c r="E50" s="740"/>
      <c r="F50" s="740"/>
      <c r="G50" s="740"/>
      <c r="H50" s="740"/>
      <c r="I50" s="740"/>
      <c r="J50" s="740"/>
      <c r="K50" s="740"/>
      <c r="L50" s="740"/>
      <c r="M50" s="741"/>
    </row>
    <row r="51" spans="1:13" ht="15.75" customHeight="1" x14ac:dyDescent="0.25">
      <c r="A51" s="735"/>
      <c r="B51" s="101" t="s">
        <v>627</v>
      </c>
      <c r="C51" s="739" t="s">
        <v>101</v>
      </c>
      <c r="D51" s="740"/>
      <c r="E51" s="740"/>
      <c r="F51" s="740"/>
      <c r="G51" s="740"/>
      <c r="H51" s="740"/>
      <c r="I51" s="740"/>
      <c r="J51" s="740"/>
      <c r="K51" s="740"/>
      <c r="L51" s="740"/>
      <c r="M51" s="741"/>
    </row>
    <row r="52" spans="1:13" ht="15.75" customHeight="1" x14ac:dyDescent="0.25">
      <c r="A52" s="735"/>
      <c r="B52" s="100" t="s">
        <v>628</v>
      </c>
      <c r="C52" s="746" t="s">
        <v>103</v>
      </c>
      <c r="D52" s="740"/>
      <c r="E52" s="740"/>
      <c r="F52" s="740"/>
      <c r="G52" s="740"/>
      <c r="H52" s="740"/>
      <c r="I52" s="740"/>
      <c r="J52" s="740"/>
      <c r="K52" s="740"/>
      <c r="L52" s="740"/>
      <c r="M52" s="741"/>
    </row>
    <row r="53" spans="1:13" ht="16.5" thickBot="1" x14ac:dyDescent="0.3">
      <c r="A53" s="745"/>
      <c r="B53" s="100" t="s">
        <v>629</v>
      </c>
      <c r="C53" s="739">
        <v>3279797</v>
      </c>
      <c r="D53" s="740"/>
      <c r="E53" s="740"/>
      <c r="F53" s="740"/>
      <c r="G53" s="740"/>
      <c r="H53" s="740"/>
      <c r="I53" s="740"/>
      <c r="J53" s="740"/>
      <c r="K53" s="740"/>
      <c r="L53" s="740"/>
      <c r="M53" s="741"/>
    </row>
    <row r="54" spans="1:13" ht="15.75" customHeight="1" x14ac:dyDescent="0.25">
      <c r="A54" s="734" t="s">
        <v>630</v>
      </c>
      <c r="B54" s="102" t="s">
        <v>631</v>
      </c>
      <c r="C54" s="736" t="s">
        <v>632</v>
      </c>
      <c r="D54" s="737"/>
      <c r="E54" s="737"/>
      <c r="F54" s="737"/>
      <c r="G54" s="737"/>
      <c r="H54" s="737"/>
      <c r="I54" s="737"/>
      <c r="J54" s="737"/>
      <c r="K54" s="737"/>
      <c r="L54" s="737"/>
      <c r="M54" s="738"/>
    </row>
    <row r="55" spans="1:13" ht="30" customHeight="1" x14ac:dyDescent="0.25">
      <c r="A55" s="735"/>
      <c r="B55" s="102" t="s">
        <v>633</v>
      </c>
      <c r="C55" s="739" t="s">
        <v>634</v>
      </c>
      <c r="D55" s="740"/>
      <c r="E55" s="740"/>
      <c r="F55" s="740"/>
      <c r="G55" s="740"/>
      <c r="H55" s="740"/>
      <c r="I55" s="740"/>
      <c r="J55" s="740"/>
      <c r="K55" s="740"/>
      <c r="L55" s="740"/>
      <c r="M55" s="741"/>
    </row>
    <row r="56" spans="1:13" ht="30" customHeight="1" thickBot="1" x14ac:dyDescent="0.3">
      <c r="A56" s="735"/>
      <c r="B56" s="103" t="s">
        <v>44</v>
      </c>
      <c r="C56" s="739" t="s">
        <v>9</v>
      </c>
      <c r="D56" s="740"/>
      <c r="E56" s="740"/>
      <c r="F56" s="740"/>
      <c r="G56" s="740"/>
      <c r="H56" s="740"/>
      <c r="I56" s="740"/>
      <c r="J56" s="740"/>
      <c r="K56" s="740"/>
      <c r="L56" s="740"/>
      <c r="M56" s="741"/>
    </row>
    <row r="57" spans="1:13" ht="16.5" thickBot="1" x14ac:dyDescent="0.3">
      <c r="A57" s="104" t="s">
        <v>549</v>
      </c>
      <c r="B57" s="105"/>
      <c r="C57" s="742"/>
      <c r="D57" s="743"/>
      <c r="E57" s="743"/>
      <c r="F57" s="743"/>
      <c r="G57" s="743"/>
      <c r="H57" s="743"/>
      <c r="I57" s="743"/>
      <c r="J57" s="743"/>
      <c r="K57" s="743"/>
      <c r="L57" s="743"/>
      <c r="M57" s="744"/>
    </row>
  </sheetData>
  <mergeCells count="43">
    <mergeCell ref="B8:B10"/>
    <mergeCell ref="C9:D9"/>
    <mergeCell ref="F9:G9"/>
    <mergeCell ref="C2:M2"/>
    <mergeCell ref="C3:M3"/>
    <mergeCell ref="F4:G4"/>
    <mergeCell ref="C5:M5"/>
    <mergeCell ref="C7:D7"/>
    <mergeCell ref="I7:M7"/>
    <mergeCell ref="I9:J9"/>
    <mergeCell ref="C10:D10"/>
    <mergeCell ref="F10:G10"/>
    <mergeCell ref="I10:J10"/>
    <mergeCell ref="C11:M11"/>
    <mergeCell ref="F18:H18"/>
    <mergeCell ref="C46:M46"/>
    <mergeCell ref="C47:M47"/>
    <mergeCell ref="L41:M42"/>
    <mergeCell ref="C45:M45"/>
    <mergeCell ref="C44:M44"/>
    <mergeCell ref="F38:G38"/>
    <mergeCell ref="H39:I39"/>
    <mergeCell ref="A2:A11"/>
    <mergeCell ref="C53:M53"/>
    <mergeCell ref="A12:A47"/>
    <mergeCell ref="B13:B19"/>
    <mergeCell ref="B20:B23"/>
    <mergeCell ref="B27:B29"/>
    <mergeCell ref="B40:B43"/>
    <mergeCell ref="F41:F42"/>
    <mergeCell ref="G41:J42"/>
    <mergeCell ref="A48:A53"/>
    <mergeCell ref="C48:M48"/>
    <mergeCell ref="C49:M49"/>
    <mergeCell ref="C50:M50"/>
    <mergeCell ref="C51:M51"/>
    <mergeCell ref="C52:M52"/>
    <mergeCell ref="C12:D12"/>
    <mergeCell ref="A54:A56"/>
    <mergeCell ref="C54:M54"/>
    <mergeCell ref="C55:M55"/>
    <mergeCell ref="C56:M56"/>
    <mergeCell ref="C57:M57"/>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G41:J42 C7 C4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3" zoomScale="70" zoomScaleNormal="70" workbookViewId="0">
      <selection activeCell="C54" sqref="C5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670</v>
      </c>
      <c r="C1" s="3"/>
      <c r="D1" s="3"/>
      <c r="E1" s="3"/>
      <c r="F1" s="3"/>
      <c r="G1" s="3"/>
      <c r="H1" s="3"/>
      <c r="I1" s="3"/>
      <c r="J1" s="3"/>
      <c r="K1" s="3"/>
      <c r="L1" s="3"/>
      <c r="M1" s="4"/>
    </row>
    <row r="2" spans="1:13" x14ac:dyDescent="0.25">
      <c r="A2" s="768" t="s">
        <v>552</v>
      </c>
      <c r="B2" s="6" t="s">
        <v>553</v>
      </c>
      <c r="C2" s="811" t="s">
        <v>323</v>
      </c>
      <c r="D2" s="812"/>
      <c r="E2" s="812"/>
      <c r="F2" s="813"/>
      <c r="G2" s="813"/>
      <c r="H2" s="813"/>
      <c r="I2" s="813"/>
      <c r="J2" s="813"/>
      <c r="K2" s="813"/>
      <c r="L2" s="813"/>
      <c r="M2" s="814"/>
    </row>
    <row r="3" spans="1:13" ht="47.25" customHeight="1" x14ac:dyDescent="0.25">
      <c r="A3" s="769"/>
      <c r="B3" s="11" t="s">
        <v>554</v>
      </c>
      <c r="C3" s="777" t="s">
        <v>671</v>
      </c>
      <c r="D3" s="778"/>
      <c r="E3" s="778"/>
      <c r="F3" s="779"/>
      <c r="G3" s="779"/>
      <c r="H3" s="779"/>
      <c r="I3" s="779"/>
      <c r="J3" s="779"/>
      <c r="K3" s="779"/>
      <c r="L3" s="779"/>
      <c r="M3" s="780"/>
    </row>
    <row r="4" spans="1:13" ht="15.75" customHeight="1" x14ac:dyDescent="0.25">
      <c r="A4" s="769"/>
      <c r="B4" s="294" t="s">
        <v>40</v>
      </c>
      <c r="C4" s="123"/>
      <c r="D4" s="128"/>
      <c r="E4" s="126" t="s">
        <v>164</v>
      </c>
      <c r="F4" s="784" t="s">
        <v>41</v>
      </c>
      <c r="G4" s="785"/>
      <c r="H4" s="129" t="s">
        <v>90</v>
      </c>
      <c r="I4" s="8"/>
      <c r="J4" s="8"/>
      <c r="K4" s="8"/>
      <c r="L4" s="8"/>
      <c r="M4" s="9"/>
    </row>
    <row r="5" spans="1:13" ht="16.5" customHeight="1" x14ac:dyDescent="0.25">
      <c r="A5" s="769"/>
      <c r="B5" s="7" t="s">
        <v>556</v>
      </c>
      <c r="C5" s="781" t="s">
        <v>343</v>
      </c>
      <c r="D5" s="782"/>
      <c r="E5" s="782"/>
      <c r="F5" s="782"/>
      <c r="G5" s="782"/>
      <c r="H5" s="782"/>
      <c r="I5" s="782"/>
      <c r="J5" s="782"/>
      <c r="K5" s="782"/>
      <c r="L5" s="782"/>
      <c r="M5" s="783"/>
    </row>
    <row r="6" spans="1:13" x14ac:dyDescent="0.25">
      <c r="A6" s="769"/>
      <c r="B6" s="294" t="s">
        <v>557</v>
      </c>
      <c r="C6" s="123"/>
      <c r="D6" s="8"/>
      <c r="E6" s="8"/>
      <c r="F6" s="8"/>
      <c r="G6" s="8"/>
      <c r="H6" s="8" t="s">
        <v>90</v>
      </c>
      <c r="I6" s="8"/>
      <c r="J6" s="8"/>
      <c r="K6" s="8"/>
      <c r="L6" s="8"/>
      <c r="M6" s="9"/>
    </row>
    <row r="7" spans="1:13" x14ac:dyDescent="0.25">
      <c r="A7" s="769"/>
      <c r="B7" s="26" t="s">
        <v>558</v>
      </c>
      <c r="C7" s="773" t="s">
        <v>7</v>
      </c>
      <c r="D7" s="774"/>
      <c r="E7" s="12"/>
      <c r="F7" s="12"/>
      <c r="G7" s="13"/>
      <c r="H7" s="130" t="s">
        <v>44</v>
      </c>
      <c r="I7" s="775" t="s">
        <v>9</v>
      </c>
      <c r="J7" s="774"/>
      <c r="K7" s="774"/>
      <c r="L7" s="774"/>
      <c r="M7" s="776"/>
    </row>
    <row r="8" spans="1:13" x14ac:dyDescent="0.25">
      <c r="A8" s="769"/>
      <c r="B8" s="750" t="s">
        <v>559</v>
      </c>
      <c r="C8" s="15"/>
      <c r="D8" s="16"/>
      <c r="E8" s="16"/>
      <c r="F8" s="16"/>
      <c r="G8" s="16"/>
      <c r="H8" s="16"/>
      <c r="I8" s="16"/>
      <c r="J8" s="16"/>
      <c r="K8" s="16"/>
      <c r="L8" s="17"/>
      <c r="M8" s="18"/>
    </row>
    <row r="9" spans="1:13" x14ac:dyDescent="0.25">
      <c r="A9" s="769"/>
      <c r="B9" s="751"/>
      <c r="C9" s="771" t="s">
        <v>672</v>
      </c>
      <c r="D9" s="772"/>
      <c r="E9" s="19"/>
      <c r="F9" s="772" t="s">
        <v>673</v>
      </c>
      <c r="G9" s="772"/>
      <c r="H9" s="19"/>
      <c r="I9" s="772"/>
      <c r="J9" s="772"/>
      <c r="K9" s="19"/>
      <c r="L9" s="20"/>
      <c r="M9" s="21"/>
    </row>
    <row r="10" spans="1:13" x14ac:dyDescent="0.25">
      <c r="A10" s="769"/>
      <c r="B10" s="752"/>
      <c r="C10" s="771" t="s">
        <v>563</v>
      </c>
      <c r="D10" s="772"/>
      <c r="E10" s="22"/>
      <c r="F10" s="772" t="s">
        <v>563</v>
      </c>
      <c r="G10" s="772"/>
      <c r="H10" s="22"/>
      <c r="I10" s="772" t="s">
        <v>563</v>
      </c>
      <c r="J10" s="772"/>
      <c r="K10" s="22"/>
      <c r="L10" s="23"/>
      <c r="M10" s="24"/>
    </row>
    <row r="11" spans="1:13" ht="81" customHeight="1" x14ac:dyDescent="0.25">
      <c r="A11" s="770"/>
      <c r="B11" s="11" t="s">
        <v>564</v>
      </c>
      <c r="C11" s="757" t="s">
        <v>674</v>
      </c>
      <c r="D11" s="758"/>
      <c r="E11" s="758"/>
      <c r="F11" s="758"/>
      <c r="G11" s="758"/>
      <c r="H11" s="758"/>
      <c r="I11" s="758"/>
      <c r="J11" s="758"/>
      <c r="K11" s="758"/>
      <c r="L11" s="758"/>
      <c r="M11" s="759"/>
    </row>
    <row r="12" spans="1:13" ht="15.75" customHeight="1" x14ac:dyDescent="0.25">
      <c r="A12" s="747" t="s">
        <v>533</v>
      </c>
      <c r="B12" s="26" t="s">
        <v>30</v>
      </c>
      <c r="C12" s="755" t="s">
        <v>67</v>
      </c>
      <c r="D12" s="756"/>
      <c r="E12" s="121"/>
      <c r="F12" s="121"/>
      <c r="G12" s="121"/>
      <c r="H12" s="121"/>
      <c r="I12" s="121"/>
      <c r="J12" s="121"/>
      <c r="K12" s="121"/>
      <c r="L12" s="649"/>
      <c r="M12" s="648"/>
    </row>
    <row r="13" spans="1:13" ht="8.25" customHeight="1" x14ac:dyDescent="0.25">
      <c r="A13" s="748"/>
      <c r="B13" s="750" t="s">
        <v>566</v>
      </c>
      <c r="C13" s="27"/>
      <c r="D13" s="28"/>
      <c r="E13" s="28"/>
      <c r="F13" s="28"/>
      <c r="G13" s="28"/>
      <c r="H13" s="28"/>
      <c r="I13" s="28"/>
      <c r="J13" s="28"/>
      <c r="K13" s="28"/>
      <c r="L13" s="28"/>
      <c r="M13" s="29"/>
    </row>
    <row r="14" spans="1:13" ht="9" customHeight="1" x14ac:dyDescent="0.25">
      <c r="A14" s="748"/>
      <c r="B14" s="751"/>
      <c r="C14" s="30"/>
      <c r="D14" s="31"/>
      <c r="E14" s="32"/>
      <c r="F14" s="31"/>
      <c r="G14" s="32"/>
      <c r="H14" s="31"/>
      <c r="I14" s="32"/>
      <c r="J14" s="31"/>
      <c r="K14" s="32"/>
      <c r="L14" s="32"/>
      <c r="M14" s="33"/>
    </row>
    <row r="15" spans="1:13" x14ac:dyDescent="0.25">
      <c r="A15" s="748"/>
      <c r="B15" s="751"/>
      <c r="C15" s="34" t="s">
        <v>567</v>
      </c>
      <c r="D15" s="35"/>
      <c r="E15" s="36" t="s">
        <v>568</v>
      </c>
      <c r="F15" s="35"/>
      <c r="G15" s="36" t="s">
        <v>569</v>
      </c>
      <c r="H15" s="35"/>
      <c r="I15" s="36" t="s">
        <v>570</v>
      </c>
      <c r="J15" s="269"/>
      <c r="K15" s="36"/>
      <c r="L15" s="36"/>
      <c r="M15" s="39"/>
    </row>
    <row r="16" spans="1:13" x14ac:dyDescent="0.25">
      <c r="A16" s="748"/>
      <c r="B16" s="751"/>
      <c r="C16" s="34" t="s">
        <v>571</v>
      </c>
      <c r="D16" s="38"/>
      <c r="E16" s="36" t="s">
        <v>572</v>
      </c>
      <c r="F16" s="40"/>
      <c r="G16" s="36" t="s">
        <v>573</v>
      </c>
      <c r="H16" s="40"/>
      <c r="I16" s="36"/>
      <c r="J16" s="41"/>
      <c r="K16" s="36"/>
      <c r="L16" s="36"/>
      <c r="M16" s="39"/>
    </row>
    <row r="17" spans="1:13" x14ac:dyDescent="0.25">
      <c r="A17" s="748"/>
      <c r="B17" s="751"/>
      <c r="C17" s="34" t="s">
        <v>574</v>
      </c>
      <c r="D17" s="38"/>
      <c r="E17" s="36" t="s">
        <v>575</v>
      </c>
      <c r="F17" s="38"/>
      <c r="G17" s="36"/>
      <c r="H17" s="41"/>
      <c r="I17" s="36"/>
      <c r="J17" s="41"/>
      <c r="K17" s="36"/>
      <c r="L17" s="36"/>
      <c r="M17" s="39"/>
    </row>
    <row r="18" spans="1:13" x14ac:dyDescent="0.25">
      <c r="A18" s="748"/>
      <c r="B18" s="751"/>
      <c r="C18" s="34" t="s">
        <v>576</v>
      </c>
      <c r="D18" s="40" t="s">
        <v>577</v>
      </c>
      <c r="E18" s="36" t="s">
        <v>578</v>
      </c>
      <c r="F18" s="142" t="s">
        <v>579</v>
      </c>
      <c r="G18" s="142"/>
      <c r="H18" s="142"/>
      <c r="I18" s="142"/>
      <c r="J18" s="142"/>
      <c r="K18" s="142"/>
      <c r="L18" s="142"/>
      <c r="M18" s="143"/>
    </row>
    <row r="19" spans="1:13" ht="9.75" customHeight="1" x14ac:dyDescent="0.25">
      <c r="A19" s="748"/>
      <c r="B19" s="752"/>
      <c r="C19" s="42"/>
      <c r="D19" s="43"/>
      <c r="E19" s="43"/>
      <c r="F19" s="43"/>
      <c r="G19" s="43"/>
      <c r="H19" s="43"/>
      <c r="I19" s="43"/>
      <c r="J19" s="43"/>
      <c r="K19" s="43"/>
      <c r="L19" s="43"/>
      <c r="M19" s="44"/>
    </row>
    <row r="20" spans="1:13" x14ac:dyDescent="0.25">
      <c r="A20" s="748"/>
      <c r="B20" s="750" t="s">
        <v>580</v>
      </c>
      <c r="C20" s="45"/>
      <c r="D20" s="46"/>
      <c r="E20" s="46"/>
      <c r="F20" s="46"/>
      <c r="G20" s="46"/>
      <c r="H20" s="46"/>
      <c r="I20" s="46"/>
      <c r="J20" s="46"/>
      <c r="K20" s="46"/>
      <c r="L20" s="17"/>
      <c r="M20" s="18"/>
    </row>
    <row r="21" spans="1:13" x14ac:dyDescent="0.25">
      <c r="A21" s="748"/>
      <c r="B21" s="751"/>
      <c r="C21" s="34" t="s">
        <v>581</v>
      </c>
      <c r="D21" s="40"/>
      <c r="E21" s="47"/>
      <c r="F21" s="36" t="s">
        <v>582</v>
      </c>
      <c r="G21" s="38"/>
      <c r="H21" s="47"/>
      <c r="I21" s="36" t="s">
        <v>583</v>
      </c>
      <c r="J21" s="38" t="s">
        <v>584</v>
      </c>
      <c r="K21" s="47"/>
      <c r="L21" s="20"/>
      <c r="M21" s="21"/>
    </row>
    <row r="22" spans="1:13" x14ac:dyDescent="0.25">
      <c r="A22" s="748"/>
      <c r="B22" s="751"/>
      <c r="C22" s="34" t="s">
        <v>585</v>
      </c>
      <c r="D22" s="48"/>
      <c r="E22" s="20"/>
      <c r="F22" s="36" t="s">
        <v>586</v>
      </c>
      <c r="G22" s="40"/>
      <c r="H22" s="20"/>
      <c r="I22" s="49"/>
      <c r="J22" s="20"/>
      <c r="K22" s="19"/>
      <c r="L22" s="20"/>
      <c r="M22" s="21"/>
    </row>
    <row r="23" spans="1:13" x14ac:dyDescent="0.25">
      <c r="A23" s="748"/>
      <c r="B23" s="751"/>
      <c r="C23" s="50"/>
      <c r="D23" s="51"/>
      <c r="E23" s="51"/>
      <c r="F23" s="51"/>
      <c r="G23" s="51"/>
      <c r="H23" s="51"/>
      <c r="I23" s="51"/>
      <c r="J23" s="51"/>
      <c r="K23" s="51"/>
      <c r="L23" s="23"/>
      <c r="M23" s="24"/>
    </row>
    <row r="24" spans="1:13" x14ac:dyDescent="0.25">
      <c r="A24" s="748"/>
      <c r="B24" s="310" t="s">
        <v>587</v>
      </c>
      <c r="C24" s="53"/>
      <c r="D24" s="54"/>
      <c r="E24" s="54"/>
      <c r="F24" s="54"/>
      <c r="G24" s="54"/>
      <c r="H24" s="54"/>
      <c r="I24" s="54"/>
      <c r="J24" s="54"/>
      <c r="K24" s="54"/>
      <c r="L24" s="54"/>
      <c r="M24" s="55"/>
    </row>
    <row r="25" spans="1:13" x14ac:dyDescent="0.25">
      <c r="A25" s="748"/>
      <c r="B25" s="52"/>
      <c r="C25" s="56" t="s">
        <v>588</v>
      </c>
      <c r="D25" s="337">
        <v>1</v>
      </c>
      <c r="E25" s="47"/>
      <c r="F25" s="58" t="s">
        <v>589</v>
      </c>
      <c r="G25" s="40" t="s">
        <v>642</v>
      </c>
      <c r="H25" s="47"/>
      <c r="I25" s="58" t="s">
        <v>590</v>
      </c>
      <c r="J25" s="271"/>
      <c r="K25" s="121">
        <v>2020</v>
      </c>
      <c r="L25" s="272"/>
      <c r="M25" s="60"/>
    </row>
    <row r="26" spans="1:13" x14ac:dyDescent="0.25">
      <c r="A26" s="748"/>
      <c r="B26" s="7"/>
      <c r="C26" s="42"/>
      <c r="D26" s="43"/>
      <c r="E26" s="43"/>
      <c r="F26" s="43"/>
      <c r="G26" s="43"/>
      <c r="H26" s="43"/>
      <c r="I26" s="43"/>
      <c r="J26" s="43"/>
      <c r="K26" s="43"/>
      <c r="L26" s="43"/>
      <c r="M26" s="44"/>
    </row>
    <row r="27" spans="1:13" x14ac:dyDescent="0.25">
      <c r="A27" s="748"/>
      <c r="B27" s="751" t="s">
        <v>592</v>
      </c>
      <c r="C27" s="61"/>
      <c r="D27" s="62"/>
      <c r="E27" s="62"/>
      <c r="F27" s="62"/>
      <c r="G27" s="62"/>
      <c r="H27" s="62"/>
      <c r="I27" s="62"/>
      <c r="J27" s="62"/>
      <c r="K27" s="62"/>
      <c r="L27" s="20"/>
      <c r="M27" s="21"/>
    </row>
    <row r="28" spans="1:13" x14ac:dyDescent="0.25">
      <c r="A28" s="748"/>
      <c r="B28" s="751"/>
      <c r="C28" s="63" t="s">
        <v>593</v>
      </c>
      <c r="D28" s="163">
        <v>2021</v>
      </c>
      <c r="E28" s="64"/>
      <c r="F28" s="47" t="s">
        <v>594</v>
      </c>
      <c r="G28" s="164" t="s">
        <v>595</v>
      </c>
      <c r="H28" s="64"/>
      <c r="I28" s="58"/>
      <c r="J28" s="64"/>
      <c r="K28" s="64"/>
      <c r="L28" s="20"/>
      <c r="M28" s="21"/>
    </row>
    <row r="29" spans="1:13" x14ac:dyDescent="0.25">
      <c r="A29" s="748"/>
      <c r="B29" s="751"/>
      <c r="C29" s="63"/>
      <c r="D29" s="312"/>
      <c r="E29" s="64"/>
      <c r="F29" s="47"/>
      <c r="G29" s="64"/>
      <c r="H29" s="64"/>
      <c r="I29" s="58"/>
      <c r="J29" s="64"/>
      <c r="K29" s="64"/>
      <c r="L29" s="20"/>
      <c r="M29" s="21"/>
    </row>
    <row r="30" spans="1:13" x14ac:dyDescent="0.25">
      <c r="A30" s="748"/>
      <c r="B30" s="310" t="s">
        <v>596</v>
      </c>
      <c r="C30" s="68"/>
      <c r="D30" s="69"/>
      <c r="E30" s="69"/>
      <c r="F30" s="69"/>
      <c r="G30" s="69"/>
      <c r="H30" s="69"/>
      <c r="I30" s="69"/>
      <c r="J30" s="69"/>
      <c r="K30" s="69"/>
      <c r="L30" s="69"/>
      <c r="M30" s="70"/>
    </row>
    <row r="31" spans="1:13" x14ac:dyDescent="0.25">
      <c r="A31" s="748"/>
      <c r="B31" s="52"/>
      <c r="C31" s="71"/>
      <c r="D31" s="662" t="s">
        <v>597</v>
      </c>
      <c r="E31" s="662"/>
      <c r="F31" s="662" t="s">
        <v>598</v>
      </c>
      <c r="G31" s="662"/>
      <c r="H31" s="663" t="s">
        <v>599</v>
      </c>
      <c r="I31" s="663"/>
      <c r="J31" s="663" t="s">
        <v>600</v>
      </c>
      <c r="K31" s="662"/>
      <c r="L31" s="662" t="s">
        <v>601</v>
      </c>
      <c r="M31" s="661"/>
    </row>
    <row r="32" spans="1:13" x14ac:dyDescent="0.25">
      <c r="A32" s="748"/>
      <c r="B32" s="52"/>
      <c r="C32" s="71"/>
      <c r="D32" s="298">
        <v>1</v>
      </c>
      <c r="E32" s="299"/>
      <c r="F32" s="298">
        <v>1</v>
      </c>
      <c r="G32" s="299"/>
      <c r="H32" s="298">
        <v>1</v>
      </c>
      <c r="I32" s="299"/>
      <c r="J32" s="298">
        <v>1</v>
      </c>
      <c r="K32" s="299"/>
      <c r="L32" s="298">
        <v>1</v>
      </c>
      <c r="M32" s="660"/>
    </row>
    <row r="33" spans="1:13" x14ac:dyDescent="0.25">
      <c r="A33" s="748"/>
      <c r="B33" s="52"/>
      <c r="C33" s="71"/>
      <c r="D33" s="72" t="s">
        <v>602</v>
      </c>
      <c r="E33" s="72"/>
      <c r="F33" s="72" t="s">
        <v>603</v>
      </c>
      <c r="G33" s="72"/>
      <c r="H33" s="73" t="s">
        <v>604</v>
      </c>
      <c r="I33" s="73"/>
      <c r="J33" s="73" t="s">
        <v>605</v>
      </c>
      <c r="K33" s="72"/>
      <c r="L33" s="72" t="s">
        <v>606</v>
      </c>
      <c r="M33" s="33"/>
    </row>
    <row r="34" spans="1:13" x14ac:dyDescent="0.25">
      <c r="A34" s="748"/>
      <c r="B34" s="52"/>
      <c r="C34" s="71"/>
      <c r="D34" s="166" t="s">
        <v>90</v>
      </c>
      <c r="E34" s="167"/>
      <c r="F34" s="166" t="s">
        <v>90</v>
      </c>
      <c r="G34" s="167"/>
      <c r="H34" s="166" t="s">
        <v>90</v>
      </c>
      <c r="I34" s="167"/>
      <c r="J34" s="166" t="s">
        <v>90</v>
      </c>
      <c r="K34" s="167"/>
      <c r="L34" s="166" t="s">
        <v>90</v>
      </c>
      <c r="M34" s="168"/>
    </row>
    <row r="35" spans="1:13" x14ac:dyDescent="0.25">
      <c r="A35" s="748"/>
      <c r="B35" s="52"/>
      <c r="C35" s="71"/>
      <c r="D35" s="72" t="s">
        <v>607</v>
      </c>
      <c r="E35" s="72"/>
      <c r="F35" s="72" t="s">
        <v>608</v>
      </c>
      <c r="G35" s="72"/>
      <c r="H35" s="73" t="s">
        <v>609</v>
      </c>
      <c r="I35" s="73"/>
      <c r="J35" s="73" t="s">
        <v>610</v>
      </c>
      <c r="K35" s="72"/>
      <c r="L35" s="72" t="s">
        <v>611</v>
      </c>
      <c r="M35" s="33"/>
    </row>
    <row r="36" spans="1:13" x14ac:dyDescent="0.25">
      <c r="A36" s="748"/>
      <c r="B36" s="52"/>
      <c r="C36" s="71"/>
      <c r="D36" s="166" t="s">
        <v>90</v>
      </c>
      <c r="E36" s="167"/>
      <c r="F36" s="166" t="s">
        <v>90</v>
      </c>
      <c r="G36" s="167"/>
      <c r="H36" s="166" t="s">
        <v>90</v>
      </c>
      <c r="I36" s="167"/>
      <c r="J36" s="166" t="s">
        <v>90</v>
      </c>
      <c r="K36" s="167"/>
      <c r="L36" s="166" t="s">
        <v>90</v>
      </c>
      <c r="M36" s="168"/>
    </row>
    <row r="37" spans="1:13" x14ac:dyDescent="0.25">
      <c r="A37" s="748"/>
      <c r="B37" s="52"/>
      <c r="C37" s="71"/>
      <c r="D37" s="88" t="s">
        <v>611</v>
      </c>
      <c r="E37" s="89"/>
      <c r="F37" s="88" t="s">
        <v>612</v>
      </c>
      <c r="G37" s="89"/>
      <c r="H37" s="169"/>
      <c r="I37" s="170"/>
      <c r="J37" s="169"/>
      <c r="K37" s="170"/>
      <c r="L37" s="169"/>
      <c r="M37" s="171"/>
    </row>
    <row r="38" spans="1:13" x14ac:dyDescent="0.25">
      <c r="A38" s="748"/>
      <c r="B38" s="52"/>
      <c r="C38" s="71"/>
      <c r="D38" s="166" t="s">
        <v>90</v>
      </c>
      <c r="E38" s="167"/>
      <c r="F38" s="791">
        <v>1</v>
      </c>
      <c r="G38" s="792"/>
      <c r="H38" s="172"/>
      <c r="I38" s="72"/>
      <c r="J38" s="172"/>
      <c r="K38" s="72"/>
      <c r="L38" s="172"/>
      <c r="M38" s="173"/>
    </row>
    <row r="39" spans="1:13" x14ac:dyDescent="0.25">
      <c r="A39" s="748"/>
      <c r="B39" s="7"/>
      <c r="C39" s="87"/>
      <c r="D39" s="23"/>
      <c r="E39" s="23"/>
      <c r="F39" s="23"/>
      <c r="G39" s="23"/>
      <c r="H39" s="767"/>
      <c r="I39" s="767"/>
      <c r="J39" s="90"/>
      <c r="K39" s="91"/>
      <c r="L39" s="90"/>
      <c r="M39" s="92"/>
    </row>
    <row r="40" spans="1:13" ht="18" customHeight="1" x14ac:dyDescent="0.25">
      <c r="A40" s="748"/>
      <c r="B40" s="751" t="s">
        <v>613</v>
      </c>
      <c r="C40" s="93"/>
      <c r="D40" s="41"/>
      <c r="E40" s="41"/>
      <c r="F40" s="41"/>
      <c r="G40" s="41"/>
      <c r="H40" s="41"/>
      <c r="I40" s="41"/>
      <c r="J40" s="41"/>
      <c r="K40" s="41"/>
      <c r="L40" s="20"/>
      <c r="M40" s="21"/>
    </row>
    <row r="41" spans="1:13" x14ac:dyDescent="0.25">
      <c r="A41" s="748"/>
      <c r="B41" s="751"/>
      <c r="C41" s="94"/>
      <c r="D41" s="95" t="s">
        <v>89</v>
      </c>
      <c r="E41" s="96" t="s">
        <v>108</v>
      </c>
      <c r="F41" s="761" t="s">
        <v>614</v>
      </c>
      <c r="G41" s="762" t="s">
        <v>576</v>
      </c>
      <c r="H41" s="762"/>
      <c r="I41" s="762"/>
      <c r="J41" s="762"/>
      <c r="K41" s="97" t="s">
        <v>615</v>
      </c>
      <c r="L41" s="763" t="s">
        <v>90</v>
      </c>
      <c r="M41" s="764"/>
    </row>
    <row r="42" spans="1:13" x14ac:dyDescent="0.25">
      <c r="A42" s="748"/>
      <c r="B42" s="751"/>
      <c r="C42" s="94"/>
      <c r="D42" s="98"/>
      <c r="E42" s="38" t="s">
        <v>577</v>
      </c>
      <c r="F42" s="761"/>
      <c r="G42" s="762"/>
      <c r="H42" s="762"/>
      <c r="I42" s="762"/>
      <c r="J42" s="762"/>
      <c r="K42" s="20"/>
      <c r="L42" s="765"/>
      <c r="M42" s="766"/>
    </row>
    <row r="43" spans="1:13" x14ac:dyDescent="0.25">
      <c r="A43" s="748"/>
      <c r="B43" s="752"/>
      <c r="C43" s="99"/>
      <c r="D43" s="23"/>
      <c r="E43" s="23"/>
      <c r="F43" s="23"/>
      <c r="G43" s="23"/>
      <c r="H43" s="23"/>
      <c r="I43" s="23"/>
      <c r="J43" s="23"/>
      <c r="K43" s="23"/>
      <c r="L43" s="20"/>
      <c r="M43" s="21"/>
    </row>
    <row r="44" spans="1:13" ht="282" customHeight="1" x14ac:dyDescent="0.25">
      <c r="A44" s="748"/>
      <c r="B44" s="26" t="s">
        <v>616</v>
      </c>
      <c r="C44" s="807" t="s">
        <v>675</v>
      </c>
      <c r="D44" s="808"/>
      <c r="E44" s="808"/>
      <c r="F44" s="808"/>
      <c r="G44" s="808"/>
      <c r="H44" s="808"/>
      <c r="I44" s="808"/>
      <c r="J44" s="808"/>
      <c r="K44" s="808"/>
      <c r="L44" s="808"/>
      <c r="M44" s="809"/>
    </row>
    <row r="45" spans="1:13" ht="15.75" customHeight="1" x14ac:dyDescent="0.25">
      <c r="A45" s="748"/>
      <c r="B45" s="26" t="s">
        <v>618</v>
      </c>
      <c r="C45" s="755" t="s">
        <v>676</v>
      </c>
      <c r="D45" s="756"/>
      <c r="E45" s="756"/>
      <c r="F45" s="756"/>
      <c r="G45" s="756"/>
      <c r="H45" s="756"/>
      <c r="I45" s="756"/>
      <c r="J45" s="756"/>
      <c r="K45" s="756"/>
      <c r="L45" s="756"/>
      <c r="M45" s="760"/>
    </row>
    <row r="46" spans="1:13" x14ac:dyDescent="0.25">
      <c r="A46" s="748"/>
      <c r="B46" s="26" t="s">
        <v>620</v>
      </c>
      <c r="C46" s="755">
        <v>30</v>
      </c>
      <c r="D46" s="756"/>
      <c r="E46" s="756"/>
      <c r="F46" s="756"/>
      <c r="G46" s="756"/>
      <c r="H46" s="756"/>
      <c r="I46" s="756"/>
      <c r="J46" s="756"/>
      <c r="K46" s="756"/>
      <c r="L46" s="756"/>
      <c r="M46" s="760"/>
    </row>
    <row r="47" spans="1:13" x14ac:dyDescent="0.25">
      <c r="A47" s="749"/>
      <c r="B47" s="26" t="s">
        <v>621</v>
      </c>
      <c r="C47" s="755">
        <v>2020</v>
      </c>
      <c r="D47" s="756"/>
      <c r="E47" s="756"/>
      <c r="F47" s="756"/>
      <c r="G47" s="756"/>
      <c r="H47" s="756"/>
      <c r="I47" s="756"/>
      <c r="J47" s="756"/>
      <c r="K47" s="756"/>
      <c r="L47" s="756"/>
      <c r="M47" s="760"/>
    </row>
    <row r="48" spans="1:13" ht="15.75" customHeight="1" x14ac:dyDescent="0.25">
      <c r="A48" s="734" t="s">
        <v>545</v>
      </c>
      <c r="B48" s="100" t="s">
        <v>622</v>
      </c>
      <c r="C48" s="739" t="s">
        <v>623</v>
      </c>
      <c r="D48" s="740"/>
      <c r="E48" s="740"/>
      <c r="F48" s="740"/>
      <c r="G48" s="740"/>
      <c r="H48" s="740"/>
      <c r="I48" s="740"/>
      <c r="J48" s="740"/>
      <c r="K48" s="740"/>
      <c r="L48" s="740"/>
      <c r="M48" s="741"/>
    </row>
    <row r="49" spans="1:13" x14ac:dyDescent="0.25">
      <c r="A49" s="735"/>
      <c r="B49" s="100" t="s">
        <v>624</v>
      </c>
      <c r="C49" s="739" t="s">
        <v>625</v>
      </c>
      <c r="D49" s="740"/>
      <c r="E49" s="740"/>
      <c r="F49" s="740"/>
      <c r="G49" s="740"/>
      <c r="H49" s="740"/>
      <c r="I49" s="740"/>
      <c r="J49" s="740"/>
      <c r="K49" s="740"/>
      <c r="L49" s="740"/>
      <c r="M49" s="741"/>
    </row>
    <row r="50" spans="1:13" x14ac:dyDescent="0.25">
      <c r="A50" s="735"/>
      <c r="B50" s="100" t="s">
        <v>626</v>
      </c>
      <c r="C50" s="739" t="s">
        <v>9</v>
      </c>
      <c r="D50" s="740"/>
      <c r="E50" s="740"/>
      <c r="F50" s="740"/>
      <c r="G50" s="740"/>
      <c r="H50" s="740"/>
      <c r="I50" s="740"/>
      <c r="J50" s="740"/>
      <c r="K50" s="740"/>
      <c r="L50" s="740"/>
      <c r="M50" s="741"/>
    </row>
    <row r="51" spans="1:13" ht="15.75" customHeight="1" x14ac:dyDescent="0.25">
      <c r="A51" s="735"/>
      <c r="B51" s="101" t="s">
        <v>627</v>
      </c>
      <c r="C51" s="739" t="s">
        <v>101</v>
      </c>
      <c r="D51" s="740"/>
      <c r="E51" s="740"/>
      <c r="F51" s="740"/>
      <c r="G51" s="740"/>
      <c r="H51" s="740"/>
      <c r="I51" s="740"/>
      <c r="J51" s="740"/>
      <c r="K51" s="740"/>
      <c r="L51" s="740"/>
      <c r="M51" s="741"/>
    </row>
    <row r="52" spans="1:13" ht="15.75" customHeight="1" x14ac:dyDescent="0.25">
      <c r="A52" s="735"/>
      <c r="B52" s="100" t="s">
        <v>628</v>
      </c>
      <c r="C52" s="746" t="s">
        <v>103</v>
      </c>
      <c r="D52" s="740"/>
      <c r="E52" s="740"/>
      <c r="F52" s="740"/>
      <c r="G52" s="740"/>
      <c r="H52" s="740"/>
      <c r="I52" s="740"/>
      <c r="J52" s="740"/>
      <c r="K52" s="740"/>
      <c r="L52" s="740"/>
      <c r="M52" s="741"/>
    </row>
    <row r="53" spans="1:13" ht="16.5" thickBot="1" x14ac:dyDescent="0.3">
      <c r="A53" s="745"/>
      <c r="B53" s="100" t="s">
        <v>629</v>
      </c>
      <c r="C53" s="739">
        <v>3279797</v>
      </c>
      <c r="D53" s="740"/>
      <c r="E53" s="740"/>
      <c r="F53" s="740"/>
      <c r="G53" s="740"/>
      <c r="H53" s="740"/>
      <c r="I53" s="740"/>
      <c r="J53" s="740"/>
      <c r="K53" s="740"/>
      <c r="L53" s="740"/>
      <c r="M53" s="741"/>
    </row>
    <row r="54" spans="1:13" ht="15.75" customHeight="1" x14ac:dyDescent="0.25">
      <c r="A54" s="734" t="s">
        <v>630</v>
      </c>
      <c r="B54" s="102" t="s">
        <v>631</v>
      </c>
      <c r="C54" s="736" t="s">
        <v>632</v>
      </c>
      <c r="D54" s="737"/>
      <c r="E54" s="737"/>
      <c r="F54" s="737"/>
      <c r="G54" s="737"/>
      <c r="H54" s="737"/>
      <c r="I54" s="737"/>
      <c r="J54" s="737"/>
      <c r="K54" s="737"/>
      <c r="L54" s="737"/>
      <c r="M54" s="738"/>
    </row>
    <row r="55" spans="1:13" ht="30" customHeight="1" x14ac:dyDescent="0.25">
      <c r="A55" s="735"/>
      <c r="B55" s="102" t="s">
        <v>633</v>
      </c>
      <c r="C55" s="739" t="s">
        <v>634</v>
      </c>
      <c r="D55" s="740"/>
      <c r="E55" s="740"/>
      <c r="F55" s="740"/>
      <c r="G55" s="740"/>
      <c r="H55" s="740"/>
      <c r="I55" s="740"/>
      <c r="J55" s="740"/>
      <c r="K55" s="740"/>
      <c r="L55" s="740"/>
      <c r="M55" s="741"/>
    </row>
    <row r="56" spans="1:13" ht="30" customHeight="1" thickBot="1" x14ac:dyDescent="0.3">
      <c r="A56" s="735"/>
      <c r="B56" s="103" t="s">
        <v>44</v>
      </c>
      <c r="C56" s="739" t="s">
        <v>9</v>
      </c>
      <c r="D56" s="740"/>
      <c r="E56" s="740"/>
      <c r="F56" s="740"/>
      <c r="G56" s="740"/>
      <c r="H56" s="740"/>
      <c r="I56" s="740"/>
      <c r="J56" s="740"/>
      <c r="K56" s="740"/>
      <c r="L56" s="740"/>
      <c r="M56" s="741"/>
    </row>
    <row r="57" spans="1:13" ht="16.5" thickBot="1" x14ac:dyDescent="0.3">
      <c r="A57" s="104" t="s">
        <v>549</v>
      </c>
      <c r="B57" s="105"/>
      <c r="C57" s="742"/>
      <c r="D57" s="743"/>
      <c r="E57" s="743"/>
      <c r="F57" s="743"/>
      <c r="G57" s="743"/>
      <c r="H57" s="743"/>
      <c r="I57" s="743"/>
      <c r="J57" s="743"/>
      <c r="K57" s="743"/>
      <c r="L57" s="743"/>
      <c r="M57" s="744"/>
    </row>
  </sheetData>
  <mergeCells count="42">
    <mergeCell ref="B8:B10"/>
    <mergeCell ref="C9:D9"/>
    <mergeCell ref="F9:G9"/>
    <mergeCell ref="C2:M2"/>
    <mergeCell ref="C3:M3"/>
    <mergeCell ref="F4:G4"/>
    <mergeCell ref="C5:M5"/>
    <mergeCell ref="C7:D7"/>
    <mergeCell ref="I7:M7"/>
    <mergeCell ref="I9:J9"/>
    <mergeCell ref="C10:D10"/>
    <mergeCell ref="F10:G10"/>
    <mergeCell ref="I10:J10"/>
    <mergeCell ref="L41:M42"/>
    <mergeCell ref="C45:M45"/>
    <mergeCell ref="C44:M44"/>
    <mergeCell ref="F38:G38"/>
    <mergeCell ref="H39:I39"/>
    <mergeCell ref="C47:M47"/>
    <mergeCell ref="A48:A53"/>
    <mergeCell ref="C48:M48"/>
    <mergeCell ref="C49:M49"/>
    <mergeCell ref="C50:M50"/>
    <mergeCell ref="C51:M51"/>
    <mergeCell ref="C52:M52"/>
    <mergeCell ref="C53:M53"/>
    <mergeCell ref="A2:A11"/>
    <mergeCell ref="C57:M57"/>
    <mergeCell ref="A12:A47"/>
    <mergeCell ref="B13:B19"/>
    <mergeCell ref="B20:B23"/>
    <mergeCell ref="B27:B29"/>
    <mergeCell ref="B40:B43"/>
    <mergeCell ref="F41:F42"/>
    <mergeCell ref="G41:J42"/>
    <mergeCell ref="A54:A56"/>
    <mergeCell ref="C54:M54"/>
    <mergeCell ref="C55:M55"/>
    <mergeCell ref="C56:M56"/>
    <mergeCell ref="C12:D12"/>
    <mergeCell ref="C11:M11"/>
    <mergeCell ref="C46:M46"/>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68</vt:i4>
      </vt:variant>
    </vt:vector>
  </HeadingPairs>
  <TitlesOfParts>
    <vt:vector size="68" baseType="lpstr">
      <vt:lpstr>Plan de acción PPPF</vt:lpstr>
      <vt:lpstr>Instructivo</vt:lpstr>
      <vt:lpstr>Ficha técnica IR 1.1</vt:lpstr>
      <vt:lpstr>Ficha técnica IR 1.2</vt:lpstr>
      <vt:lpstr>Ficha técnica IR 1.3</vt:lpstr>
      <vt:lpstr>Ficha técnica IR 1.4</vt:lpstr>
      <vt:lpstr>Ficha técnica IR 2.1</vt:lpstr>
      <vt:lpstr>Ficha técnica IR 2.2</vt:lpstr>
      <vt:lpstr>Ficha técnica IR 2.3</vt:lpstr>
      <vt:lpstr>Ficha técnica IR 3.1</vt:lpstr>
      <vt:lpstr>Ficha técnica IR 3.2</vt:lpstr>
      <vt:lpstr>Ficha técnica IR 3.3</vt:lpstr>
      <vt:lpstr>Ficha técnica IR 3.4</vt:lpstr>
      <vt:lpstr>1.1.1</vt:lpstr>
      <vt:lpstr>1,1,2</vt:lpstr>
      <vt:lpstr>1,1,3</vt:lpstr>
      <vt:lpstr>1,1,4</vt:lpstr>
      <vt:lpstr>1,1,5</vt:lpstr>
      <vt:lpstr>1,2,1</vt:lpstr>
      <vt:lpstr>1,2,2</vt:lpstr>
      <vt:lpstr>1,2,3</vt:lpstr>
      <vt:lpstr>1,2,4</vt:lpstr>
      <vt:lpstr>1,2,5</vt:lpstr>
      <vt:lpstr>1,2,6</vt:lpstr>
      <vt:lpstr>1,3,1</vt:lpstr>
      <vt:lpstr>1,3,2</vt:lpstr>
      <vt:lpstr>1,3,3</vt:lpstr>
      <vt:lpstr>1,4,1</vt:lpstr>
      <vt:lpstr>1,4,2</vt:lpstr>
      <vt:lpstr>1,4,3</vt:lpstr>
      <vt:lpstr>2,1,1</vt:lpstr>
      <vt:lpstr>2,1,2</vt:lpstr>
      <vt:lpstr>2,1,3</vt:lpstr>
      <vt:lpstr>2,1,4</vt:lpstr>
      <vt:lpstr>2,1,5</vt:lpstr>
      <vt:lpstr>2,2,1</vt:lpstr>
      <vt:lpstr>2,2,2</vt:lpstr>
      <vt:lpstr>2,2,3</vt:lpstr>
      <vt:lpstr>2,2,4</vt:lpstr>
      <vt:lpstr>2,2,5</vt:lpstr>
      <vt:lpstr>2,2,6</vt:lpstr>
      <vt:lpstr>2,3,1</vt:lpstr>
      <vt:lpstr>2,3,2</vt:lpstr>
      <vt:lpstr>2,3,3</vt:lpstr>
      <vt:lpstr>2,3,4</vt:lpstr>
      <vt:lpstr>3,1,1</vt:lpstr>
      <vt:lpstr>3,1,2</vt:lpstr>
      <vt:lpstr>3,1,3</vt:lpstr>
      <vt:lpstr>3,1,4</vt:lpstr>
      <vt:lpstr>3,1,5</vt:lpstr>
      <vt:lpstr>3,2,1</vt:lpstr>
      <vt:lpstr>3,2,2</vt:lpstr>
      <vt:lpstr>3,2,3</vt:lpstr>
      <vt:lpstr>3,2,4</vt:lpstr>
      <vt:lpstr>3,2,5</vt:lpstr>
      <vt:lpstr>3,2,6</vt:lpstr>
      <vt:lpstr>3,2,7</vt:lpstr>
      <vt:lpstr>3,2,8</vt:lpstr>
      <vt:lpstr>3,2,9</vt:lpstr>
      <vt:lpstr>3,3,1</vt:lpstr>
      <vt:lpstr>3,3,2</vt:lpstr>
      <vt:lpstr>3,3,3</vt:lpstr>
      <vt:lpstr>3,3,4</vt:lpstr>
      <vt:lpstr>3,4,1,</vt:lpstr>
      <vt:lpstr>3,4,2,</vt:lpstr>
      <vt:lpstr>3,4,3,</vt:lpstr>
      <vt:lpstr>3,4,4,</vt:lpstr>
      <vt:lpstr>3,4,5</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Jenny Tibocha</dc:creator>
  <cp:keywords/>
  <dc:description/>
  <cp:lastModifiedBy>Nohora Lucia</cp:lastModifiedBy>
  <cp:revision/>
  <dcterms:created xsi:type="dcterms:W3CDTF">2021-05-22T18:35:18Z</dcterms:created>
  <dcterms:modified xsi:type="dcterms:W3CDTF">2022-01-11T23:30:28Z</dcterms:modified>
  <cp:category/>
  <cp:contentStatus/>
</cp:coreProperties>
</file>