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jamado\Desktop\"/>
    </mc:Choice>
  </mc:AlternateContent>
  <bookViews>
    <workbookView xWindow="0" yWindow="0" windowWidth="20430" windowHeight="7170" tabRatio="733" firstSheet="2" activeTab="2"/>
  </bookViews>
  <sheets>
    <sheet name="Desplegables" sheetId="2" state="hidden" r:id="rId1"/>
    <sheet name="Instructivo Plan de Acción" sheetId="5" state="hidden" r:id="rId2"/>
    <sheet name="Plan de acción" sheetId="122" r:id="rId3"/>
    <sheet name="Ficha de resultado 1.1" sheetId="65" r:id="rId4"/>
    <sheet name="Ficha de resultado 1.2" sheetId="101" r:id="rId5"/>
    <sheet name="Ficha de resultado 1.3" sheetId="102" r:id="rId6"/>
    <sheet name="Ficha de resultado 2.1" sheetId="103" r:id="rId7"/>
    <sheet name="Ficha de resultado 2.2" sheetId="107" r:id="rId8"/>
    <sheet name="Ficha de resultado 3.1" sheetId="104" r:id="rId9"/>
    <sheet name="Ficha de resultado 3.2" sheetId="105" r:id="rId10"/>
    <sheet name="Ficha de resultado 3.3" sheetId="106" r:id="rId11"/>
    <sheet name="Ficha de resultado 3.4" sheetId="108" r:id="rId12"/>
    <sheet name="Ficha técnica 1.1.1" sheetId="12" r:id="rId13"/>
    <sheet name="Ficha técnica 1.1.2" sheetId="13" r:id="rId14"/>
    <sheet name="Ficha técnica 1.1.3" sheetId="41" r:id="rId15"/>
    <sheet name="Ficha técnica 1.1.4" sheetId="42" r:id="rId16"/>
    <sheet name="Ficha técnica 1.1.5" sheetId="43" r:id="rId17"/>
    <sheet name="Ficha técnica 1.1.6" sheetId="62" r:id="rId18"/>
    <sheet name="Ficha técnica 1.1.7" sheetId="119" r:id="rId19"/>
    <sheet name="Ficha técnica IP 1.1.8" sheetId="66" r:id="rId20"/>
    <sheet name="Ficha técnica IP 1.1.9" sheetId="67" r:id="rId21"/>
    <sheet name="Ficha técnica 1.1.10" sheetId="82" r:id="rId22"/>
    <sheet name="Ficha técnica 1.1.11" sheetId="90" r:id="rId23"/>
    <sheet name="Ficha técnica 1.1.12" sheetId="94" r:id="rId24"/>
    <sheet name="Ficha técnica 1.1.13" sheetId="95" r:id="rId25"/>
    <sheet name="Ficha técnica 1.1.14" sheetId="111" r:id="rId26"/>
    <sheet name="Ficha técnica 1.1.15" sheetId="112" r:id="rId27"/>
    <sheet name="Ficha técnica 1.1.16" sheetId="113" r:id="rId28"/>
    <sheet name="Ficha técnica 1.1.17" sheetId="45" r:id="rId29"/>
    <sheet name="Ficha técnica 1.1.18" sheetId="46" r:id="rId30"/>
    <sheet name="Ficha técnica IP 1.1.19" sheetId="10" r:id="rId31"/>
    <sheet name="Ficha técnica 1.1. 20" sheetId="22" r:id="rId32"/>
    <sheet name="Ficha técnica 1.1.21" sheetId="21" r:id="rId33"/>
    <sheet name="Ficha técnica 1.1.22" sheetId="20" r:id="rId34"/>
    <sheet name="Ficha técnica 1.1.23" sheetId="96" r:id="rId35"/>
    <sheet name="Ficha técnica 1.1.24" sheetId="97" r:id="rId36"/>
    <sheet name="Ficha técnica 1.1.25" sheetId="61" r:id="rId37"/>
    <sheet name="Ficha técnica 1.1.26" sheetId="127" r:id="rId38"/>
    <sheet name="Ficha técnica 1.2.1" sheetId="35" r:id="rId39"/>
    <sheet name="Ficha técnica 1.2.2" sheetId="33" r:id="rId40"/>
    <sheet name="Ficha técnica 1.2.3 " sheetId="38" r:id="rId41"/>
    <sheet name="Ficha técnica 1.2.4" sheetId="47" r:id="rId42"/>
    <sheet name="Ficha técnica 1.2.5" sheetId="58" r:id="rId43"/>
    <sheet name="Ficha técnica IP 1.2.6" sheetId="68" r:id="rId44"/>
    <sheet name="Ficha técnica IP 1.2.7" sheetId="69" r:id="rId45"/>
    <sheet name="Ficha técnica IP 1.2.8" sheetId="91" r:id="rId46"/>
    <sheet name="Ficha técnica 1.2.9" sheetId="114" r:id="rId47"/>
    <sheet name="Ficha técnica IP 1.3.1" sheetId="70" r:id="rId48"/>
    <sheet name="Ficha Técnica 1.3.2" sheetId="55" r:id="rId49"/>
    <sheet name="Ficha técnica 2.1.1" sheetId="18" r:id="rId50"/>
    <sheet name="Ficha técnica 2.1.2 " sheetId="56" r:id="rId51"/>
    <sheet name="Ficha técnica 2.1.3" sheetId="23" r:id="rId52"/>
    <sheet name="Ficha técnica 2.1.4" sheetId="49" r:id="rId53"/>
    <sheet name="Ficha técnica 2.1.5" sheetId="57" r:id="rId54"/>
    <sheet name="Ficha técnica 2.1.6" sheetId="63" r:id="rId55"/>
    <sheet name="Ficha técnica 2.1.7" sheetId="64" r:id="rId56"/>
    <sheet name="Ficha técnica 2.1.8" sheetId="83" r:id="rId57"/>
    <sheet name="Ficha técnica 2.1.9" sheetId="86" r:id="rId58"/>
    <sheet name="Ficha Técnica 2.2.1" sheetId="14" r:id="rId59"/>
    <sheet name="Ficha técnica 2.2.2" sheetId="89" r:id="rId60"/>
    <sheet name="Ficha Técnica 2.2.3" sheetId="24" r:id="rId61"/>
    <sheet name="Ficha técnica 2.2.4" sheetId="25" r:id="rId62"/>
    <sheet name="Ficha técnica 2.2.5" sheetId="27" r:id="rId63"/>
    <sheet name="Ficha técnica 2.2.6" sheetId="28" r:id="rId64"/>
    <sheet name="Ficha técnica 2.2.7" sheetId="29" r:id="rId65"/>
    <sheet name="Ficha técnica 2.2.8" sheetId="30" r:id="rId66"/>
    <sheet name="Ficha técnica 2.2.9" sheetId="31" r:id="rId67"/>
    <sheet name="Ficha técnica 2.2.10" sheetId="32" r:id="rId68"/>
    <sheet name="Ficha técnica 2.2.11" sheetId="19" r:id="rId69"/>
    <sheet name="Ficha técnica 2.2.12" sheetId="85" r:id="rId70"/>
    <sheet name="Ficha técnica 2.2.13." sheetId="87" r:id="rId71"/>
    <sheet name="Ficha técnica 2.2.14" sheetId="60" r:id="rId72"/>
    <sheet name="Ficha técnica 2.2.15" sheetId="88" r:id="rId73"/>
    <sheet name="Ficha técnica 2.2.16" sheetId="123" r:id="rId74"/>
    <sheet name="Ficha técnica 3.1.1" sheetId="59" r:id="rId75"/>
    <sheet name="Ficha técnica 3.1.2" sheetId="84" r:id="rId76"/>
    <sheet name="Ficha técnica 3.1.3" sheetId="71" r:id="rId77"/>
    <sheet name="Ficha técnica 3.1.4" sheetId="73" r:id="rId78"/>
    <sheet name="Ficha técnica 3.1.5" sheetId="44" r:id="rId79"/>
    <sheet name="Ficha técnica 3.1.6" sheetId="110" r:id="rId80"/>
    <sheet name="Ficha técnica 3.1.7" sheetId="121" r:id="rId81"/>
    <sheet name="Ficha técnica 3.1.8" sheetId="124" r:id="rId82"/>
    <sheet name="Ficha técnica 3.1.9" sheetId="125" r:id="rId83"/>
    <sheet name="Ficha técnica 3.1.10" sheetId="126" r:id="rId84"/>
    <sheet name="Ficha técnica 3.2.1" sheetId="26" r:id="rId85"/>
    <sheet name="Ficha técnica 3.2.2" sheetId="48" r:id="rId86"/>
    <sheet name="Ficha técnica 3.2.3" sheetId="50" r:id="rId87"/>
    <sheet name="Ficha técnica 3.2.4" sheetId="51" r:id="rId88"/>
    <sheet name="Ficha técnica 3.2.5" sheetId="53" r:id="rId89"/>
    <sheet name="Ficha técnica 3.2.6" sheetId="54" r:id="rId90"/>
    <sheet name="Ficha Técnica 3.2.7" sheetId="72" r:id="rId91"/>
    <sheet name="Ficha técnica 3.2.8" sheetId="75" r:id="rId92"/>
    <sheet name="Ficha técnica 3.2.9" sheetId="74" r:id="rId93"/>
    <sheet name="Ficha técnica 3.2.10" sheetId="77" r:id="rId94"/>
    <sheet name="Ficha técnica 3.2.11" sheetId="115" r:id="rId95"/>
    <sheet name="Ficha técnica 3.2.12" sheetId="116" r:id="rId96"/>
    <sheet name="Ficha técnica 3.2.13" sheetId="117" r:id="rId97"/>
    <sheet name="Ficha técnica 3.2.14" sheetId="37" r:id="rId98"/>
    <sheet name="Ficha técnica 3.2.15" sheetId="79" r:id="rId99"/>
    <sheet name="Ficha técnica 3.3.1" sheetId="16" r:id="rId100"/>
    <sheet name="Ficha técnica 3.3.2" sheetId="17" r:id="rId101"/>
    <sheet name="Ficha técnica 3.3.3" sheetId="34" r:id="rId102"/>
    <sheet name="Ficha técnica 3.3.4" sheetId="36" r:id="rId103"/>
    <sheet name="Ficha técnica 3.3.5" sheetId="39" r:id="rId104"/>
    <sheet name="Ficha técnica 3.3.6" sheetId="40" r:id="rId105"/>
    <sheet name="Ficha técnica 3.3.7" sheetId="76" r:id="rId106"/>
    <sheet name="Ficha técnica 3.3.8" sheetId="78" r:id="rId107"/>
    <sheet name="Ficha técnica 3.3.9" sheetId="93" r:id="rId108"/>
    <sheet name="Ficha técnica 3.3.10" sheetId="118" r:id="rId109"/>
    <sheet name="Ficha técnica 3.4.1" sheetId="80" r:id="rId110"/>
    <sheet name="Ficha técnica 3.4.2" sheetId="81" r:id="rId111"/>
    <sheet name="Ficha técnica 3.4.3" sheetId="109" r:id="rId112"/>
    <sheet name=" Instructivo ficha técnica" sheetId="3" r:id="rId113"/>
  </sheets>
  <definedNames>
    <definedName name="_xlnm._FilterDatabase" localSheetId="2" hidden="1">'Plan de acción'!$A$12:$DG$113</definedName>
    <definedName name="Acciónporelclima">Desplegables!$M$126:$M$127</definedName>
    <definedName name="Agualimpiaysaneamiento">Desplegables!$M$86:$M$90</definedName>
    <definedName name="Ambiente">Desplegables!$F$36:$F$39</definedName>
    <definedName name="ANUALIZACIÓN">Desplegables!$B$9:$B$12</definedName>
    <definedName name="Ciudadesycomunidadessostenibles">Desplegables!$M$114:$M$120</definedName>
    <definedName name="CulturaRecreaciónyDeporte">Desplegables!$F$29:$F$35</definedName>
    <definedName name="DesarrolloEconómicoIndustriayTurismo">Desplegables!$F$17:$F$20</definedName>
    <definedName name="Educación">Desplegables!$F$21:$F$23</definedName>
    <definedName name="Educacióndecalidad">Desplegables!$M$72:$M$77</definedName>
    <definedName name="Energíaasequibleynocontaminante">Desplegables!$M$91:$M$94</definedName>
    <definedName name="ENFOQUE">Desplegables!$B$2:$B$7</definedName>
    <definedName name="Findelapobreza">Desplegables!$M$55:$M$59</definedName>
    <definedName name="GestiónJurídica">Desplegables!$F$11</definedName>
    <definedName name="GestiónPública">Desplegables!$F$4:$F$5</definedName>
    <definedName name="Gobierno">Desplegables!$F$6:$F$8</definedName>
    <definedName name="Hábitat">Desplegables!$F$46:$F$52</definedName>
    <definedName name="Hacienda">Desplegables!$F$12:$F$15</definedName>
    <definedName name="Hambrecero">Desplegables!$M$60:$M$61</definedName>
    <definedName name="Igualdaddegénero">Desplegables!$M$78:$M$85</definedName>
    <definedName name="Industriainnovacióneinfraestructura">Desplegables!$M$105:$M$110</definedName>
    <definedName name="IntegraciónSocial">Desplegables!$F$27:$F$28</definedName>
    <definedName name="Movilidad">Desplegables!$F$40:$F$45</definedName>
    <definedName name="Mujeres">Desplegables!$F$53</definedName>
    <definedName name="Pazjusticiaeinstitucionessólidas">Desplegables!$M$132:$M$135</definedName>
    <definedName name="Planeación">Desplegables!$F$16</definedName>
    <definedName name="Producciónyconsumoresponsables">Desplegables!$M$121:$M$125</definedName>
    <definedName name="Reduccióndelasdesigualdades">Desplegables!$M$111:$M$113</definedName>
    <definedName name="Salud">Desplegables!$F$24:$F$26</definedName>
    <definedName name="Saludybienestar">Desplegables!$M$62:$M$71</definedName>
    <definedName name="SeguridadConvivenciayJusticia">Desplegables!$F$9:$F$10</definedName>
    <definedName name="Trabajodecenteycrecimientoeconómico">Desplegables!$M$95:$M$104</definedName>
    <definedName name="Vidadeecosistemasterrestres">Desplegables!$M$130:$M$131</definedName>
    <definedName name="Vidasubmarina">Desplegables!$M$128:$M$129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Q52" i="122" l="1"/>
  <c r="AX65" i="122"/>
  <c r="X83" i="122"/>
  <c r="BC113" i="122" l="1"/>
  <c r="AY113" i="122"/>
  <c r="D100" i="122"/>
  <c r="D85" i="122"/>
  <c r="D75" i="122"/>
  <c r="D59" i="122"/>
  <c r="D50" i="122"/>
  <c r="D48" i="122"/>
  <c r="D39" i="122"/>
  <c r="D13" i="122"/>
  <c r="CQ38" i="122"/>
  <c r="CQ84" i="122"/>
  <c r="X84" i="122"/>
  <c r="CQ83" i="122" l="1"/>
  <c r="CQ82" i="122"/>
  <c r="X82" i="122"/>
  <c r="CQ74" i="122"/>
  <c r="CQ88" i="122" l="1"/>
  <c r="CQ79" i="122"/>
  <c r="CQ17" i="122"/>
  <c r="AX79" i="122"/>
  <c r="D110" i="122"/>
  <c r="CQ36" i="122"/>
  <c r="CQ25" i="122"/>
  <c r="CQ81" i="122"/>
  <c r="BG76" i="122"/>
  <c r="BO76" i="122" s="1"/>
  <c r="BW76" i="122" s="1"/>
  <c r="BC58" i="122"/>
  <c r="BG58" i="122" s="1"/>
  <c r="BK58" i="122" s="1"/>
  <c r="BO58" i="122" s="1"/>
  <c r="BS58" i="122" s="1"/>
  <c r="BW58" i="122" s="1"/>
  <c r="CA58" i="122" s="1"/>
  <c r="CE58" i="122" s="1"/>
  <c r="CI58" i="122" s="1"/>
  <c r="CM58" i="122" s="1"/>
  <c r="BV64" i="122"/>
  <c r="BC64" i="122"/>
  <c r="BG64" i="122" s="1"/>
  <c r="BK64" i="122" s="1"/>
  <c r="BO64" i="122" s="1"/>
  <c r="BS64" i="122" s="1"/>
  <c r="BW64" i="122" s="1"/>
  <c r="CA64" i="122" s="1"/>
  <c r="CE64" i="122" s="1"/>
  <c r="CI64" i="122" s="1"/>
  <c r="CM64" i="122" s="1"/>
  <c r="BC70" i="122"/>
  <c r="BG70" i="122" s="1"/>
  <c r="BK70" i="122" s="1"/>
  <c r="CQ24" i="122"/>
  <c r="AX24" i="122"/>
  <c r="CQ112" i="122"/>
  <c r="CQ111" i="122"/>
  <c r="CQ110" i="122"/>
  <c r="CQ109" i="122"/>
  <c r="CQ108" i="122"/>
  <c r="CQ107" i="122"/>
  <c r="CQ106" i="122"/>
  <c r="CQ105" i="122"/>
  <c r="CQ104" i="122"/>
  <c r="CQ103" i="122"/>
  <c r="CQ102" i="122"/>
  <c r="CQ101" i="122"/>
  <c r="CQ100" i="122"/>
  <c r="CQ99" i="122"/>
  <c r="CQ98" i="122"/>
  <c r="CQ97" i="122"/>
  <c r="CQ96" i="122"/>
  <c r="CQ95" i="122"/>
  <c r="CQ94" i="122"/>
  <c r="CQ93" i="122"/>
  <c r="CQ92" i="122"/>
  <c r="CQ91" i="122"/>
  <c r="CQ90" i="122"/>
  <c r="CQ89" i="122"/>
  <c r="CQ87" i="122"/>
  <c r="CQ86" i="122"/>
  <c r="CQ85" i="122"/>
  <c r="X81" i="122"/>
  <c r="BG80" i="122"/>
  <c r="AZ80" i="122"/>
  <c r="X80" i="122"/>
  <c r="X79" i="122"/>
  <c r="CQ78" i="122"/>
  <c r="X78" i="122"/>
  <c r="CQ77" i="122"/>
  <c r="X77" i="122"/>
  <c r="X76" i="122"/>
  <c r="CQ75" i="122"/>
  <c r="X75" i="122"/>
  <c r="CQ73" i="122"/>
  <c r="CQ72" i="122"/>
  <c r="CQ69" i="122"/>
  <c r="AX69" i="122"/>
  <c r="CQ68" i="122"/>
  <c r="CQ67" i="122"/>
  <c r="CQ66" i="122"/>
  <c r="CQ65" i="122"/>
  <c r="CQ63" i="122"/>
  <c r="CQ62" i="122"/>
  <c r="CQ61" i="122"/>
  <c r="CQ60" i="122"/>
  <c r="CQ59" i="122"/>
  <c r="CQ57" i="122"/>
  <c r="CQ56" i="122"/>
  <c r="CQ55" i="122"/>
  <c r="CQ54" i="122"/>
  <c r="CQ53" i="122"/>
  <c r="CQ51" i="122"/>
  <c r="CQ50" i="122"/>
  <c r="CQ49" i="122"/>
  <c r="AX49" i="122"/>
  <c r="CQ48" i="122"/>
  <c r="CQ47" i="122"/>
  <c r="CQ46" i="122"/>
  <c r="CQ45" i="122"/>
  <c r="CQ44" i="122"/>
  <c r="CQ43" i="122"/>
  <c r="CQ42" i="122"/>
  <c r="CQ41" i="122"/>
  <c r="CQ40" i="122"/>
  <c r="CQ39" i="122"/>
  <c r="CQ37" i="122"/>
  <c r="AX37" i="122"/>
  <c r="CQ35" i="122"/>
  <c r="CQ34" i="122"/>
  <c r="CQ33" i="122"/>
  <c r="CQ32" i="122"/>
  <c r="CQ31" i="122"/>
  <c r="CQ30" i="122"/>
  <c r="CQ29" i="122"/>
  <c r="CQ28" i="122"/>
  <c r="CQ27" i="122"/>
  <c r="AX27" i="122"/>
  <c r="CQ26" i="122"/>
  <c r="CQ23" i="122"/>
  <c r="CQ22" i="122"/>
  <c r="CQ21" i="122"/>
  <c r="CQ20" i="122"/>
  <c r="CQ19" i="122"/>
  <c r="CQ18" i="122"/>
  <c r="CQ16" i="122"/>
  <c r="CQ15" i="122"/>
  <c r="CQ14" i="122"/>
  <c r="AX14" i="122"/>
  <c r="CQ13" i="122"/>
  <c r="B13" i="122" l="1"/>
  <c r="B50" i="122"/>
  <c r="B75" i="122"/>
  <c r="BK80" i="122"/>
  <c r="BO80" i="122" s="1"/>
  <c r="BS80" i="122" s="1"/>
  <c r="BW80" i="122" s="1"/>
  <c r="CA80" i="122" s="1"/>
  <c r="CE80" i="122" s="1"/>
  <c r="CI80" i="122" s="1"/>
  <c r="CM80" i="122" s="1"/>
  <c r="BO70" i="122"/>
  <c r="BS70" i="122" s="1"/>
  <c r="BW70" i="122" s="1"/>
  <c r="CA70" i="122" s="1"/>
  <c r="CE70" i="122" s="1"/>
  <c r="CI70" i="122" s="1"/>
  <c r="CM70" i="122" s="1"/>
  <c r="CE76" i="122"/>
  <c r="CM76" i="122" s="1"/>
  <c r="CQ58" i="122"/>
  <c r="CQ64" i="122"/>
  <c r="CQ80" i="122" l="1"/>
  <c r="CQ76" i="122"/>
  <c r="CQ70" i="122"/>
</calcChain>
</file>

<file path=xl/comments1.xml><?xml version="1.0" encoding="utf-8"?>
<comments xmlns="http://schemas.openxmlformats.org/spreadsheetml/2006/main">
  <authors>
    <author>Laura Angelica Ruiz Franco</author>
  </authors>
  <commentList>
    <comment ref="C60" authorId="0" shapeId="0">
      <text>
        <r>
          <rPr>
            <b/>
            <sz val="9"/>
            <color indexed="81"/>
            <rFont val="Tahoma"/>
            <family val="2"/>
          </rPr>
          <t>Laura Angelica Ruiz Franco:</t>
        </r>
        <r>
          <rPr>
            <sz val="9"/>
            <color indexed="81"/>
            <rFont val="Tahoma"/>
            <family val="2"/>
          </rPr>
          <t xml:space="preserve">
Importante incluir que una vez se apruebe la política se realizará un documento de planeación donde se indiquen las actividades a realizar para dar cumplimiento a la meta </t>
        </r>
      </text>
    </comment>
  </commentList>
</comments>
</file>

<file path=xl/sharedStrings.xml><?xml version="1.0" encoding="utf-8"?>
<sst xmlns="http://schemas.openxmlformats.org/spreadsheetml/2006/main" count="29036" uniqueCount="2326">
  <si>
    <t>ENFOQUE</t>
  </si>
  <si>
    <t>Derechos Humanos</t>
  </si>
  <si>
    <t>Género</t>
  </si>
  <si>
    <t>SECTORES</t>
  </si>
  <si>
    <t>ENTIDAD</t>
  </si>
  <si>
    <t>Poblacional</t>
  </si>
  <si>
    <t>GestiónPública</t>
  </si>
  <si>
    <t>Secretaría General</t>
  </si>
  <si>
    <t>Diferencial</t>
  </si>
  <si>
    <t>Dpto. Admitivo. del Servicio Civil Distrital DASCD</t>
  </si>
  <si>
    <t>Gobierno</t>
  </si>
  <si>
    <t>Territorial</t>
  </si>
  <si>
    <t>Secretaría de Gobierno</t>
  </si>
  <si>
    <t>SeguridadConvivenciayJusticia</t>
  </si>
  <si>
    <t>Ambiental</t>
  </si>
  <si>
    <t>Dpto Admitivo. de la Defensoría del Espacio Público DADEP</t>
  </si>
  <si>
    <t>GestiónJurídica</t>
  </si>
  <si>
    <t>ANUALIZACIÓN</t>
  </si>
  <si>
    <t>Instituto Distrital de la Participación y Acción Comunal IDPAC</t>
  </si>
  <si>
    <t xml:space="preserve">Hacienda </t>
  </si>
  <si>
    <t>Suma</t>
  </si>
  <si>
    <t>Secretaría de Seguridad, Convivencia y Justicia</t>
  </si>
  <si>
    <t>Planeación</t>
  </si>
  <si>
    <t>Constante</t>
  </si>
  <si>
    <t>UAE Cuerpo Oficial de Bomberos de Bogotá</t>
  </si>
  <si>
    <t>DesarrolloEconómicoIndustriayTurismo</t>
  </si>
  <si>
    <t>Creciente</t>
  </si>
  <si>
    <t>Secretaría Jurídica Distrital</t>
  </si>
  <si>
    <t xml:space="preserve">Educación </t>
  </si>
  <si>
    <t>Decreciente</t>
  </si>
  <si>
    <t>Secretaría Distrital de Hacienda</t>
  </si>
  <si>
    <t>Salud</t>
  </si>
  <si>
    <t>Unidad Administrativa Especial de Catastro Distrital UAECD</t>
  </si>
  <si>
    <t>IntegraciónSocial</t>
  </si>
  <si>
    <t>Fondo de Prestaciones Económicas, Cesantías y Pensiones FONCEP</t>
  </si>
  <si>
    <t>CulturaRecreaciónyDeporte</t>
  </si>
  <si>
    <t>Lotería de Bogotá</t>
  </si>
  <si>
    <t>Ambiente</t>
  </si>
  <si>
    <t>Secretaría Distrital de Planeación</t>
  </si>
  <si>
    <t>Movilidad</t>
  </si>
  <si>
    <t>Secretaría Distrital de Desarrollo Económico</t>
  </si>
  <si>
    <t>Hábitat</t>
  </si>
  <si>
    <t>Instituto para la economía social IPES</t>
  </si>
  <si>
    <t>Mujeres</t>
  </si>
  <si>
    <t>Instituto Distrital de Turismo IDT</t>
  </si>
  <si>
    <t>Corporación para el Desarollo y la productividad Bogotá Región Invest In Bogotá</t>
  </si>
  <si>
    <t>Secretaría Distrital de Educación</t>
  </si>
  <si>
    <t>Instituto para la Investigación Educativa y el Desarrollo Pedagógico IDEP</t>
  </si>
  <si>
    <t xml:space="preserve">Universidad Distrital Francisco Jose de Caldas </t>
  </si>
  <si>
    <t>ODS</t>
  </si>
  <si>
    <t>Secretaría Distrital de Salud</t>
  </si>
  <si>
    <t>Findelapobreza</t>
  </si>
  <si>
    <t>Fondo Financiero Distrital de Salud FFDS</t>
  </si>
  <si>
    <t>HambreCero</t>
  </si>
  <si>
    <t>Subredes Integradas de Servicios de Salud ESE´s</t>
  </si>
  <si>
    <t>Saludybienestar</t>
  </si>
  <si>
    <t>Secretaría Distrital de Integración Social</t>
  </si>
  <si>
    <t>Educacióndecalidad</t>
  </si>
  <si>
    <t>Instituto para la Protección de la Niñez y la Juventud IDIPRON</t>
  </si>
  <si>
    <t>Igualdaddegénero</t>
  </si>
  <si>
    <t>Secretaría Distrital de Cultura, Recreación y Deporte</t>
  </si>
  <si>
    <t>Agualimpiaysaneamiento</t>
  </si>
  <si>
    <t>Instituto Distrital de Recreación y Deporte IDRD</t>
  </si>
  <si>
    <t>Energíaasequibleynocontaminante</t>
  </si>
  <si>
    <t>Instituto Distrital de las artes IDARTES</t>
  </si>
  <si>
    <t>Trabajodecenteycrecimientoeconómico</t>
  </si>
  <si>
    <t>Orquesta Filarmónica de Bogotá</t>
  </si>
  <si>
    <t>Industria,innovacióneinfraestructura</t>
  </si>
  <si>
    <t>Instituto Distrital del Patrimonio Cultural IDPC</t>
  </si>
  <si>
    <t>Reduccióndelasdesigualdades</t>
  </si>
  <si>
    <t>FUENTE</t>
  </si>
  <si>
    <t>Fundación Gilberto Alzate Avendaño</t>
  </si>
  <si>
    <t>Ciudadesycomunidadessostenibles</t>
  </si>
  <si>
    <t xml:space="preserve">Funcionamiento
</t>
  </si>
  <si>
    <t>Canal Capital</t>
  </si>
  <si>
    <t>Producciónyconsumoresponsables</t>
  </si>
  <si>
    <t>Inversión</t>
  </si>
  <si>
    <t>Secretaría Distrital de Ambiente</t>
  </si>
  <si>
    <t>Acciónporelclima</t>
  </si>
  <si>
    <t xml:space="preserve">Cooperación </t>
  </si>
  <si>
    <t>Jardín Botánico José Celestino Mutis JBB</t>
  </si>
  <si>
    <t>Vidasubmarina</t>
  </si>
  <si>
    <t>Crédito</t>
  </si>
  <si>
    <t>Instituto de protección y bienestar animal IDPYBA</t>
  </si>
  <si>
    <t>Vidadeecosistemasterrestres</t>
  </si>
  <si>
    <t>Instituto Distrital de Gestión de Riesgos y Cambio Climático IDIGER</t>
  </si>
  <si>
    <t>Pazjusticiaeinstitucionessólidas</t>
  </si>
  <si>
    <t>Secretaría Distrital de Movilidad</t>
  </si>
  <si>
    <t>Instituto de Desarrollo Urbano 
IDU</t>
  </si>
  <si>
    <t>Empresa Metro de Bogotá</t>
  </si>
  <si>
    <t>Unidad Administrativa Especial de Rehabilitación y Mantenimiento Vial UAERMV</t>
  </si>
  <si>
    <t>INDICADOR PDD</t>
  </si>
  <si>
    <t>Empresa de Transporte del Tercer Milenio -Transmilenio S.A.</t>
  </si>
  <si>
    <t>Sí</t>
  </si>
  <si>
    <t>Terminal de Transporte S.A.</t>
  </si>
  <si>
    <t>No</t>
  </si>
  <si>
    <t>Secretaría Distrital de Hábitat</t>
  </si>
  <si>
    <t>Caja de Vivienda Popular CVP</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</si>
  <si>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</si>
  <si>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</si>
  <si>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</si>
  <si>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</si>
  <si>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</si>
  <si>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</si>
  <si>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</si>
  <si>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Otro</t>
  </si>
  <si>
    <t>Empresa de Energía de Bogotá S.A. EEB - ESP</t>
  </si>
  <si>
    <t>Secretaría Distrital de la Mujer</t>
  </si>
  <si>
    <t>Meta ODS</t>
  </si>
  <si>
    <t>De aquí a 2030, erradicar para todas las personas y en todo el mundo la pobreza extrema (actualmente se considera que sufren pobreza extrema las personas que viven con menos de 1,25 dólares de los Estados Unidos al día)</t>
  </si>
  <si>
    <t>De aquí a 2030, reducir al menos a la mitad la proporción de hombres, mujeres y niños de todas las edades que viven en la pobreza en todas sus dimensiones con arreglo a las definiciones nacionales</t>
  </si>
  <si>
    <t>Implementar a nivel nacional sistemas y medidas apropiados de protección social para todos, incluidos niveles mínimos, y, de aquí a 2030, lograr una amplia cobertura de las personas pobres y vulnerables</t>
  </si>
  <si>
    <t>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</si>
  <si>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</si>
  <si>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aquí a 2030, poner fin al hambre y asegurar el acceso de todas las personas, en particular los pobres y las personas en situaciones de vulnerabilidad, incluidos los niños menores de 1 año, a una alimentación sana, nutritiva y suficiente durante todo el año</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</si>
  <si>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</si>
  <si>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De aquí a 2030, reducir la tasa mundial de mortalidad materna a menos de 70 por cada 100.000 nacidos vivos</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</si>
  <si>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</si>
  <si>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De aquí a 2030, poner fin a las epidemias del SIDA, la tuberculosis, la malaria y las enfermedades tropicales desatendidas y combatir la hepatitis, las enfermedades transmitidas por el agua y otras enfermedades transmisibles</t>
  </si>
  <si>
    <t>De aquí a 2030, reducir en un tercio la mortalidad prematura por enfermedades no transmisibles mediante su prevención y tratamiento, y promover la salud mental y el bienestar</t>
  </si>
  <si>
    <t>Fortalecer la prevención y el tratamiento del abuso de sustancias adictivas, incluido el uso indebido de estupefacientes y el consumo nocivo de alcohol</t>
  </si>
  <si>
    <t>De aquí a 2020, reducir a la mitad el número de muertes y lesiones causadas por accidentes de tráfico en el mundo</t>
  </si>
  <si>
    <t>De aquí a 2030, garantizar el acceso universal a los servicios de salud sexual y reproductiva, incluidos los de planificación familiar, información y educación, y la integración de la salud reproductiva en las estrategias y los programas nacionales</t>
  </si>
  <si>
    <t>Lograr la cobertura sanitaria universal, incluida la protección contra los riesgos financieros, el acceso a servicios de salud esenciales de calidad y el acceso a medicamentos y vacunas inocuos, eficaces, asequibles y de calidad para todos</t>
  </si>
  <si>
    <t>De aquí a 2030, reducir considerablemente el número de muertes y enfermedades causadas por productos químicos peligrosos y por la polución y contaminación del aire, el agua y el suelo</t>
  </si>
  <si>
    <t>Fortalecer la aplicación del Convenio Marco de la Organización Mundial de la Salud para el Control del Tabaco en todos los países, según proceda</t>
  </si>
  <si>
    <t>De aquí a 2030, asegurar que todas las niñas y todos los niños terminen la enseñanza primaria y secundaria, que ha de ser gratuita, equitativa y de calidad y producir resultados de aprendizaje pertinentes y efectivos.</t>
  </si>
  <si>
    <t>De aquí a 2030, asegurar que todas las niñas y todos los niños tengan acceso a servicios de atención y desarrollo en la primera infancia y educación preescolar de calidad, a fin de que estén preparados para la enseñanza primaria.</t>
  </si>
  <si>
    <t>De aquí a 2030, asegurar el acceso igualitario de todos los hombres y las mujeres a una formación técnica, profesional y superior de calidad, incluida la enseñanza universitaria.</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</si>
  <si>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</si>
  <si>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De aquí a 2030, asegurar que todos los jóvenes y una proporción considerable de los adultos, tanto hombres como mujeres, estén alfabetizados y tengan nociones elementales de aritmética. </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</si>
  <si>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</si>
  <si>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</si>
  <si>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</si>
  <si>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</si>
  <si>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y el trabajo doméstico no remunerados mediante servicios públicos, infraestructuras y políticas de protección social, y promoviendo la responsabilidad compartida en el hogar y la familia, según proceda en cada país</t>
  </si>
  <si>
    <t>Asegurar la participación plena y efectiva de las mujeres y la igualdad de oportunidades de liderazgo a todos los niveles decisorios en la vida política, económica y pública</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</si>
  <si>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</si>
  <si>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</si>
  <si>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Mejorar el uso de la tecnología instrumental, en particular la tecnología de la información y las comunicaciones, para promover el empoderamiento de las mujeres</t>
  </si>
  <si>
    <t>De aquí a 2030, lograr el acceso universal y equitativo al agua potable a un precio asequible para todos</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</si>
  <si>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</si>
  <si>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</si>
  <si>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</si>
  <si>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</si>
  <si>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De aquí a 2030, garantizar el acceso universal a servicios energéticos asequibles, fiables y modernos</t>
  </si>
  <si>
    <t>De aquí a 2030, aumentar considerablemente la proporción de energía renovable en el conjunto de fuentes energéticas</t>
  </si>
  <si>
    <t>De aquí a 2030, duplicar la tasa mundial de mejora de la eficiencia energética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</si>
  <si>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</si>
  <si>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Mantener el crecimiento económico per cápita de conformidad con las circunstancias nacionales y, en particular, un crecimiento del producto interno bruto de al menos el 7% anual en los países menos adelantados</t>
  </si>
  <si>
    <t>Lograr niveles más elevados de productividad económica mediante la diversificación, la modernización tecnológica y la innovación, entre otras cosas centrándose en los sectores con gran valor añadido y un uso intensivo de la mano de obra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</si>
  <si>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</si>
  <si>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</si>
  <si>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lograr el empleo pleno y productivo y el trabajo decente para todas las mujeres y los hombres, incluidos los jóvenes y las personas con discapacidad, así como la igualdad de remuneración por trabajo de igual valor</t>
  </si>
  <si>
    <t>De aquí a 2020, reducir considerablemente la proporción de jóvenes que no están empleados y no cursan estudios ni reciben capacitación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</si>
  <si>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</si>
  <si>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Proteger los derechos laborales y promover un entorno de trabajo seguro y sin riesgos para todos los trabajadores, incluidos los trabajadores migrantes, en particular las mujeres migrantes y las personas con empleos precarios</t>
  </si>
  <si>
    <t>De aquí a 2030, elaborar y poner en práctica políticas encaminadas a promover un turismo sostenible que cree puestos de trabajo y promueva la cultura y los productos locales</t>
  </si>
  <si>
    <t>Fortalecer la capacidad de las instituciones financieras nacionales para fomentar y ampliar el acceso a los servicios bancarios, financieros y de seguros para todos</t>
  </si>
  <si>
    <t>Industriainnovacióneinfraestructura</t>
  </si>
  <si>
    <t>Aumentar significativamente el acceso a la tecnología de la información y las comunicaciones y esforzarse por proporcionar acceso universal y asequible a Internet en los países menos adelantados de aquí a 2020</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</si>
  <si>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</si>
  <si>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</si>
  <si>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</si>
  <si>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</si>
  <si>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Apoyar el desarrollo de tecnologías, la investigación y la innovación nacionales en los países en desarrollo, incluso garantizando un entorno normativo propicio a la diversificación industrial y la adición de valor a los productos básicos, entre otras cosas</t>
  </si>
  <si>
    <t>De aquí a 2030, lograr progresivamente y mantener el crecimiento de los ingresos del 40% más pobre de la población a una tasa superior a la media nacional</t>
  </si>
  <si>
    <t>De aquí a 2030, potenciar y promover la inclusión social, económica y política de todas las personas, independientemente de su edad, sexo, discapacidad, raza, etnia, origen, religión o situación económica u otra condición</t>
  </si>
  <si>
    <t>Adoptar políticas, especialmente fiscales, salariales y de protección social, y lograr progresivamente una mayor igualdad</t>
  </si>
  <si>
    <t>De aquí a 2030, asegurar el acceso de todas las personas a viviendas y servicios básicos adecuados, seguros y asequibles y mejorar los barrios marginales</t>
  </si>
  <si>
    <t>Redoblar los esfuerzos para proteger y salvaguardar el patrimonio cultural y natural del mundo</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</si>
  <si>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</si>
  <si>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el impacto ambiental negativo per cápita de las ciudades, incluso prestando especial atención a la calidad del aire y la gestión de los desechos municipales y de otro tipo</t>
  </si>
  <si>
    <t>De aquí a 2030, proporcionar acceso universal a zonas verdes y espacios públicos seguros, inclusivos y accesibles, en particular para las mujeres y los niños, las personas de edad y las personas con discapacidad</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</si>
  <si>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</si>
  <si>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De aquí a 2030, reducir considerablemente la generación de desechos mediante actividades de prevención, reducción, reciclado y reutilización</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</si>
  <si>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</si>
  <si>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</si>
  <si>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Alentar a las empresas, en especial las grandes empresas y las empresas transnacionales, a que adopten prácticas sostenibles e incorporen información sobre la sostenibilidad en su ciclo de presentación de informes</t>
  </si>
  <si>
    <t>Elaborar y aplicar instrumentos para vigilar los efectos en el desarrollo sostenible, a fin de lograr un turismo sostenible que cree puestos de trabajo y promueva la cultura y los productos locales</t>
  </si>
  <si>
    <t>Fortalecer la resiliencia y la capacidad de adaptación a los riesgos relacionados con el clima y los desastres naturales en todos los países</t>
  </si>
  <si>
    <t>Incorporar medidas relativas al cambio climático en las políticas, estrategias y planes nacionales</t>
  </si>
  <si>
    <t>De aquí a 2020, conservar al menos el 10% de las zonas costeras y marinas, de conformidad con las leyes nacionales y el derecho internacional y sobre la base de la mejor información científica disponible</t>
  </si>
  <si>
    <t>De aquí a 2025, prevenir y reducir significativamente la contaminación marina de todo tipo, en particular la producida por actividades realizadas en tierra, incluidos los detritos marinos y la polución por nutrientes</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</si>
  <si>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</si>
  <si>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Adoptar medidas urgentes y significativas para reducir la degradación de los hábitats naturales, detener la pérdida de la diversidad biológica y, para 2020, proteger las especies amenazadas y evitar su extinción</t>
  </si>
  <si>
    <t>Reducir significativamente todas las formas de violencia y las correspondientes tasas de mortalidad en todo el mundo</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</si>
  <si>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</si>
  <si>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</si>
  <si>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</si>
  <si>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Instrucciones para el diligenciamiento de la ficha técnica de los indicadores de resultado y producto</t>
  </si>
  <si>
    <t>Se debe diligenciar una ficha técnica por cada indicador de resultado y de producto.</t>
  </si>
  <si>
    <t>Secciones</t>
  </si>
  <si>
    <t>Descripción de la variables</t>
  </si>
  <si>
    <t>Información General</t>
  </si>
  <si>
    <r>
      <rPr>
        <b/>
        <sz val="12"/>
        <rFont val="Arial Narrow"/>
        <family val="2"/>
      </rPr>
      <t xml:space="preserve">a. Nombre del indicador: </t>
    </r>
    <r>
      <rPr>
        <sz val="12"/>
        <rFont val="Arial Narrow"/>
        <family val="2"/>
      </rPr>
      <t xml:space="preserve">
- Escribir el nombre del indicador, el cual debe dar cuenta de lo que está midiendo, no debe incluir más de una acción.</t>
    </r>
  </si>
  <si>
    <r>
      <t xml:space="preserve">b. Relación entre el indicador de resultado e indicadores de producto:
</t>
    </r>
    <r>
      <rPr>
        <sz val="12"/>
        <rFont val="Arial Narrow"/>
        <family val="2"/>
      </rPr>
      <t>- Para la ficha técnica del indicador de resultado, indicar cuáles indicadores de producto le aportan al indicador de resultado o con cuales indicadores de producto se relaciona. 
- Para la ficha técnica de los indicadores de producto colocar el indicador de resultado al que le aporta o con el cual tiene relación.</t>
    </r>
  </si>
  <si>
    <r>
      <rPr>
        <b/>
        <sz val="12"/>
        <rFont val="Arial Narrow"/>
        <family val="2"/>
      </rPr>
      <t xml:space="preserve">c. Relación con el PDD: </t>
    </r>
    <r>
      <rPr>
        <sz val="12"/>
        <rFont val="Arial Narrow"/>
        <family val="2"/>
      </rPr>
      <t>Se refiere a si el indicador de resultado tiene relación con un indicador del PDD. Posteriormente identificar la relación del indicador con la estructura del PDD.
- Pilar, Objetivo o Eje del PDD
- Programa del PDD
Para los indicadores que sean identificados del PDD se debe referir el Código de la Meta PDD.</t>
    </r>
  </si>
  <si>
    <r>
      <rPr>
        <b/>
        <sz val="12"/>
        <rFont val="Arial Narrow"/>
        <family val="2"/>
      </rPr>
      <t xml:space="preserve">d. Sector y entidad responsable: </t>
    </r>
    <r>
      <rPr>
        <sz val="12"/>
        <rFont val="Arial Narrow"/>
        <family val="2"/>
      </rPr>
      <t>Lista desplegable
- Se refiere a la identificación del sector y entidad responsable del cumplimiento del indicador.</t>
    </r>
  </si>
  <si>
    <r>
      <rPr>
        <b/>
        <sz val="12"/>
        <rFont val="Arial Narrow"/>
        <family val="2"/>
      </rPr>
      <t xml:space="preserve">e. Entidades involucradas en el cumplimiento del indicador:
</t>
    </r>
    <r>
      <rPr>
        <sz val="12"/>
        <rFont val="Arial Narrow"/>
        <family val="2"/>
      </rPr>
      <t>Se debe relacionar las entidades que tienen responsabilidad directa o compartida en el cumplimiento del indicador</t>
    </r>
  </si>
  <si>
    <r>
      <rPr>
        <b/>
        <sz val="12"/>
        <rFont val="Arial Narrow"/>
        <family val="2"/>
      </rPr>
      <t>f. Descripción de indicador:</t>
    </r>
    <r>
      <rPr>
        <sz val="12"/>
        <rFont val="Arial Narrow"/>
        <family val="2"/>
      </rPr>
      <t xml:space="preserve">
- Define la información que el indicador va a proporcionar. Identifica los principales aspectos por los cuales se definió el indicador. Este campo debe responder a las preguntas: ¿qué se mide?  Deje describir el verbo del indicador (construido, elaborado, implementado). 
También se debe indicar si el objetivo del indicador es aumentar, reducir o mantener dentro de un rango.
</t>
    </r>
    <r>
      <rPr>
        <i/>
        <sz val="12"/>
        <rFont val="Arial Narrow"/>
        <family val="2"/>
      </rPr>
      <t>Por ejemplo si es un indicador de capacitaciones realizadas, aquí se debe incluir toda la información relacionada con las capacitaciones, es decir, qué se entenderá como capacitaciones realizadas, la temática, el número mínimo de asistentes que se tendrá en cuenta para contabilizar la capacitación o el número de horas, si es virtual o presencial.</t>
    </r>
  </si>
  <si>
    <r>
      <t xml:space="preserve">g. Descripción del Producto: </t>
    </r>
    <r>
      <rPr>
        <sz val="12"/>
        <rFont val="Arial Narrow"/>
        <family val="2"/>
      </rPr>
      <t xml:space="preserve">Se debe responder ¿qué es el producto? ¿por qué es importante entregar o hacer el producto? Aspectos a considerar para el desarrollo del producto, se debe exponer la importancia del producto o resultado. Se resaltan las recomendaciones y elementos que se deben tener presentes en la elaboración del producto (actividades, lineamientos, indicaciones, elementos que no se pueden desconocer). 
Se debe evidenciar la manera en que este producto o resultado esperado  integra el abordaje de los enfoques (Derehos Humanos, Género, Diferencial, Poblacional, Ambiental, Territorial), indicando por ejemplo, se atiende de manera prioritaria a...; o se desarrolla desde el enfoque diferencial. </t>
    </r>
  </si>
  <si>
    <r>
      <rPr>
        <b/>
        <sz val="12"/>
        <rFont val="Arial Narrow"/>
        <family val="2"/>
      </rPr>
      <t xml:space="preserve">h. Meta(s) de resultado a la que el producto aporta mediante su implementación: </t>
    </r>
    <r>
      <rPr>
        <sz val="12"/>
        <rFont val="Arial Narrow"/>
        <family val="2"/>
      </rPr>
      <t>Se identifica la o las meta de resultado a la que el producto aporta mediante su implementación.</t>
    </r>
  </si>
  <si>
    <r>
      <t xml:space="preserve">i. Objetivo de Desarrollo Sostenible ODS: </t>
    </r>
    <r>
      <rPr>
        <sz val="12"/>
        <color theme="1"/>
        <rFont val="Arial Narrow"/>
        <family val="2"/>
      </rPr>
      <t>Cada producto, debe relacionarse de acuerdo con los objetivos mundiales, a su vez debe ser identificada la meta del ODS.
Esta matríz se encuentra en la caja de herramientas.</t>
    </r>
  </si>
  <si>
    <t>Medición</t>
  </si>
  <si>
    <r>
      <rPr>
        <b/>
        <sz val="12"/>
        <rFont val="Arial Narrow"/>
        <family val="2"/>
      </rPr>
      <t xml:space="preserve">a. Fórmula de cálculo: </t>
    </r>
    <r>
      <rPr>
        <sz val="12"/>
        <rFont val="Arial Narrow"/>
        <family val="2"/>
      </rPr>
      <t>Escribir la expresión matemática con la cual se calcula el indicador.</t>
    </r>
  </si>
  <si>
    <r>
      <rPr>
        <b/>
        <sz val="12"/>
        <rFont val="Arial Narrow"/>
        <family val="2"/>
      </rPr>
      <t>b. Unidad de medida:</t>
    </r>
    <r>
      <rPr>
        <sz val="12"/>
        <rFont val="Arial Narrow"/>
        <family val="2"/>
      </rPr>
      <t xml:space="preserve"> Escribir el parámetro de referencia para determinar las magnitudes de medición del indicador.</t>
    </r>
  </si>
  <si>
    <r>
      <rPr>
        <b/>
        <sz val="12"/>
        <rFont val="Arial Narrow"/>
        <family val="2"/>
      </rPr>
      <t>c. Periodicidad de medición:</t>
    </r>
    <r>
      <rPr>
        <sz val="12"/>
        <rFont val="Arial Narrow"/>
        <family val="2"/>
      </rPr>
      <t xml:space="preserve"> Explicar la frecuencia con la cual se miden los resultados.</t>
    </r>
  </si>
  <si>
    <r>
      <rPr>
        <b/>
        <sz val="12"/>
        <rFont val="Arial Narrow"/>
        <family val="2"/>
      </rPr>
      <t>d. Línea base:</t>
    </r>
    <r>
      <rPr>
        <sz val="12"/>
        <rFont val="Arial Narrow"/>
        <family val="2"/>
      </rPr>
      <t xml:space="preserve">
- Indique el valor y el año de la línea base de los indicadores que cuenten con dicha información, en el caso en que no sea posible contar con este dato colocar ND, recuerde que para el seguimiento es fundamental contar con la línea base como referente de los avances alcanzados.
- El valor de la línea base debe estar expresado en la misma unidad de la meta. 
- Se debe especificar la fuente de información usada para obtener el dato y la fecha a la que corresponde.</t>
    </r>
  </si>
  <si>
    <r>
      <rPr>
        <b/>
        <sz val="12"/>
        <rFont val="Arial Narrow"/>
        <family val="2"/>
      </rPr>
      <t xml:space="preserve">e. Año inicio y Año Fin: </t>
    </r>
    <r>
      <rPr>
        <sz val="12"/>
        <rFont val="Arial Narrow"/>
        <family val="2"/>
      </rPr>
      <t>Corresponde al año en el que inicia la acción y el año en el que se espera esta finalice.</t>
    </r>
  </si>
  <si>
    <r>
      <rPr>
        <b/>
        <sz val="12"/>
        <rFont val="Arial Narrow"/>
        <family val="2"/>
      </rPr>
      <t>f. Metas:</t>
    </r>
    <r>
      <rPr>
        <sz val="12"/>
        <rFont val="Arial Narrow"/>
        <family val="2"/>
      </rPr>
      <t xml:space="preserve">
- Colocar el año, ej. 2018, 2019...
- Cantidad programada o valor objetivo que espera alcanzar el indicador en un periodo específico, cada año y final.
- Registre la meta final de resultado que se espera alcanzar, se debe tener en cuenta el tipo de anualización del indicador.
- En los casos en los que el indicador cuente con línea base, por favor adicione este valor a las metas definidas.
- Indique la meta del indicador, solo en términos numéricos (porcentajes o valores absolutos), no escriba palabras.</t>
    </r>
  </si>
  <si>
    <r>
      <rPr>
        <b/>
        <sz val="12"/>
        <rFont val="Arial Narrow"/>
        <family val="2"/>
      </rPr>
      <t xml:space="preserve">g. Metodología de la medición: </t>
    </r>
    <r>
      <rPr>
        <sz val="12"/>
        <rFont val="Arial Narrow"/>
        <family val="2"/>
      </rPr>
      <t xml:space="preserve">Describa el proceso técnico para poder reportar el indicador; es decir, el proceso que se sigue para obtener los datos y realizar los cálculos necesarios. Responde a la pregunta: ¿cómo se mide? y ¿cómo se recolecta la información? 
</t>
    </r>
    <r>
      <rPr>
        <i/>
        <sz val="12"/>
        <rFont val="Arial Narrow"/>
        <family val="2"/>
      </rPr>
      <t>Por ejemplo, si el indicador es sobre capacitaciones realizadas, en la metodología se describirá en qué momento preciso se contabiliza la capacitación, si con la entrega de certificados o con el listado de los asistentes, o si se contabilizan con un número mínimo de personas inscritas corresponde u las que finalizaron el curso. 
Y a partir de qué registro administrativo o medio con el que se calcula el dato.</t>
    </r>
  </si>
  <si>
    <r>
      <rPr>
        <b/>
        <sz val="12"/>
        <rFont val="Arial Narrow"/>
        <family val="2"/>
      </rPr>
      <t xml:space="preserve">h. Territorialización del indicador: </t>
    </r>
    <r>
      <rPr>
        <sz val="12"/>
        <rFont val="Arial Narrow"/>
        <family val="2"/>
      </rPr>
      <t>Identifique y marque con una "X" si el indicador se puede calcular o contar con el dato a nivel local (localidad), por UPZ, u otra medición a nivel territorial.</t>
    </r>
  </si>
  <si>
    <r>
      <rPr>
        <b/>
        <sz val="12"/>
        <rFont val="Arial Narrow"/>
        <family val="2"/>
      </rPr>
      <t xml:space="preserve">i. Fuentes de medición: </t>
    </r>
    <r>
      <rPr>
        <sz val="12"/>
        <rFont val="Arial Narrow"/>
        <family val="2"/>
      </rPr>
      <t>Escriba las entidades y sistemas de información encargados de la producción o suministro de la información que se utiliza para la construcción del indicador.</t>
    </r>
  </si>
  <si>
    <r>
      <rPr>
        <b/>
        <sz val="12"/>
        <rFont val="Arial Narrow"/>
        <family val="2"/>
      </rPr>
      <t xml:space="preserve">i. Días de rezago: </t>
    </r>
    <r>
      <rPr>
        <sz val="12"/>
        <rFont val="Arial Narrow"/>
        <family val="2"/>
      </rPr>
      <t>Escriba los días que tarda la información para estar disponible después de cumplido el periodo de referencia o el medido.</t>
    </r>
  </si>
  <si>
    <r>
      <rPr>
        <b/>
        <sz val="12"/>
        <rFont val="Arial Narrow"/>
        <family val="2"/>
      </rPr>
      <t>j. Serie disponible:</t>
    </r>
    <r>
      <rPr>
        <sz val="12"/>
        <rFont val="Arial Narrow"/>
        <family val="2"/>
      </rPr>
      <t xml:space="preserve"> Indique la fecha desde la cuál es posible tener acceso a la serie de datos del indicador. </t>
    </r>
  </si>
  <si>
    <t>Datos del responsable del indicador</t>
  </si>
  <si>
    <t>Corresponde a la información de la persona de la entidad responsable de reportar el avance del indicador. Esta información debe estar completa.</t>
  </si>
  <si>
    <t>Aprobación Oficina de Planeación Sector</t>
  </si>
  <si>
    <t>La información contenida en la ficha técnica del indicador debe contar con el visto bueno de la oficina de planeación de la entidad responsable del reporte. Se deben consignar los datos de la persona que valida la información contenida en la ficha.</t>
  </si>
  <si>
    <t>Observaciones</t>
  </si>
  <si>
    <t xml:space="preserve">Escriba los comentarios que deban tenerse en cuenta sobre el indicador, y que no fueron recogidos a través de la ficha técnica. Incluye comentarios que se consideren pertinentes para la conceptualización y comprensión del indicador. </t>
  </si>
  <si>
    <t>Instrucciones para el diligenciamiento del Plan de Acción</t>
  </si>
  <si>
    <r>
      <rPr>
        <sz val="14"/>
        <rFont val="Arial Narrow"/>
        <family val="2"/>
      </rPr>
      <t xml:space="preserve">En el diligenciamiento del formato </t>
    </r>
    <r>
      <rPr>
        <b/>
        <sz val="14"/>
        <rFont val="Arial Narrow"/>
        <family val="2"/>
      </rPr>
      <t>NO</t>
    </r>
    <r>
      <rPr>
        <sz val="14"/>
        <rFont val="Arial Narrow"/>
        <family val="2"/>
      </rPr>
      <t xml:space="preserve"> utilizar mayúsculas sostenidas, letra cursiva, doble espacios, cambiar los títulos, ni combinar celdas, lo anterior con el fin de facilitar la migración de la información al sistema de información</t>
    </r>
  </si>
  <si>
    <t>Descripción</t>
  </si>
  <si>
    <r>
      <rPr>
        <b/>
        <sz val="12"/>
        <rFont val="Arial Narrow"/>
        <family val="2"/>
      </rPr>
      <t xml:space="preserve">a. Nombre de la política pública: </t>
    </r>
    <r>
      <rPr>
        <sz val="12"/>
        <rFont val="Arial Narrow"/>
        <family val="2"/>
      </rPr>
      <t xml:space="preserve">
- Escribir el nombre de la política pública.</t>
    </r>
  </si>
  <si>
    <r>
      <t xml:space="preserve">b. Documento CONPES Distrital #:
</t>
    </r>
    <r>
      <rPr>
        <sz val="12"/>
        <rFont val="Arial Narrow"/>
        <family val="2"/>
      </rPr>
      <t>Aplica para documentos de política aprobados por el CONPES D.C.</t>
    </r>
    <r>
      <rPr>
        <b/>
        <sz val="12"/>
        <rFont val="Arial Narrow"/>
        <family val="2"/>
      </rPr>
      <t xml:space="preserve">
</t>
    </r>
    <r>
      <rPr>
        <sz val="12"/>
        <rFont val="Arial Narrow"/>
        <family val="2"/>
      </rPr>
      <t>Esta información será diligenciada por la Secretaría Técnica del CONPES D.C una vez se numere el documento y se publique.
Esta numeración aplica solamente para políticas públicas nuevas que surtan todo el procedimiento CONPES D.C.
Las PP vigentes que formulan su plan de acción será aprobado por CONPES D.C. pero no tendrían ninguna numeración.</t>
    </r>
  </si>
  <si>
    <r>
      <rPr>
        <b/>
        <sz val="12"/>
        <rFont val="Arial Narrow"/>
        <family val="2"/>
      </rPr>
      <t xml:space="preserve">c. Fecha de aprobación: 
</t>
    </r>
    <r>
      <rPr>
        <sz val="12"/>
        <rFont val="Arial Narrow"/>
        <family val="2"/>
      </rPr>
      <t>Si es política pública vigente coloque la fecha de aprobación del acto administrativo.</t>
    </r>
    <r>
      <rPr>
        <b/>
        <sz val="12"/>
        <rFont val="Arial Narrow"/>
        <family val="2"/>
      </rPr>
      <t xml:space="preserve">
</t>
    </r>
    <r>
      <rPr>
        <sz val="12"/>
        <rFont val="Arial Narrow"/>
        <family val="2"/>
      </rPr>
      <t>En caso que sean documentos de política aprobados por el CONPES D.C., la Secretaría Técnica suscribe la fecha de aprobación una vez se numere el documento y publique.
Corresponde a la fecha de sesión CONPES D.C</t>
    </r>
  </si>
  <si>
    <r>
      <rPr>
        <b/>
        <sz val="12"/>
        <rFont val="Arial Narrow"/>
        <family val="2"/>
      </rPr>
      <t>d. Fecha de actualización:</t>
    </r>
    <r>
      <rPr>
        <sz val="12"/>
        <rFont val="Arial Narrow"/>
        <family val="2"/>
      </rPr>
      <t xml:space="preserve">
Esta información será diligenciada por la Secretaría Técnica del CONPES D.C.
Corresponde a la fecha en la que se modifique datos del Plan de Acción. </t>
    </r>
  </si>
  <si>
    <r>
      <t xml:space="preserve">e. Fecha de corte seguimiento:
</t>
    </r>
    <r>
      <rPr>
        <sz val="12"/>
        <rFont val="Arial Narrow"/>
        <family val="2"/>
      </rPr>
      <t>Esta información será diligenciada por la Secretaría Técnica del CONPES D.C.
Corresponde a la fecha de corte en la que se haga seguimiento a los planes de acción, establecida cada 6 meses.</t>
    </r>
  </si>
  <si>
    <r>
      <t xml:space="preserve">f. Sector y entidad líder: </t>
    </r>
    <r>
      <rPr>
        <sz val="12"/>
        <rFont val="Arial Narrow"/>
        <family val="2"/>
      </rPr>
      <t>Lista desplegable</t>
    </r>
    <r>
      <rPr>
        <b/>
        <sz val="12"/>
        <rFont val="Arial Narrow"/>
        <family val="2"/>
      </rPr>
      <t xml:space="preserve">
</t>
    </r>
    <r>
      <rPr>
        <sz val="12"/>
        <rFont val="Arial Narrow"/>
        <family val="2"/>
      </rPr>
      <t>Relacionar el sector y la entidad cabeza de sector que lidera la política pública.</t>
    </r>
  </si>
  <si>
    <r>
      <t>g. Sectores y entidades corresponsables:</t>
    </r>
    <r>
      <rPr>
        <sz val="12"/>
        <rFont val="Arial Narrow"/>
        <family val="2"/>
      </rPr>
      <t xml:space="preserve"> Lista desplegable</t>
    </r>
    <r>
      <rPr>
        <b/>
        <sz val="12"/>
        <rFont val="Arial Narrow"/>
        <family val="2"/>
      </rPr>
      <t xml:space="preserve">
</t>
    </r>
    <r>
      <rPr>
        <sz val="12"/>
        <rFont val="Arial Narrow"/>
        <family val="2"/>
      </rPr>
      <t>Se deben relacionar las entidades que son corresponsables en la formulación e implementación de la política pública.</t>
    </r>
  </si>
  <si>
    <t>Objetivos</t>
  </si>
  <si>
    <r>
      <rPr>
        <b/>
        <sz val="12"/>
        <rFont val="Arial Narrow"/>
        <family val="2"/>
      </rPr>
      <t>a. Objetivo General:</t>
    </r>
    <r>
      <rPr>
        <sz val="12"/>
        <rFont val="Arial Narrow"/>
        <family val="2"/>
      </rPr>
      <t xml:space="preserve">
Corresponde al propósito general de la política pública. 
Definido en la política pública con el fin de responder a la problemática o situación identificada, expresa el resultado que se desea alcanzar.
Debe estar escrito en infinitivo.</t>
    </r>
  </si>
  <si>
    <r>
      <rPr>
        <b/>
        <sz val="12"/>
        <rFont val="Arial Narrow"/>
        <family val="2"/>
      </rPr>
      <t xml:space="preserve">b. Objetivos Específicos: 
</t>
    </r>
    <r>
      <rPr>
        <sz val="12"/>
        <rFont val="Arial Narrow"/>
        <family val="2"/>
      </rPr>
      <t>Corresponden a las acciones que se deben cumplir para alcanzar el objetivo general.
Están definidos en la política.
Inserte cuantas filas sean necesarias.</t>
    </r>
  </si>
  <si>
    <r>
      <rPr>
        <b/>
        <sz val="12"/>
        <rFont val="Arial Narrow"/>
        <family val="2"/>
      </rPr>
      <t xml:space="preserve">c. Importancia relativa del objetivo especifico: </t>
    </r>
    <r>
      <rPr>
        <sz val="12"/>
        <rFont val="Arial Narrow"/>
        <family val="2"/>
      </rPr>
      <t>Se expresa en número y corresponde al valor que se le asigna al objetivo, este se determina por la sumatoria de las importancias relativas asignadas a los productos relacionados con cada objetivo.</t>
    </r>
  </si>
  <si>
    <t>Indicadores de Resultado y Producto</t>
  </si>
  <si>
    <r>
      <t xml:space="preserve">a. Resultado o producto esperado: </t>
    </r>
    <r>
      <rPr>
        <sz val="12"/>
        <rFont val="Arial Narrow"/>
        <family val="2"/>
      </rPr>
      <t xml:space="preserve">Se entiende el </t>
    </r>
    <r>
      <rPr>
        <b/>
        <sz val="12"/>
        <rFont val="Arial Narrow"/>
        <family val="2"/>
      </rPr>
      <t xml:space="preserve">resultado esperado </t>
    </r>
    <r>
      <rPr>
        <sz val="12"/>
        <rFont val="Arial Narrow"/>
        <family val="2"/>
      </rPr>
      <t xml:space="preserve">como el efecto generado por la entrega de bienes y servicios por parte del Estado sobre una población específica.
Se entiende como </t>
    </r>
    <r>
      <rPr>
        <b/>
        <sz val="12"/>
        <rFont val="Arial Narrow"/>
        <family val="2"/>
      </rPr>
      <t xml:space="preserve">producto esperado </t>
    </r>
    <r>
      <rPr>
        <sz val="12"/>
        <rFont val="Arial Narrow"/>
        <family val="2"/>
      </rPr>
      <t>aquel que mide los bienes y servicios provistos por el Estado que se obtienen de la transformación de los insumos a través de las actividades.
Inserte cuantas filas sean necesarias de acuerdo al número de resultados y productos.</t>
    </r>
  </si>
  <si>
    <r>
      <rPr>
        <b/>
        <sz val="12"/>
        <rFont val="Arial Narrow"/>
        <family val="2"/>
      </rPr>
      <t>b. Importancia relativa del indicador de resultado:</t>
    </r>
    <r>
      <rPr>
        <sz val="12"/>
        <rFont val="Arial Narrow"/>
        <family val="2"/>
      </rPr>
      <t xml:space="preserve"> Este valor corresponde a la sumatoria del valor asignado al indicador de producto debido a su importancia e incidencia en el cumplimiento del resultado. Su sumatoria asignarán el valor de la importancia relativa del objetivo. 
-La sumatoria de los objetivos deberá ser 100%
</t>
    </r>
    <r>
      <rPr>
        <b/>
        <sz val="12"/>
        <rFont val="Arial Narrow"/>
        <family val="2"/>
      </rPr>
      <t>Importancia relativa del indicador de producto:</t>
    </r>
    <r>
      <rPr>
        <sz val="12"/>
        <rFont val="Arial Narrow"/>
        <family val="2"/>
      </rPr>
      <t xml:space="preserve"> El valor asignado corresponde a la importancia e incidencia que se considera tiene el producto en el cumplimiento del resultado y del objetivo sucesivamente.</t>
    </r>
  </si>
  <si>
    <r>
      <t xml:space="preserve">c. Nombre del indicador de resultado o de producto: </t>
    </r>
    <r>
      <rPr>
        <sz val="12"/>
        <rFont val="Arial Narrow"/>
        <family val="2"/>
      </rPr>
      <t>Se pueden establecer más de un indicador de resultado los cuales le apuntan al cumplimiento del Objetivo de la política.
Escriba el nombre del indicador.
Debe evidenciar con precisión la propiedad a medir y guardar coherencia con la fórmula de cálculo.</t>
    </r>
  </si>
  <si>
    <r>
      <rPr>
        <b/>
        <sz val="12"/>
        <rFont val="Arial Narrow"/>
        <family val="2"/>
      </rPr>
      <t xml:space="preserve">d. Fórmula de cálculo del indicador de resultado o de producto: </t>
    </r>
    <r>
      <rPr>
        <sz val="12"/>
        <rFont val="Arial Narrow"/>
        <family val="2"/>
      </rPr>
      <t>Escribir la expresión matemática con la cual se calcula el indicador.</t>
    </r>
  </si>
  <si>
    <r>
      <rPr>
        <b/>
        <sz val="12"/>
        <rFont val="Arial Narrow"/>
        <family val="2"/>
      </rPr>
      <t xml:space="preserve">e.Enfoque: </t>
    </r>
    <r>
      <rPr>
        <sz val="12"/>
        <rFont val="Arial Narrow"/>
        <family val="2"/>
      </rPr>
      <t>Se relaciona si el efecto logrado (resultado) o los bienes o servicios entregados (producto esperado) aborda los enfoques (Derechos Humanos, Género, Diferencial, Poblacional, Ambiental y Territorial), es decir, si estos aportan a la justicia social, y a la transformación de situaciones de inequidades de las poblaciones, grupos sociales, territorios. Si se aborda más de un enfoque se separan con un punto y coma (;).</t>
    </r>
  </si>
  <si>
    <r>
      <rPr>
        <b/>
        <sz val="12"/>
        <rFont val="Arial Narrow"/>
        <family val="2"/>
      </rPr>
      <t>d. Tipo de anualización:</t>
    </r>
    <r>
      <rPr>
        <sz val="12"/>
        <rFont val="Arial Narrow"/>
        <family val="2"/>
      </rPr>
      <t xml:space="preserve">
- Define la forma en que se calculan los avances del indicador con respecto a la meta, lo que permite determinar su porcentaje de avance.
- Dependiendo del objetivo del indicador (por ejemplo, si se desea incrementar o disminuir su valor actual), la tendencia esperada y el comportamiento histórico de la información, se pueden definir diferentes tipos de acumulación. De esta manera, se asegura que los avances sean medidos correctamente.
Indicadores de tipo </t>
    </r>
    <r>
      <rPr>
        <b/>
        <sz val="12"/>
        <rFont val="Arial Narrow"/>
        <family val="2"/>
      </rPr>
      <t>suma</t>
    </r>
    <r>
      <rPr>
        <sz val="12"/>
        <rFont val="Arial Narrow"/>
        <family val="2"/>
      </rPr>
      <t>: para cada año se programa un valor que se espera cumplir, y la suma de dichas programaciones es igual al valor total de la meta. Ej.: Niños y jóvenes apoyados en procesos de vocación científica y tecnológica - Metas: 5.000, 6.000, 1.000, 950 = Meta Final 12.950.
Indicadores de tipo</t>
    </r>
    <r>
      <rPr>
        <b/>
        <sz val="12"/>
        <rFont val="Arial Narrow"/>
        <family val="2"/>
      </rPr>
      <t xml:space="preserve"> constante</t>
    </r>
    <r>
      <rPr>
        <sz val="12"/>
        <rFont val="Arial Narrow"/>
        <family val="2"/>
      </rPr>
      <t xml:space="preserve">: el valor programado para cada año es el mismo, y debe ser igual a la cantidad programada. Los valores no se suman para obtener la cantidad total del indicador. Ej.: Porcentaje de Subsidios Familiares de Vivienda en Especie asignados a Población Desplazada en el Programa de Vivienda Gratuita - Meta cada año: 50% de los subsidios asignados a población Desplazada en el Programa Vivienda Gratuita.
Indicadores de tipo </t>
    </r>
    <r>
      <rPr>
        <b/>
        <sz val="12"/>
        <rFont val="Arial Narrow"/>
        <family val="2"/>
      </rPr>
      <t>creciente</t>
    </r>
    <r>
      <rPr>
        <sz val="12"/>
        <rFont val="Arial Narrow"/>
        <family val="2"/>
      </rPr>
      <t xml:space="preserve">: la programación de este indicador presenta las siguientes características: Debe ser anualizado en más de una vigencia; la anualización debe ser consecutiva, es decir, no puede haber programaciones de cero entre dos años; la programación del año debe ser mayor o igual a la del año anterior; la programación de la última vigencia debe ser mayor a la del primer año programado e igual al valor previsto. Ej.: Porcentaje de bogotanos que tienen apropiación alta y muy alta de la ciencia y la tecnología LB: 30%, Metas: 32, 35, 40, 50, Meta final: 50%.
Indicadores de tipo </t>
    </r>
    <r>
      <rPr>
        <b/>
        <sz val="12"/>
        <rFont val="Arial Narrow"/>
        <family val="2"/>
      </rPr>
      <t>decreciente</t>
    </r>
    <r>
      <rPr>
        <sz val="12"/>
        <rFont val="Arial Narrow"/>
        <family val="2"/>
      </rPr>
      <t>: la programación de este indicador presenta las siguientes características: debe ser anualizado a más de una vigencia; la anualización debe ser consecutiva, es decir, no puede haber programaciones en cero entre dos años; la programación del año debe ser menor o igual a la del año anterior; la programación de la última vigencia debe ser menor a la del primer año programado e igual al valor previsto. Ej.: Tasa de hurto a personas por 100 mil habitantes LB: 30,3, Metas: 30, 29,7, 29,5, 29,3 Meta final 29,3.</t>
    </r>
  </si>
  <si>
    <r>
      <rPr>
        <b/>
        <sz val="12"/>
        <rFont val="Arial Narrow"/>
        <family val="2"/>
      </rPr>
      <t>e. Indicador del PDD:</t>
    </r>
    <r>
      <rPr>
        <sz val="12"/>
        <rFont val="Arial Narrow"/>
        <family val="2"/>
      </rPr>
      <t xml:space="preserve"> Se refiere a si el indicador de resultado o de producto es un indicador del PDD, responda sí o no y posteriormente identificar la relación del indicador con la estructura del PDD.
Para los indicadores que sean identificados del PDD se debe referir el Código de la Meta PDD.
Esta matríz se encuentra en la caja de herramientas.</t>
    </r>
  </si>
  <si>
    <r>
      <rPr>
        <b/>
        <sz val="12"/>
        <rFont val="Arial Narrow"/>
        <family val="2"/>
      </rPr>
      <t>f. Objetivo de Desarrollo Sostenible ODS:</t>
    </r>
    <r>
      <rPr>
        <sz val="12"/>
        <rFont val="Arial Narrow"/>
        <family val="2"/>
      </rPr>
      <t xml:space="preserve"> </t>
    </r>
    <r>
      <rPr>
        <sz val="12"/>
        <color theme="1"/>
        <rFont val="Arial Narrow"/>
        <family val="2"/>
      </rPr>
      <t>Cada producto, debe relacionarse de acuerdo con los objetivos mundiales, a su vez debe ser identificada la meta del ODS.
Esta matríz se encuentra en la caja de herramientas.</t>
    </r>
  </si>
  <si>
    <r>
      <rPr>
        <b/>
        <sz val="12"/>
        <rFont val="Arial Narrow"/>
        <family val="2"/>
      </rPr>
      <t>g. Línea base:</t>
    </r>
    <r>
      <rPr>
        <sz val="12"/>
        <rFont val="Arial Narrow"/>
        <family val="2"/>
      </rPr>
      <t xml:space="preserve">
- Marco de referencia de la situación actual que se pretende modificar, establece la situación inicial del escenario en donde se va a implementar la política. Permite medir los avances y efectos de la gestión, sirve como punto de comparación para el seguimiento y en futuras evaluaciones se pueda determinar qué tanto se lograron alcanzar los objetivos. 
- Indique el valor y el año de la línea base, recuerde que para el seguimiento todo indicador debe contar con la línea base como referente de los avances alcanzados o del referente al que se quiere llegar. Si el indicador no cuenta con línea base se debe revisar la pertinencia de utilizar ese indicador, se debería identificar un indicador proxy (aproximado) que cuente con línea base.
- Contar con la línea base permite identificar indicadores claves de uso obligado para la planeación, el seguimiento, la evaluación, el control y la rendición de cuentas de la gestión pública, dependiendo de la naturaleza de las funciones de las entidades. Así mismo permite organizar bases de datos conforme a necesidades de información identificadas.
- El valor de la línea base debe estar expresado en la misma unidad de la meta.
- Se escribe un valor que puede ser cero (0) cuando se tiene certeza luego de realizar una medición.
- Se escribe No Disponible (ND) cuando no se cuenta o se espera el resultado de una medición.</t>
    </r>
  </si>
  <si>
    <r>
      <rPr>
        <b/>
        <sz val="12"/>
        <rFont val="Arial Narrow"/>
        <family val="2"/>
      </rPr>
      <t>h. Tiempos de ejecución:</t>
    </r>
    <r>
      <rPr>
        <sz val="12"/>
        <rFont val="Arial Narrow"/>
        <family val="2"/>
      </rPr>
      <t xml:space="preserve"> ¿En cuánto tiempo se alcanzará la meta? Es decir, el período que tomará lograr el resultado o producto.</t>
    </r>
    <r>
      <rPr>
        <b/>
        <sz val="12"/>
        <rFont val="Arial Narrow"/>
        <family val="2"/>
      </rPr>
      <t xml:space="preserve">
Año inicio y Año Fin: </t>
    </r>
    <r>
      <rPr>
        <sz val="12"/>
        <rFont val="Arial Narrow"/>
        <family val="2"/>
      </rPr>
      <t>Corresponde al año en el que inicia la acción y el año en el que se espera esta finalice.</t>
    </r>
  </si>
  <si>
    <r>
      <rPr>
        <b/>
        <sz val="12"/>
        <rFont val="Arial Narrow"/>
        <family val="2"/>
      </rPr>
      <t>i. Metas - anuales y final:</t>
    </r>
    <r>
      <rPr>
        <sz val="12"/>
        <rFont val="Arial Narrow"/>
        <family val="2"/>
      </rPr>
      <t xml:space="preserve">
- Es la representación cuantitativa del objetivo de la intervención pública, sea este de resultado o producto.
- Cantidad programada o valor objetivo que espera alcanzar el indicador en un periodo específico (año).
- Meta final: ¿Qué valor se espera tome el indicador tras la implementación de la intervención pública?
- Indique la meta del indicador, solo en términos numéricos (porcentajes o valores absolutos), no escriba palabras. 
- Registre las metas de forma acumulada. 
- En los casos en los que el indicador cuente con línea base, por favor adicione este valor a las metas definidas.
- Inserte las columnas que considere necesarias para referenciar los años de la intervención de la política pública.</t>
    </r>
  </si>
  <si>
    <t>Costos estimados y recursos disponibles</t>
  </si>
  <si>
    <r>
      <rPr>
        <b/>
        <sz val="12"/>
        <rFont val="Arial Narrow"/>
        <family val="2"/>
      </rPr>
      <t xml:space="preserve">a. Costos estimados:
En el caso de no contar con el dato por dificultades en su cálculo no colocar cero (0) dejarlo vacío.
</t>
    </r>
    <r>
      <rPr>
        <sz val="12"/>
        <rFont val="Arial Narrow"/>
        <family val="2"/>
      </rPr>
      <t>-Indique el costo estimado del cumplimiento del producto.
-Las cifras debe expresarse en millones de pesos, ejemplo: 300.000.000 colocar 300.
-Totalice los costos por producto y por vigencia. 
-No se deben diligenciar celdas con valores cero. En los casos en los que no pueda determinar los costos, deje la celda vacía.</t>
    </r>
  </si>
  <si>
    <r>
      <t>b. Recursos disponibles:</t>
    </r>
    <r>
      <rPr>
        <sz val="12"/>
        <rFont val="Arial Narrow"/>
        <family val="2"/>
      </rPr>
      <t xml:space="preserve"> Corresponden al valor destinado para el cumplimiento del producto y es el recurso con el que se cuenta para su avance y cumplimiento.</t>
    </r>
  </si>
  <si>
    <r>
      <t>c. Fuente de financiación:</t>
    </r>
    <r>
      <rPr>
        <sz val="12"/>
        <rFont val="Arial Narrow"/>
        <family val="2"/>
      </rPr>
      <t xml:space="preserve"> Esta puede ser por funcionamiento, inversión, crédito, cooperación, donación, sector privado, entre otras. Si se aborda más de una fuente de financiación se separan con un punto y coma (;).</t>
    </r>
  </si>
  <si>
    <t>Responsable de la ejecución</t>
  </si>
  <si>
    <r>
      <rPr>
        <b/>
        <sz val="12"/>
        <rFont val="Arial Narrow"/>
        <family val="2"/>
      </rPr>
      <t>a.</t>
    </r>
    <r>
      <rPr>
        <sz val="12"/>
        <rFont val="Arial Narrow"/>
        <family val="2"/>
      </rPr>
      <t xml:space="preserve"> Corresponde a la información de la persona de contacto en la que se relaciona el sector, la entidad responsable de ejecutar y avanzar en el indicador, así como de alcanzar el producto. </t>
    </r>
    <r>
      <rPr>
        <b/>
        <sz val="12"/>
        <rFont val="Arial Narrow"/>
        <family val="2"/>
      </rPr>
      <t>Esta información debe estar diligenciada completamente.</t>
    </r>
  </si>
  <si>
    <t>Corresponsable de la ejecución</t>
  </si>
  <si>
    <r>
      <rPr>
        <b/>
        <sz val="12"/>
        <rFont val="Arial Narrow"/>
        <family val="2"/>
      </rPr>
      <t>a.</t>
    </r>
    <r>
      <rPr>
        <sz val="12"/>
        <rFont val="Arial Narrow"/>
        <family val="2"/>
      </rPr>
      <t xml:space="preserve"> Corresponde a la información de las personas de contacto que son corresponsables en el cumplimiento del producto. Se debe relacionar la información del sector, la entidad corresponsable del cumplimiento del producto. Esta información debe estar diligenciada completamente, estar escritos los nombres completos de las entidades sin abreviaciones, y para cada uno separarse por punto y coma (;). Ej. Sector Gobierno; Sector Cultura; Sector Planeación, así para cada celda de entidad, teléfono, correo electrónico.</t>
    </r>
  </si>
  <si>
    <t>FORMATO DE PLAN DE ACCION POLÍTICAS PÚBLICAS</t>
  </si>
  <si>
    <t>Política Pública de Primera Infancia, Infancia y Adolescencia</t>
  </si>
  <si>
    <t>Fecha de aprobación:</t>
  </si>
  <si>
    <t>Fecha de actualización:</t>
  </si>
  <si>
    <t>Fecha de corte de seguimiento:</t>
  </si>
  <si>
    <t>Sector líder:</t>
  </si>
  <si>
    <t>Entidad líder:</t>
  </si>
  <si>
    <t>Sector corresponsable 1:</t>
  </si>
  <si>
    <t>Entidad 1:</t>
  </si>
  <si>
    <t>Sector corresponsable 2:</t>
  </si>
  <si>
    <t>Entidad 2:</t>
  </si>
  <si>
    <t>Sector corresponsable 3:</t>
  </si>
  <si>
    <t>Entidad 3:</t>
  </si>
  <si>
    <r>
      <rPr>
        <b/>
        <sz val="11"/>
        <color rgb="FF000000"/>
        <rFont val="Arial Narrow"/>
        <family val="2"/>
      </rPr>
      <t xml:space="preserve">Objetivo General de la Política Pública: </t>
    </r>
    <r>
      <rPr>
        <sz val="11"/>
        <color rgb="FF000000"/>
        <rFont val="Arial Narrow"/>
        <family val="2"/>
      </rPr>
      <t>Garantizar el desarrollo integral de la primera infancia, la infancia y la adolescencia en Bogotá D.C. a partir del reconocimiento de sus capacidades, subjetividades y diversidades.</t>
    </r>
  </si>
  <si>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</si>
  <si>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</si>
  <si>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</si>
  <si>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</si>
  <si>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</si>
  <si>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</si>
  <si>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</si>
  <si>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</si>
  <si>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</si>
  <si>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</si>
  <si>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</si>
  <si>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</si>
  <si>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</si>
  <si>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</si>
  <si>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</si>
  <si>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</si>
  <si>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</si>
  <si>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</si>
  <si>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</si>
  <si>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</si>
  <si>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</si>
  <si>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</si>
  <si>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Indicador del PDD</t>
  </si>
  <si>
    <t>Código Meta
PDD</t>
  </si>
  <si>
    <t>Costo total</t>
  </si>
  <si>
    <t xml:space="preserve">Sector </t>
  </si>
  <si>
    <t>Entidad</t>
  </si>
  <si>
    <t>Dirección/Subdirección/Grupo/Unidad</t>
  </si>
  <si>
    <t>Persona de contacto</t>
  </si>
  <si>
    <t>Teléfono</t>
  </si>
  <si>
    <t>Correo electrónico</t>
  </si>
  <si>
    <t>Valor</t>
  </si>
  <si>
    <t>Año</t>
  </si>
  <si>
    <t>Fecha de inicio</t>
  </si>
  <si>
    <t>Fecha de finalización</t>
  </si>
  <si>
    <t>Meta 2023</t>
  </si>
  <si>
    <t>Meta 2024</t>
  </si>
  <si>
    <t>Meta 2025</t>
  </si>
  <si>
    <t>Meta 2026</t>
  </si>
  <si>
    <t>Meta 2027</t>
  </si>
  <si>
    <t>Meta 2028</t>
  </si>
  <si>
    <t>Meta 2029</t>
  </si>
  <si>
    <t>Meta 2030</t>
  </si>
  <si>
    <t>Meta 2031</t>
  </si>
  <si>
    <t>Meta 2032</t>
  </si>
  <si>
    <t>Meta 2033</t>
  </si>
  <si>
    <t>Costo Estimado</t>
  </si>
  <si>
    <t>Recurso disponible.</t>
  </si>
  <si>
    <t>Fuente de financiación</t>
  </si>
  <si>
    <t>Código Proyecto de Invesión</t>
  </si>
  <si>
    <t>Recurso disponible</t>
  </si>
  <si>
    <t xml:space="preserve">1. Reducir  las situaciones de amenaza, inobservancia, y vulneración de los derechos de gestantes, niñas, niños y adolescentes </t>
  </si>
  <si>
    <t>1.1. Disminución de las situaciones de amenaza, inobservancia y vulneración de derechos en gestantes, niñas, niños y adolescentes.</t>
  </si>
  <si>
    <t>Indice de situaciones de amenaza, inobservancia y vulneración de derechos en personas gestantes, niñas, niños y adolescentes</t>
  </si>
  <si>
    <t>ISAIV=[0,25∑(0,2s1+0,2s2+0,2s3+0,2s4+0,2s5)]+[0,25∑(0,25v1+0,25v2+0,25v3+0,25v4)]+[0,25∑(0,33e1+0,33e2+0,33v3)]+[0,25∑(0,33t1+0,33t2+0,33t3)]
donde,
ISAIV=Índice de situaciones de amenaza, inobservancia y vulneración
s1-s5: variables asociadas a la dimensión salud
v1-v4: variables asociadas a la dimensión violencia
e1-e3: variables asociadas a la dimensión educación
t1-t3: variables asociadas a la dimensión trabajo</t>
  </si>
  <si>
    <t>Enfoque de derechos humanos; Enfoque poblacional diferencial</t>
  </si>
  <si>
    <t>N/D</t>
  </si>
  <si>
    <t>31/12/2033</t>
  </si>
  <si>
    <t>1.1.1. Atención a niñas, niños y adolescentes en riesgo o situación de trabajo infantil ampliado desde los enfoques diferencial y de género, a través de los servicios institucionales diseñados desde la subdirección para la infancia.</t>
  </si>
  <si>
    <t>Niñas, niños y adolescentes en riesgo o situación de trabajo infantil ampliado atendidos desde los enfoques diferencial y de género, en los servicios institucionales diseñados desde la subdirección para la infancia</t>
  </si>
  <si>
    <t>Enfoque Diferencial;Enfoque de Derechos</t>
  </si>
  <si>
    <t>Si</t>
  </si>
  <si>
    <t>SGP Propósito General</t>
  </si>
  <si>
    <t>Sector_Integración_Social</t>
  </si>
  <si>
    <t xml:space="preserve">Secretaría Distrital de Integración Social </t>
  </si>
  <si>
    <t>Subdirección para la Infancia</t>
  </si>
  <si>
    <t>Cristina Venegas Fajardo</t>
  </si>
  <si>
    <t>cvenegas@sdis.gov.co</t>
  </si>
  <si>
    <t>1.1.2.Estrategia para la prevención y erradicación del trabajo infantil ampliado.</t>
  </si>
  <si>
    <t>Niñas, niños y adolescentes en riesgo o situación de trabajo infantil ampliado atendidos en la estrategia para la prevención y erradicación del trabajo infantil ampliado.</t>
  </si>
  <si>
    <t>Sumatoria de Niñas, niños y adolescentes en riesgo o situación de trabajo infantil ampliado atendidos en la estrategia para la prevención y erradicación del trabajo infantil ampliado.</t>
  </si>
  <si>
    <t>Enfoque de Derechos: Enfoque Territorial</t>
  </si>
  <si>
    <t>Otros Distrito</t>
  </si>
  <si>
    <r>
      <rPr>
        <sz val="10"/>
        <color rgb="FF000000"/>
        <rFont val="Arial Narrow"/>
        <family val="2"/>
      </rPr>
      <t xml:space="preserve">1.1.3. Servicio de atención a personas (víctimas, ofensores e integrantes de sus sistemas familiares o redes de apoyo) vinculadas </t>
    </r>
    <r>
      <rPr>
        <sz val="10"/>
        <color rgb="FFFF0000"/>
        <rFont val="Arial Narrow"/>
        <family val="2"/>
      </rPr>
      <t xml:space="preserve"> </t>
    </r>
    <r>
      <rPr>
        <sz val="10"/>
        <color rgb="FF000000"/>
        <rFont val="Arial Narrow"/>
        <family val="2"/>
      </rPr>
      <t>a los casos que remiten las autoridades del SRPA a los programas y estrategias de la Dirección de Responsabilidad Penal Adolescente.</t>
    </r>
  </si>
  <si>
    <t xml:space="preserve">Personas (víctimas, ofensores e integrantes de sus sistemas familiares o redes de apoyo) vinculadas , de los casos que remiten las autoridades del SRPA, a los programas y estrategias de la Dirección de Responsabilidad Penal Adolescente. </t>
  </si>
  <si>
    <t xml:space="preserve">Sumatoria de personas (víctimas, ofensores e integrantes de sus sistemas familiares o redes de apoyo) vinculadas de los casos que remiten las autoridades del SRPA a los programas y estrategias de la Dirección de Responsabilidad Penal Adolescente. </t>
  </si>
  <si>
    <t>16.3
16.7</t>
  </si>
  <si>
    <t>si</t>
  </si>
  <si>
    <t>337-338-341</t>
  </si>
  <si>
    <t>Proyecto de inversión</t>
  </si>
  <si>
    <t>Sector_Seguridad_Convivencia y Justicia</t>
  </si>
  <si>
    <t>Secretaria de Seguridad Convivencia y justicia</t>
  </si>
  <si>
    <t>Dirección de Responsabilidad Penal Adolescente</t>
  </si>
  <si>
    <t xml:space="preserve">Ivan Arturo Torres Aranguren </t>
  </si>
  <si>
    <t>3779595 Ext 1211, 1176</t>
  </si>
  <si>
    <t>ivan.torres@scj.gov.co</t>
  </si>
  <si>
    <t>1.1.4. Implementación de acciones orientadas a prevenir la vinculación y utilización de adolescentes y jóvenes en el delito.</t>
  </si>
  <si>
    <t xml:space="preserve">Acciones orientadas a prevenir la vinculación y utilización de adolescentes y jóvenes en el delito. </t>
  </si>
  <si>
    <t xml:space="preserve">Sumatoria de acciones orientadas a prevenir la vinculación y utilización de adolescentes y jóvenes en el delito, desarrolladas en el periodo  </t>
  </si>
  <si>
    <t>NA</t>
  </si>
  <si>
    <t xml:space="preserve">Inversión </t>
  </si>
  <si>
    <t xml:space="preserve">1.1.5. Jornadas pedagógicas con los NNA al interior de los colegios sobre tres ejes temáticos; Prevención del hurto, prevención e identificación de vulneraciones por condiciones de género, prevención e identificación de instrumentalización y ESCNNA)  </t>
  </si>
  <si>
    <t>Jornadas pedagógicas realizadas en colegios con atención diferencial para  propiciar condiciones de seguridad y convivencia en entornos educativos</t>
  </si>
  <si>
    <t>Dirección de Prevención y Cultura Ciudadana</t>
  </si>
  <si>
    <t>Hernán López</t>
  </si>
  <si>
    <t>hernan.lopeza@scj.gov.co</t>
  </si>
  <si>
    <t>1.1.6 Estrategia de generación de hábitos para la movilidad sostenible y segura de niñas, niños y adolescentes de instituciones educativas distritales en la ciudad de Bogotá</t>
  </si>
  <si>
    <t>Desplazamientos realizados por los estudiantes beneficiarios de los programas de movilidad escolar sostenible y segura</t>
  </si>
  <si>
    <t xml:space="preserve">Sumatoria de desplazamientos realizados por los estudiantes beneficiarios </t>
  </si>
  <si>
    <t>11.2.</t>
  </si>
  <si>
    <t>406
379</t>
  </si>
  <si>
    <t>Secretaría de Movilidad</t>
  </si>
  <si>
    <t>Subdirección de gestión en vía</t>
  </si>
  <si>
    <t xml:space="preserve">Nathaly Patiño </t>
  </si>
  <si>
    <t>npatino@movilidadbogota.gov.co</t>
  </si>
  <si>
    <t>1.1.7. Personas orientadas en prevención de violencias por razones de género y otras violencias , entre ellas el uso de castigo físico y tratos humillantes contra niñas, niños y adolescentes en el contexto familiar.</t>
  </si>
  <si>
    <t>Personas orientadas en prevención de violencias por razones de género y otras violencias  en el contexto familiar.</t>
  </si>
  <si>
    <t>Sumatoria de personas orientadas en prevención de violencias por razones de género y otras violencias  en el contexto familiar.</t>
  </si>
  <si>
    <t>Enfoque de derechos humanos; De género</t>
  </si>
  <si>
    <t>Dirección de Inclusión y Familias / Subdirección de familias</t>
  </si>
  <si>
    <t>Omaira Orduz</t>
  </si>
  <si>
    <t>rorduz@sdis.gov.co</t>
  </si>
  <si>
    <t>1.1.8  Estrategia de información, educación y comunicación para la promoción de la alimentación adecuada dirigidas a la población gestante y lactante, niños, niñas y adolescentes.</t>
  </si>
  <si>
    <t>Cobertura de población gestante y lactante, niños, niñas y adolescentes que participan de la estrategia de información, educación y comunicación para la promoción de la alimentación adecuada.</t>
  </si>
  <si>
    <t>Población gestante y lactante, niños, niñas y adolescentes que participan de la estrategia de información, educación y comunicación para la promoción de la alimentación adecuada /población gestante y lactante, niños, niñas y adolescentes priorizados a través de los entornos y procesos transversales.</t>
  </si>
  <si>
    <t xml:space="preserve"> Derechos humanos; Diferencial; Territorial </t>
  </si>
  <si>
    <t xml:space="preserve"> 1. Recursos Provenientes del Sistema General de Participaciones (SGP)
7. Otros Recursos departamentales y/o distritales  </t>
  </si>
  <si>
    <t>7830
7828</t>
  </si>
  <si>
    <t>Sector_Salud</t>
  </si>
  <si>
    <t>Secretaria Distrital de Salud</t>
  </si>
  <si>
    <t>Subsecretaria de Salud Publica</t>
  </si>
  <si>
    <t>Manuel Alfredo Gonzalez</t>
  </si>
  <si>
    <t>ma1gonzalez@saludcapital.gov.co</t>
  </si>
  <si>
    <t>1.1.9 Estrategia para la desvinculación y prevención del trabajo infantil de niños, niñas y adolescentes.</t>
  </si>
  <si>
    <t>Niños, niñas y adolescentes desvinculados del trabajo infantil a partir de las intervenciones realizadas por el sector salud.</t>
  </si>
  <si>
    <t xml:space="preserve">Número de niños, niñas y adolescentes
desvinculados en trabajo infantil intervenidos por sector salud / Número de niños, niñas y adolescentes identificados en trabajo infantil X 100 </t>
  </si>
  <si>
    <t>Derechos humanos; 
Ambiental; Territorial</t>
  </si>
  <si>
    <t>NO</t>
  </si>
  <si>
    <t>60,5%</t>
  </si>
  <si>
    <t>61,5%</t>
  </si>
  <si>
    <t>62,5%</t>
  </si>
  <si>
    <t>63,5%</t>
  </si>
  <si>
    <t>64,5%</t>
  </si>
  <si>
    <t>65,0%</t>
  </si>
  <si>
    <t>Subsecretaria de Salud Publica/Direccion de Salud Colectiva/Subdireccion de determinantes en Salud/Subdireccion de acciones colectivas</t>
  </si>
  <si>
    <t>Adriana Mercedes Ardila Sierra/Marcela Martinez Contreras</t>
  </si>
  <si>
    <t>3649090 ext. 9052</t>
  </si>
  <si>
    <t>amardila@saludcapital.gov.co / m1martinez@saludcapital.gov.co</t>
  </si>
  <si>
    <t>1.1.10. Jornadas de sensibilización sobre el  cuidado menstrual con niñas y adolescentes con experiencias menstruales, institucionalizadas o que estén en riesgo de habitar calle.</t>
  </si>
  <si>
    <t>Sensibilizaciones realizadas a niñas y adolescentes institucionalizadas o en riesgo de habitar calle participantes de la jornadas de sensibilización.</t>
  </si>
  <si>
    <t>Sumatoria de sensibilizaciones realizadas a niñas y adolescentes institucionalizadas o en riesgo de habitar calle participantes de la jornadas de sensibilización.</t>
  </si>
  <si>
    <t>ND</t>
  </si>
  <si>
    <t>1-100-F001 - VA-Recursos distrito</t>
  </si>
  <si>
    <t>Sector_Mujer</t>
  </si>
  <si>
    <t>Secretaria Distrital de la Mujer</t>
  </si>
  <si>
    <t>Dirección de enfoque diferencial</t>
  </si>
  <si>
    <t>Marcia Castro</t>
  </si>
  <si>
    <t>mycastro@sdmujer.gov.co</t>
  </si>
  <si>
    <t>1.1.11. Atención integral a adolescentes vinculados al Sistema de Responsabilidad Penal Adolescente (SRPA) en los servicios especializados de  la Secretaría Distrital de Integración Social</t>
  </si>
  <si>
    <t>Adolescentes (14 a 17 años) vinculados al SRPA  atendidos  en los servicios de la Secretaría Distrital de Integración Social</t>
  </si>
  <si>
    <t>Sumatoria de adolescentes (14 a 17 años) vinculados al SRPA atendidos en los servicios de la Secretaría Distrital de Integración Social</t>
  </si>
  <si>
    <t>Derechos Humanos; Poblacional diferencial</t>
  </si>
  <si>
    <t>1-100-F001 - VA-RECURSOS DISTRITO</t>
  </si>
  <si>
    <t>Subdirección para la Juventud</t>
  </si>
  <si>
    <t>Óscar Leonel Oviedo Castillo</t>
  </si>
  <si>
    <t>327977 ext. 64000</t>
  </si>
  <si>
    <t>ooviedo@sdis.gov.co</t>
  </si>
  <si>
    <t xml:space="preserve">1.1.12. Diseño e implementación de servicio social especializado para la atención de la Explotación sexual Comercial de niñas, niños y Adolescentes </t>
  </si>
  <si>
    <t>Servicio Social diseñado e implementado para la atención de la Explotación sexual Comercial de Niñas, niños y Adolescentes</t>
  </si>
  <si>
    <t>(Número de actividades para el diseño e implementación del producto realizadas en el periodo/Número de actividades para el diseño e implementación del producto programadas para el periodo )* 100</t>
  </si>
  <si>
    <t>Derechos  Diferencial Género</t>
  </si>
  <si>
    <t>N/A</t>
  </si>
  <si>
    <t>Instituto Distrital para la Protección de la Niñez y la Juventud-IDIPRON</t>
  </si>
  <si>
    <t>Carlos Enrique Marin Cala</t>
  </si>
  <si>
    <t>3777997 ext.1044</t>
  </si>
  <si>
    <t>carlose.marin@idipron.gov.co</t>
  </si>
  <si>
    <t xml:space="preserve">1.1.13. Atención integral a niñas, niños y adolescentes en riesgo y en conflicto con la ley atendidos por el Modelo pedagógico del IDIPRON. </t>
  </si>
  <si>
    <t xml:space="preserve">Niñas, niños y adolescentes en riesgo y en conflicto con la ley atendidos por el Modelo pedagógico del IDIPRON. </t>
  </si>
  <si>
    <t>Sumatoria de número Niños, Niñas y Adolescentes en riesgo y en conflicto con la ley atendidos a través del Modelo Pedagógico de IDIPRON</t>
  </si>
  <si>
    <t>Niñas, niños y adolescentes, víctimas del conflicto armado con derechos inobservados, amenazados o vulnerados con Proceso Administrativo de Restablecimiento de Derechos..</t>
  </si>
  <si>
    <t>Niñas, niños y adolescentes, víctimas del conflicto armado con derechos inobservados, amenazados o vulnerados atendidos por el ICBF/Numero de niñas, niños, adolescentes víctimas del conflicto armado remitidos al ICBFX100.</t>
  </si>
  <si>
    <t>Derechos Humanos, Género, Diferencial</t>
  </si>
  <si>
    <t>C-4102-1500-14-0-4102037-02-124</t>
  </si>
  <si>
    <t>Instituto Colombiano de Bienestar Familiar</t>
  </si>
  <si>
    <t>Grupo de protección</t>
  </si>
  <si>
    <t>Carmenza Gutiérrez de Camacho</t>
  </si>
  <si>
    <t>3241900 Ext 106076</t>
  </si>
  <si>
    <t>carmenza.gutierrez@icbf.gov.co</t>
  </si>
  <si>
    <t>1.1.15.Estrategia de prevención del reclutamiento, uso y utilización de las niñas, niños y adolescentes por parte de grupos delictivos organizados y grupos armados organizados</t>
  </si>
  <si>
    <t xml:space="preserve">Niñas, niños y adolescentes en riesgo de reclutamiento, uso y utilización por parte grupos delictivos organizados y grupos armados organizados atendidos por los programas de Infancia, Infancia y Adolescencia. </t>
  </si>
  <si>
    <t>C-4102-1500-20-0-4102045-02-152/C-4102-1500-21-0-4102045-02-00-153</t>
  </si>
  <si>
    <t>C-4102-1500-21-0-4102045-02</t>
  </si>
  <si>
    <t> Karen Mainory Martínez Roa</t>
  </si>
  <si>
    <t>3241900 Ext106113</t>
  </si>
  <si>
    <t> karen.Martinez@icbf.gov.co</t>
  </si>
  <si>
    <t xml:space="preserve">1.1.16. Estrategia de prevención  y erradicación del trabajo infantil. </t>
  </si>
  <si>
    <t>Niñas, niños y adolescentes en riesgo de trabajo infantil atendidos por la estrategia EMPI</t>
  </si>
  <si>
    <t>Número de niñas, niños y y adolescentes en riesgo de trabajo infantil atendidos por la estrategia/ Número de niñas, niños y adolescentes en riesgo de trabajo infantil que ingresan a la estrategiaX100</t>
  </si>
  <si>
    <t>Inversion</t>
  </si>
  <si>
    <t>C-4102-1500-14-0-4102037-02-991</t>
  </si>
  <si>
    <t>Niñas y niños  con medida de ubicación institucional atendidos integralmente en los Centros Proteger.</t>
  </si>
  <si>
    <t>1.1.18 Atención integral a niñas, niños y adolescentes victimas de violencias por razones de género y otras violencias  en el contextos familiar, atendidos en las Comisarias de Familia.</t>
  </si>
  <si>
    <t>Niñas, niños y adolescentes victimas de violencias por razones de género y otras violencias  en el contexto familiar. atendidos en las Comisarias de Familia.</t>
  </si>
  <si>
    <t>SI</t>
  </si>
  <si>
    <t>OMAIRA ORDUZ</t>
  </si>
  <si>
    <t>Enfoque de derechos; Diferencial</t>
  </si>
  <si>
    <t>16.1
16.7</t>
  </si>
  <si>
    <t>Enfoque de derechos</t>
  </si>
  <si>
    <t>Promedio 2020-2021</t>
  </si>
  <si>
    <t>1.1.21 Atención a niñas, niños y adolescentes con discapacidad, y niñas y niños con alteraciones en el desarrollo y restricciones médicas en los servicios y estrategias de la Subdirección para la infancia.</t>
  </si>
  <si>
    <t>Niñas, niños y adolescentes con discapacidad, y niñas y niños con alteraciones en el desarrollo y restricciones médicas atendidos en los servicios y estrategias de la Subdirección para la infancia.</t>
  </si>
  <si>
    <t>Sumatoria de niñas, niños y adolescentes  con discapacidad,  alteraciones en el desarrollo y restricciones médicas atendidos en los servicios y estrategias de la Subdirección para la infancia.</t>
  </si>
  <si>
    <t>Enfoque diferencial; Enfoque de derechos;</t>
  </si>
  <si>
    <t>1.1.22. Atención a niñas, niños y adolescentes con pertenencia étnica en los servicios y estrategias de la Subdirección para la Infancia.</t>
  </si>
  <si>
    <t xml:space="preserve">Niñas, niños y adolescentes con pertenencia étnica atendidos en los servicios y estrategias de la Subdirección para la Infancia </t>
  </si>
  <si>
    <t xml:space="preserve">Sumatoria de niñas, niños y adolescentes con pertenencia étnica atendidas en los servicios y estrategias de la Subdirección para la Infancia </t>
  </si>
  <si>
    <t xml:space="preserve">Enfoque diferencial; </t>
  </si>
  <si>
    <t>1.1.23. Atención integral a niñas y niños en situación de calle, en alta permanencia en calle o en riesgo de habitar la calle a través por el Modelo pedagógico del IDIPRON.</t>
  </si>
  <si>
    <t xml:space="preserve">Niñas y niños en situación de calle, en alta permanencia en calle o en riesgo de habitar la calle atendidos por el Modelo pedagógico del IDIPRON.  </t>
  </si>
  <si>
    <t xml:space="preserve">Sumatoria de número Niños y Niñas en situación de calle, en alta permanencia en calle o en riesgo de habitar la calle atendidos por el Modelo pedagógico del IDIPRON. </t>
  </si>
  <si>
    <t>Adolescentes en situación de calle, en alta permanencia en calle o en riesgo de habitar la calle atendidos por el Modelo pedagógico del IDIPRON.</t>
  </si>
  <si>
    <t xml:space="preserve">Sumatoria de adolescentes en en situación de calle, alta permanencia en calle o en riesgo de habitar la calle atendidos por el Modelo pedagógico del IDIPRON. </t>
  </si>
  <si>
    <t>31/12/33</t>
  </si>
  <si>
    <t>1.1.25. Estrategia de fortalecimiento de la seguridad vial de niñas, niños y adolescentes que se movilizan en las rutas escolares</t>
  </si>
  <si>
    <t>Subdirección de Control de Tránsito y Transporte</t>
  </si>
  <si>
    <t>Jack David Hurtado</t>
  </si>
  <si>
    <t>3649400 Ext 7612</t>
  </si>
  <si>
    <t>jhurtado@movilidadogota.gov.co</t>
  </si>
  <si>
    <t>1.2. Fortalecimiento de las capacidades de padres, madres y cuidadoras/es para desarrollar buenas prácticas de cuidado y crianza hacia la primera infancia, la infancia y la adolescencia.</t>
  </si>
  <si>
    <t xml:space="preserve">Padres, madres y/o cuidadores que participan en alguna estrategia enfocada en crianza y cuidado de niñas, niños y adolescentes										</t>
  </si>
  <si>
    <t>Sumatoria del número de padres, madres y/o cuidadores(as) que participan  en las estrategias de la Subdirección para la Infancia de la Secretaría Distrital de Integración Social, enfocadas en el fortalecimiento de pautas de  crianza y cuidado de niñas, niños y adolescentes.</t>
  </si>
  <si>
    <t>Derechos humanos;
De género</t>
  </si>
  <si>
    <t>1.2.1. Acompañamiento a las IED en prevención de hostigamiento y acoso escolar</t>
  </si>
  <si>
    <t xml:space="preserve">IED con acompañamiento de la SED en prevención de hostigamiento y acoso escolar 
</t>
  </si>
  <si>
    <t>(Número de IED acompañadas con acciones de prevención de hostigamiento y acoso escolar / Número total de IED)*100</t>
  </si>
  <si>
    <t xml:space="preserve"> ND </t>
  </si>
  <si>
    <t xml:space="preserve"> Inversión </t>
  </si>
  <si>
    <t>Secretaría de Educación</t>
  </si>
  <si>
    <t>Oficina para la Convivencia Escolar</t>
  </si>
  <si>
    <t>Juan Fredy Rozo Bello</t>
  </si>
  <si>
    <t>jrozo@educacionbogota.gov.co</t>
  </si>
  <si>
    <t>1.2.2. Cobertura escolar y gratuidad educativa para el fortalecimiento en el acceso y permanencia escolar para niñas, niños y adolescentes.</t>
  </si>
  <si>
    <t>Niñas, niños y adolescentes beneficiados con cobertura escolar y gratuidad en costos complementarios.</t>
  </si>
  <si>
    <t>(Número de NNA matriculados en el sistema educativo oficial / Número de NNA que solicitan el servicio educativo oficial )*100</t>
  </si>
  <si>
    <t>30/12/2033</t>
  </si>
  <si>
    <t>Dirección de Cobertura</t>
  </si>
  <si>
    <t>Erika Sánchez</t>
  </si>
  <si>
    <t>esanchezc@educacionbogota.gov.co</t>
  </si>
  <si>
    <t>1.2.3. Acompañamiento a las IED para la revisión, fortalecimiento y actualización de sus manuales de convivencia para la incorporación del enfoque restaurativo.</t>
  </si>
  <si>
    <t>IED acompañadas en la revisión, fortalecimiento y actualización de sus manuales de convivencia para la incorporación del enfoque restaurativo</t>
  </si>
  <si>
    <t>(Número de IED con acompañamiento para la revisión, fortalecimiento y actualización de sus manuales de convivencia para la incorporación del enfoque restaurativo/Número total de instituciones educativas oficiales)*100</t>
  </si>
  <si>
    <t>Poblacional;
Derechos Humanos</t>
  </si>
  <si>
    <t>Dirección de Participación y Relaciones Interinstitucionales</t>
  </si>
  <si>
    <t>6013241000
Ext. 4431</t>
  </si>
  <si>
    <t xml:space="preserve">1.2.4.  Procesos de intervención y acompañamiento con familias vinculadas a  procesos administrativos de restablecimiento de derechos (PARD) con el fin de  fortalecer sus capacidades y propiciar el reintegro familiar </t>
  </si>
  <si>
    <t>Familias vinculadas a  procesos administrativos de restablecimiento de derechos (PARD)  con las que se desarrollan   procesos de intervención y acompañamiento en  los Centros Proteger.</t>
  </si>
  <si>
    <t>Número de familias  vinculadas a procesos administrativos de restablecimiento de derechos (PARD) con las que se desarrollan procesos de intervención y acompañamiento en los  Centros Proteger/ Número de familias  vinculadas a procesos administrativos de restablecimiento de derechos (PARD) referenciadas por la autoridad competente a los centros Proteger * 100</t>
  </si>
  <si>
    <t xml:space="preserve">Territorial;  Derechos Humanos;
</t>
  </si>
  <si>
    <t>1.2.5. Acompañamiento a las IED para fortalecer las escuelas de cuidado familiar en la prevención de violencias en el entorno virtual</t>
  </si>
  <si>
    <t>4.1.</t>
  </si>
  <si>
    <t>De derechos; De género</t>
  </si>
  <si>
    <t>INVERSION</t>
  </si>
  <si>
    <t>1.2.6 Atención integral en salud para la valoración de la salud sexual y salud reproductiva, la identificación y gestión del riesgo de abuso sexual  en niños y niñas de 10 a 14 años.</t>
  </si>
  <si>
    <t xml:space="preserve">EAPB con adherencia a la valoración de la salud sexual y salud reproductiva, en los momentos del curso de vida de infancia y adolescencia </t>
  </si>
  <si>
    <t xml:space="preserve">Número de EAPB con adherencia a la valoración de la salud sexual y salud reproductiva, en los momentos del curso de vida de infancia y adolescencia  / número de EAPB con revisión de adherencia a salud sexual y salud reproductiva en los momentos del curso de vida de infancia y adolescencia.  </t>
  </si>
  <si>
    <t>3.7.</t>
  </si>
  <si>
    <t>Género; Poblacional</t>
  </si>
  <si>
    <t xml:space="preserve">Funcionamiento </t>
  </si>
  <si>
    <t>Subsecretaria de Servicios de Salud y Aseguramiento/Direccion de Provision de Servicios de Salud</t>
  </si>
  <si>
    <t>Fernando Anibal Peña Díaz</t>
  </si>
  <si>
    <t>fapena@saludcapital.gov.co</t>
  </si>
  <si>
    <t>1.2.7 Estrategia de información, educación y comunicación  en los entornos de vida cotidiana para la promoción, reconocimiento, protección, apropiación y ejercicio de los derechos sexuales y derechos reproductivos, dirigidas a niñas, niños, adolescentes, adultos y cuidadores.</t>
  </si>
  <si>
    <t>Niñas,  niños, adolescentes y cuidadores  sensibilizados en la promoción, reconocimiento, protección, apropiación y ejercicio de los derechos sexuales y derechos reproductivos.</t>
  </si>
  <si>
    <t xml:space="preserve"> Número de niñas, niños, adolescentes y cuidadores  sensibilizados en la promoción, reconocimiento, protección apropiación y ejercicio de los derechos sexuales y derechos reproductivos/ Total de niñas, niños, adolescentes y cuidadores  que se espera sean sensibilizados en la promoción, reconocimiento, protección apropiación y ejercicio de los derechos sexuales y derechos reproductivos a 2033 X 100</t>
  </si>
  <si>
    <t xml:space="preserve">3.7  </t>
  </si>
  <si>
    <t>90,5%</t>
  </si>
  <si>
    <t>100,00%</t>
  </si>
  <si>
    <t xml:space="preserve">1. Recursos Provenientes del Sistema General de Participaciones (SGP)
7. Otros Recursos departamentales y/o distritales </t>
  </si>
  <si>
    <t xml:space="preserve">Subsecretaria de Salud Publica/Direccion de Salud Colectiva/Subdireccion de determinantes en Salud </t>
  </si>
  <si>
    <t>3649090 ext. 9752</t>
  </si>
  <si>
    <t>amardila@saludcapital.gov.co</t>
  </si>
  <si>
    <t xml:space="preserve">1.2.8. Formación a niñas, niños, adolescentes y familias en derechos sexuales y derechos reproductivos con enfoque de género y diferencial. </t>
  </si>
  <si>
    <t xml:space="preserve">Niñas, niños, adolescentes y familias formadas en derechos sexuales y derechos reproductivos con enfoque de género y diferencial. </t>
  </si>
  <si>
    <t>Sumatoria de niñas,niños,adolescentes, jóvenes y familias formadas e informadas en Derechos Sexuales y Derechos Reproductivos con enfoque diferencial y de género</t>
  </si>
  <si>
    <t>Derechos Humanos;</t>
  </si>
  <si>
    <t>3808330 Ext: 64000</t>
  </si>
  <si>
    <t>1.2.9. Servicios para el desarrollo integral de las niñas y los niños a través de las modalidades de atención dirigidas a gestantes y lactantes</t>
  </si>
  <si>
    <t>Mujeres gestantes, lactantes, niñas y niños menores de dos años atendidos a través de las modalidades de atención especificas para estos grupos poblacionales del ICBF.</t>
  </si>
  <si>
    <t xml:space="preserve">Número de mujeres gestantes, lactantes, niñas y niños menores de dos años atendidos a través de las modalidades ICBFde atención especificas para estos grupos poblacionales del ICBF. </t>
  </si>
  <si>
    <t>10.2.</t>
  </si>
  <si>
    <t>Derechos Humanos Género Diferencial</t>
  </si>
  <si>
    <t>C-4102-1500-14-0-4102037-02-123</t>
  </si>
  <si>
    <t>Ciclos de Vida y Nutrición</t>
  </si>
  <si>
    <t>Karen Mainory Martínez Roa</t>
  </si>
  <si>
    <t>karen.matinezR@icbf.gov.co</t>
  </si>
  <si>
    <t>1.3. Disminución de las afectaciones en la salud mental de personas gestantes, niñas, niños y adolescentes</t>
  </si>
  <si>
    <t>Índice de salud mental enfocado en suicidio</t>
  </si>
  <si>
    <t>ISMS=0,5(E-TIS)+0,5(E-TS)
donde,
ISMS=Índice de salud mental enfocado en suicidio
E-TIS: escala correspondiente a la tasa de intento de suicidio
E-TS: escala correspondiente a la tasa de suicidio</t>
  </si>
  <si>
    <t>2,5</t>
  </si>
  <si>
    <t>2,48</t>
  </si>
  <si>
    <t>2,46</t>
  </si>
  <si>
    <t>2,44</t>
  </si>
  <si>
    <t>2,42</t>
  </si>
  <si>
    <t>2,40</t>
  </si>
  <si>
    <t>2,38</t>
  </si>
  <si>
    <t>2,36</t>
  </si>
  <si>
    <t>2,34</t>
  </si>
  <si>
    <t>2,32</t>
  </si>
  <si>
    <t>2,30</t>
  </si>
  <si>
    <t>1.3.1 Fortalecimiento de capacidades del talento humano de instituciones prestadoras de servicios de Salud (IPS) priorizadas, para el desarrollo de acciones enfocadas a la prevención del consumo de sustancias psicoactivas (SPA) en niños, niñas y adolescentes.</t>
  </si>
  <si>
    <t>Instituciones prestadoras de servicios de salud  (IPS) priorizadas, orientadas técnicamente para el desarrollo de acciones enfocadas a la prevención del consumo de sustancias psicoactivas (SPA) en niños, niñas y adolescentes.</t>
  </si>
  <si>
    <t>Número de instituciones prestadoras de servicios de salud  (IPS) priorizadas, orientadas técnicamente para el desarrollo de acciones enfocadas a la prevención del consumo de sustancias psicoactivas (SPA) en niños, niñas y adolescentes/ Total de instituciones prestadoras de servicios de salud  (IPS) priorizadas para la vigencia</t>
  </si>
  <si>
    <t>Derechos humanos; Poblacional</t>
  </si>
  <si>
    <t>3649090 ext. 9512</t>
  </si>
  <si>
    <t>1.3.2 Estrategia de promoción del bienestar emocional y prevención de las afectaciones en salud mental de niños, niñas y adolescentes en establecimientos educativos priorizados.</t>
  </si>
  <si>
    <t>Niños, niñas y adolescentes que participan de la estrategia de promoción del bienestar emocional y prevención de las afectaciones en salud mental en establecimientos educativos priorizados.</t>
  </si>
  <si>
    <t>Sumatoria de niños, niñas y adolescentes que participan de la estrategia para la promoción del bienestar emocional y la prevención de afectaciones en salud mental en instituciones educativas priorizadas.</t>
  </si>
  <si>
    <t xml:space="preserve">Subdirección de Determinantes en Salud y Subdirección de Acciones Colectivas </t>
  </si>
  <si>
    <t>Adriana Mercedes Ardila Sierra y  Marcela Martínez Contreras</t>
  </si>
  <si>
    <t xml:space="preserve"> 3 649090</t>
  </si>
  <si>
    <t xml:space="preserve">amardila@saludcapital.gov.co;m1martinez@saludcapital.gov.co										</t>
  </si>
  <si>
    <t>2. Reconocer la capacidad de agencia de las niñas, niños y adolescentes para la construcción y desarrollo de su autonomía a partir de sus subjetividades y diversidades</t>
  </si>
  <si>
    <t>2.1. Aumento en la capacidad de agencia y participación de niñas, niños y adolescentes en la construcción  de ciudad desde el reconocimiento de sus diversidades y subjetividades como ejercicios autónomos de su ciudadanía</t>
  </si>
  <si>
    <t>Sector_Habitat</t>
  </si>
  <si>
    <t>Secretaria Distrital de Habitat</t>
  </si>
  <si>
    <t>Subdirección de Participación y Relaciones con la Comunidad</t>
  </si>
  <si>
    <t xml:space="preserve"> Juanita Soto</t>
  </si>
  <si>
    <t xml:space="preserve">358 1600 </t>
  </si>
  <si>
    <t>juanita.soto@habitatbogota.gov.co</t>
  </si>
  <si>
    <t xml:space="preserve">Poblacional; Diferencial; Territorial </t>
  </si>
  <si>
    <t>Sector_Gobierno</t>
  </si>
  <si>
    <t>Instituto Distrital de la Participación y Acción Comunal - IDPAC</t>
  </si>
  <si>
    <t>Escuela de Participación</t>
  </si>
  <si>
    <t>Astrid Lorena Castañeda Peña</t>
  </si>
  <si>
    <t> </t>
  </si>
  <si>
    <t>acastaneda@participacionbogota.gov.co</t>
  </si>
  <si>
    <t>2.1.3. Experiencias artísticas que favorecen el reconocimiento de las diversidades étnicas e identitarias en la primera infancia.</t>
  </si>
  <si>
    <t xml:space="preserve">Experiencias artísticas creadas e implementadas que favorecen el reconocimiento de las diversidades étnicas e identitarias en la primera infancia. </t>
  </si>
  <si>
    <t>Sumatoria de experiencias artísticas creadas e implementadas que favorecen el reconocimiento de las diversidades étnicas e identitarias en la primera infancia.</t>
  </si>
  <si>
    <t xml:space="preserve">4.2. </t>
  </si>
  <si>
    <t>Diferencial; Poblacional; Territorial</t>
  </si>
  <si>
    <t>INVERSIÓN</t>
  </si>
  <si>
    <t>Sector_Cultura_Recreación_y_Deporte</t>
  </si>
  <si>
    <t>Instituto Distrital de las Artes-IDARTES</t>
  </si>
  <si>
    <t>Subdirección de formación Artística - Programa Nidos</t>
  </si>
  <si>
    <t>Leyla Castillo Ballén</t>
  </si>
  <si>
    <t>leyla.castillo@idartes.gov.co</t>
  </si>
  <si>
    <t>2.1.4. Estrategia de promoción y fortalecimiento de la participación infantil incidente y la movilización social, en procesos locales y distritales para aumentar la capacidad de agenciamiento de niñas, niños y adolescentes.</t>
  </si>
  <si>
    <t>Derechos Humanos; Género</t>
  </si>
  <si>
    <t xml:space="preserve">2.1.5.   Estrategias  de apoyo a iniciativas artísticas, culturales y patrimoniales que promuevan la participación cultural incidente de la primera infancia, la infancia y la adolescencia con un enfoque intercultural </t>
  </si>
  <si>
    <t xml:space="preserve">Estrategias implementada de apoyo a iniciativas artísticas, culturales y patrimoniales para la promoción de la participación cultural incidente de la primera infancia, la infancia y la adolescencia con un enfoque intercultural </t>
  </si>
  <si>
    <t xml:space="preserve">Sumatoria de estrategias implementadas en el año para el apoyo a iniciativas artísticas, culturales y patrimoniales para la promoción de la participación cultural incidente de la primera infancia, la infancia y la adolescencia con un enfoque intercultural </t>
  </si>
  <si>
    <t>Poblacional;  Diferencial</t>
  </si>
  <si>
    <t>Secretaría de Cultura Recreación y Deporte</t>
  </si>
  <si>
    <t>Dirección de Asuntos Locales y Participación</t>
  </si>
  <si>
    <t>Olga Marcela Cruz</t>
  </si>
  <si>
    <t>olga.cruz@scrd.gov.co</t>
  </si>
  <si>
    <t>2.1.6.Estrategia de fortalecimiento de la participación ciudadana a niñas, niños y adolescentes en los proyectos estratégicos del sector a través de los ejes trasversales de innovación y comunicación.</t>
  </si>
  <si>
    <t>Sumatoria de espacios de diálogos ciudadanos realizados en el marco del mecanismo P. de Rendición de cuentas de la UAESP con niños, niñas y adolescentes de Bogotá en el periodo.</t>
  </si>
  <si>
    <t>Poblacional; Diferencial</t>
  </si>
  <si>
    <t>UAESP</t>
  </si>
  <si>
    <t>Oficina Asesora de planeación</t>
  </si>
  <si>
    <t>Katerin Serrano</t>
  </si>
  <si>
    <t>Katerine.serrano@uaesp.gov.co</t>
  </si>
  <si>
    <t>2.1.7. Jornadas de participación para niñas niños y adolescentes en torno a la transformación y cuidado del espacio publico y del medio ambiente.</t>
  </si>
  <si>
    <t>Jornadas pedagogicas con niños, niñas y adolescentes del area de influencia social Doña Juana en torno a la transformación y cuidado del espacio público y del medio ambiente</t>
  </si>
  <si>
    <t>Subdirección de Dispocisión final</t>
  </si>
  <si>
    <t>Hernan Tocarema</t>
  </si>
  <si>
    <t>hernan.tocarema@uaesp.gov.co</t>
  </si>
  <si>
    <t>2.1.8. Estrategia de Empoderamiento para niñas y adolescentes con enfoque de derechos humanos y diferencial.</t>
  </si>
  <si>
    <t>Niñas y adolescentes vinculadas a la estrategia de empoderamiento para niñas y adolescentes con enfoque de derechos humanos y diferencial.</t>
  </si>
  <si>
    <t>Sumatoria de niñas y adolescentes vinculadas a la Estrategia de Empoderamiento para niñas y adolescentes con enfoque de derechos humanos y diferencial.</t>
  </si>
  <si>
    <t>Niños, niñas y adolescentes que participan en el programa de promoción del Turismo sostenible y responsable</t>
  </si>
  <si>
    <t>Sumatoria de niños, niñas y adolescentes que participan en el programa de promoción del Turismo sostenible y responsable</t>
  </si>
  <si>
    <t>Sector_Desarrollo_Económico_Industria_y_Turismo</t>
  </si>
  <si>
    <t>Instituto Distrital de Turismo-IDT</t>
  </si>
  <si>
    <t>Subdirección de Desarrollo y Competitividad</t>
  </si>
  <si>
    <t>Jorge Iván Chacón Martínez</t>
  </si>
  <si>
    <t>ivan.chacon@idt.gov.co</t>
  </si>
  <si>
    <t>2.2. Posicionamiento de los  temas de interés y  prácticas colectivas y ciudadanas de niñas, niños y adolescentes en la agenda pública de la ciudad.</t>
  </si>
  <si>
    <t>Compromisos cumplidos con las niñas, niños y adolescente en el marco de los consejos consultivos efectuados</t>
  </si>
  <si>
    <t xml:space="preserve"> [Cantidad de compromisos cumplidos con las niñas, niños y adolescentes en el periodo vigente en el marco de los consejos consultivos por parte de las entidades/Cantidad de compromisos pactados para cumplir en el periodo vigente con las niñas, niños y adolescentes en el marco de los consejos consultivos por parte de las entidades]*100	</t>
  </si>
  <si>
    <t>86,6%</t>
  </si>
  <si>
    <t>2.2.1. Estrategia de participación para niñas, niños y adolescentes en escenarios vinculados con el cuidado y protección del  ambiente</t>
  </si>
  <si>
    <t>Niños, niñas y adolescentes vinculados a la estrategía de participación en escenarios relacionados con el cuidado y protección del ambiente</t>
  </si>
  <si>
    <t>Sector_Ambiente</t>
  </si>
  <si>
    <t>Secretaria Distrital  de Ambiente</t>
  </si>
  <si>
    <t>Oficina de Participación, Educación y Localidades</t>
  </si>
  <si>
    <t>Alix Montes</t>
  </si>
  <si>
    <t>alix.montes@ambientebogota.gov.co</t>
  </si>
  <si>
    <t>Modulo de cultura ciudadana en infancia y adolescencia</t>
  </si>
  <si>
    <t>Sumatoria de  instrumentos desarrollados en la vigencia</t>
  </si>
  <si>
    <t>Cultura ciudadana</t>
  </si>
  <si>
    <t>31/12/27</t>
  </si>
  <si>
    <t>Dirección de Observatorio de Gestión del Conocimiento Cultural</t>
  </si>
  <si>
    <t>Camilo Tiria</t>
  </si>
  <si>
    <t>3274850 ext 555</t>
  </si>
  <si>
    <t xml:space="preserve">christian.tiria@scrd.gov.co </t>
  </si>
  <si>
    <t>2.2.3.  Programa de formación y apreciación musical para niñas, niños y adolescentes de IED que se encuentren en la modalidades básica primaria, básica secundaria y media en los centros filarmónicos locales (incluyendo la ruralidad)</t>
  </si>
  <si>
    <t>Niñas, niños y adolescentes   de IED vinculados en el programa de formación y apreciación musical de la OFB</t>
  </si>
  <si>
    <t>Sumatoria de niñas, niños y adolescentes   de IED vinculados en el programa de formación y apreciación musical de la OFB</t>
  </si>
  <si>
    <t>Derechos humanos: Territorial,; Poblacional; De género</t>
  </si>
  <si>
    <t>20/12/2033</t>
  </si>
  <si>
    <t>Dirección de Formación Musical y Fomento</t>
  </si>
  <si>
    <t>Gisela de la Guardia</t>
  </si>
  <si>
    <t>gdelaguardia@ofb.gov.co</t>
  </si>
  <si>
    <t>2.2.4. Programa de formación y apreciación musical para niñas, niños y adolescentes no escolarizados  en los centros filarmónicos locales (incluyendo la ruralidad)</t>
  </si>
  <si>
    <t>Niñas, niños y adolescentes no escolarizados vinculados en el programa de formación y apreciación musical de la OFB</t>
  </si>
  <si>
    <t xml:space="preserve">2.2.5 Jornadas lúdico recreativas y deportivas dirigidas a las niñas, niños y adolescentes  en los escenarios deportivos y recreativos en Bogotá. </t>
  </si>
  <si>
    <t>Niñas, niños y adolescentes vinculados a las jornadas  lúdico recreativas deportivas.</t>
  </si>
  <si>
    <t>Sumatoria de niñas, niños y adolescentes vinculados a las jornadas  lúdico recreativas y deportivas.</t>
  </si>
  <si>
    <t>3.4.</t>
  </si>
  <si>
    <t>Territorial; Poblacional; Diferencial; Género</t>
  </si>
  <si>
    <t xml:space="preserve">141
143
135 </t>
  </si>
  <si>
    <t>7850
7851
7852</t>
  </si>
  <si>
    <t>Instituto Distrital de Recreación y Deporte - IDRD</t>
  </si>
  <si>
    <t xml:space="preserve">Subdirección Técnica de Recreación y Deportes </t>
  </si>
  <si>
    <t xml:space="preserve">Luis Humberto Salcedo Prado </t>
  </si>
  <si>
    <t xml:space="preserve">luis.salcedo@idrd.gov.co </t>
  </si>
  <si>
    <t xml:space="preserve">Niñas, niños y adolescentes beneficiados de la oferta artística y cultural </t>
  </si>
  <si>
    <t>Sumatoria de Niños, Niñas y Adolescentes beneficiados por las actividades de la oferta artística y cultural de la FUGA.</t>
  </si>
  <si>
    <t xml:space="preserve">7682
7664 </t>
  </si>
  <si>
    <t>Cesar Alfredo Parra</t>
  </si>
  <si>
    <t>cparra@fuga.gov.co</t>
  </si>
  <si>
    <t>2.2.7. Procesos de formación para el fortalecimiento del desarrollo integral de capacidades a niñas, niños y adolescentes con énfasis en arte,  cultura y patrimonio</t>
  </si>
  <si>
    <t xml:space="preserve">4.7. </t>
  </si>
  <si>
    <t>LEYLA CASTILLO BALLÉN</t>
  </si>
  <si>
    <t>2.2.8. Experiencias artísticas creadas e implementadas para el disfrute y apropiación de las artes en la primera infancia.</t>
  </si>
  <si>
    <t>Implementaciones de experiencias artísticas para el disfrute y apropiación de las artes en la primera infancia.</t>
  </si>
  <si>
    <t>4.2.</t>
  </si>
  <si>
    <t>Poblacional ; Territorial</t>
  </si>
  <si>
    <t xml:space="preserve">2.2.9 Contenidos didácticos digitales para el fortalecimiento de  la interacción entre familias, personas mayores y otras poblaciones  con la primera infancia 							</t>
  </si>
  <si>
    <t>Sumatoria de implementaciones de creaciones de circulación escénica, musical o multidisciplinar especificas para la primera infancia en los territorios de Bogotá.</t>
  </si>
  <si>
    <t>Poblacional; Territorial</t>
  </si>
  <si>
    <t xml:space="preserve">si </t>
  </si>
  <si>
    <t xml:space="preserve">Subdirección de Fortalecimiento a la Organización Social </t>
  </si>
  <si>
    <t>2.2.12.Formación, apropiación y divulgación del patrimonio cultural implementadas, para el reconocimiento de los intereses, prácticas y comprensiones de los niños, niñas y adolescentes sobre sus territorios y formas de vida.</t>
  </si>
  <si>
    <t>Estrategias de formación, apropiación y divulgación del patrimonio cultural implementadas con niños, niñas y adolescentes</t>
  </si>
  <si>
    <t xml:space="preserve">Sumatoria de estrategias de formación, apropiación y divulgación del patrimonio cultural implementadas con niños, niñas y adolescentes </t>
  </si>
  <si>
    <t>Poblacional; Diferencial; Género; Territorial</t>
  </si>
  <si>
    <t>96
 153</t>
  </si>
  <si>
    <t>Instituto Distrital de Patrimonio Cultural - IDPC</t>
  </si>
  <si>
    <t>Subdirección de Divulgación y Apropiación del Patrimonio</t>
  </si>
  <si>
    <t>Camila Medina Arbeláez</t>
  </si>
  <si>
    <t>camila.medina@idpc.gov.co</t>
  </si>
  <si>
    <t>31/12/23</t>
  </si>
  <si>
    <t>$ 35,2</t>
  </si>
  <si>
    <t>Dirección de Lectura y Bibliotecas</t>
  </si>
  <si>
    <t>Ángela Andrea Portela Dussán</t>
  </si>
  <si>
    <t>angela.portela@scrd.gov.co</t>
  </si>
  <si>
    <t>2.2.14. Acciones pedagógicas en educación vial y cultura para la movilidad para niñas, niños y adolescentes en instituciones educativas</t>
  </si>
  <si>
    <t>5.2.</t>
  </si>
  <si>
    <t>410
383</t>
  </si>
  <si>
    <t>Oficina Asesora de Comunicaciones y Cultura para la Movilidad</t>
  </si>
  <si>
    <t>Andrés Contento</t>
  </si>
  <si>
    <t>364 9400 Ext.4500</t>
  </si>
  <si>
    <t>acontento@movilidadbogota.gov.co</t>
  </si>
  <si>
    <t>Módulo de garantía de derechos culturales en primera infancia, infancia y adolescencia.</t>
  </si>
  <si>
    <t>Sumatoria de instrumentos desarrollados en la vigencia</t>
  </si>
  <si>
    <t>3. Fortalecer  la arquitectura Interinstitucional para la gestión de la política que permita las realizaciones de la primera infancia, infancia y adolescencia</t>
  </si>
  <si>
    <t>3.1.Fortalecimiento  de la arquitectura interinstitucional para el mejoramiento  técnico y operativo  de  los servicios de atención integral  para  personas gestantes, niñas, niños y adolescentes en la ciudad.</t>
  </si>
  <si>
    <t>Funcionarias y funcionarios de las entidades involucradas en la Política Pública de Primera Infancia, Infancia y Adolescencia de la ciudad de Bogotá que culminan satisfactoriamente el proceso de cualificación de la escuela de políticas y enfoques  de la CIDPO.</t>
  </si>
  <si>
    <t>Sumatoria de funcionarias y funcionarios de las entidades involucradas en la Política Pública de Primera Infancia, Infancia y Adolescencia de la ciudad de Bogotá que culminan satisfactoriamente el proceso de cualificación de la escuela de políticas y enfoques  de la CIDPO para cada vigencia</t>
  </si>
  <si>
    <t>Enfoque derechos humanos, enfoque territorial</t>
  </si>
  <si>
    <t>3.1.1. Acompañamiento para implementar la estrategia intersectorial en las IED para la orientación socio ocupacional e inmersión en la educación superior para adolescentes en educación media del distrito</t>
  </si>
  <si>
    <t xml:space="preserve">Colegios en educación media del distrito implementando la estrategia  de inmersión en la educación superior y  orientación socio ocupacional </t>
  </si>
  <si>
    <t>(Sumatoria de colegios distritales con educación media implementado la estrategia de inmersión a la educación superior y Orientación socio ocupacional / número de colegios distritales con nivel de educación media)*100</t>
  </si>
  <si>
    <t xml:space="preserve">Derechos humanos; Diferencial; Género; Territorial. </t>
  </si>
  <si>
    <t>Dirección de Educación Media</t>
  </si>
  <si>
    <t>Laura Alejandra Lozano</t>
  </si>
  <si>
    <t>llozanof@educacionbogota.gov.co</t>
  </si>
  <si>
    <t>3.1.2. Eventos bianuales para fortalecer el compromiso del sector turístico frente a la protección de la infancia y adolescencia en Bogotá con respecto a los riesgos de ESCNNA en el contexto del turismo.</t>
  </si>
  <si>
    <t>Eventos realizados para fortalecer el compromiso del sector turístico en la prevención de la ESCNNA en el contexto del turismo.</t>
  </si>
  <si>
    <t>Sumatoria  de eventos realizados para fortalecer el compromiso del sector turístico en la prevención de la ESCNNA en el contexto del turismo.</t>
  </si>
  <si>
    <t>Verónica Arbeláez</t>
  </si>
  <si>
    <t>veronica.arbelaez@idt.gov.co</t>
  </si>
  <si>
    <t>3.1.3. Capacitación al talento humano del Distrito que atiendan niños, niñas y adolescentes en enfoque étnico diferencial.</t>
  </si>
  <si>
    <t>Servidores públicos del Distrito que atienden niños, niñas y adolescentes cualificados en enfoque étnico diferencial.</t>
  </si>
  <si>
    <t>(Servidores públicos del Distrito cualificados en enfoque diferencial étnico / Servidores públicos del Distrito que solicitan cualificación en enfoque diferencial étnico) *100</t>
  </si>
  <si>
    <t>Secretaria Distrital de Gobierno</t>
  </si>
  <si>
    <t>Subdirección de asuntos étnicos</t>
  </si>
  <si>
    <t>Indi Iaku Sigindioy Chindoy</t>
  </si>
  <si>
    <t>(+60) 1 3387000 Ext. 3402 - 3404</t>
  </si>
  <si>
    <t>indi.sigindioy@gobiernobogota.gov.co</t>
  </si>
  <si>
    <t>3.1.4 Encuentros de educación sobre derechos humanos y prevención de violencias asociadas a las trayectorias de vida de infancia y adolescencia, dirigidas a niñas, niños, adolescentes, actores estatales y ciudadanía.</t>
  </si>
  <si>
    <t>Encuentros de educación  realizados, dirigidos a niñas, niños, adolescentes, actores estatales y ciudadanía sobre DDHH y prevención de violencias asociadas a las trayectorias de vida de infancia y adolescentes.</t>
  </si>
  <si>
    <t>(Encuentros de educación sobre DDHH y y prevención de violencias asociadas a las trayectorias de vida de infancia y adolescentes realizados  / Encuentros de educación sobre DDHH y y prevención de violencias asociadas a las trayectorias de vida de infancia y adolescentes solicitados) *100</t>
  </si>
  <si>
    <t>Dirección de derechos humanos</t>
  </si>
  <si>
    <t>Jonnatha Ivonne González Rodríguez</t>
  </si>
  <si>
    <t>(+60) 1 3387000 Ext. 3112 - 3113</t>
  </si>
  <si>
    <t>ivonne.gonzalez@gobiernobogota.gov.co</t>
  </si>
  <si>
    <t>3.1.5 Direccionamiento de acciones interinstitucionales para el control del delito que propendan por entornos más seguros para la garantía de derechos de NNA.</t>
  </si>
  <si>
    <t>Acciones interinstitucionales para el control del delito que propendan por entornos más seguros para la garantía de derechos de NNA.</t>
  </si>
  <si>
    <t>Sumatoria de acciones Interinstitucionales para el control del delito programadas que propendan por entornos más seguros para la garantía de derechos de NNA.</t>
  </si>
  <si>
    <t>Dirección de Seguridad</t>
  </si>
  <si>
    <t>Hasbleidy Bohórquez</t>
  </si>
  <si>
    <t>hasbleidy.bohorquez@scj.gov.co</t>
  </si>
  <si>
    <t xml:space="preserve">3.1.6. Estrategia de comunicaciones de la política pública de primera infancia, infancia y adolescencia. </t>
  </si>
  <si>
    <t>Campañas comunicativas de la política pública de primera infancia, infancia y adolescencia.</t>
  </si>
  <si>
    <t>Sumatoria de campañas comunicativas de la política pública de primera infancia, infancia y adolescencia realizadas.</t>
  </si>
  <si>
    <t xml:space="preserve">De derechos; Poblacional										</t>
  </si>
  <si>
    <t>Sumatoria de modulos implementados para funcionarias y funcionarios de las diferentes entidades involucradas en la implementación de politicas públicas acerca de la primera infancia, infancia y adolescencia en el marco de la escuela de politicas y enfoques de la CIDPO</t>
  </si>
  <si>
    <t>7744 / 7748</t>
  </si>
  <si>
    <t>Natalia Martinez Pardo</t>
  </si>
  <si>
    <t>nmartinezp1@sdis.gov.co</t>
  </si>
  <si>
    <t>3.2. Aumento en el acceso  de niñas, niños y adolescentes a servicios de atención integral y de salud mental.</t>
  </si>
  <si>
    <t>Índice de atención integral</t>
  </si>
  <si>
    <t>Formula: IAI=[0,33∑(0,2s1+0,2s2+0,2s3+0,2s4+0,2s5)]+[0,33∑(0,2e1+0,2e2+0,2e3+0,2e4+0,2e5)]+[0,33∑(b1)]
donde,
IAI=Índice de atención integral</t>
  </si>
  <si>
    <t>Enfoque derechos humanos, enfoque poblacional diferencial .</t>
  </si>
  <si>
    <t> N/D </t>
  </si>
  <si>
    <t>3.2.1.Coro conformado por niñas, niños y adolescentes, hijas e hijos de familias firmantes del acuerdo de paz residentes en Bogotá</t>
  </si>
  <si>
    <t>Niñas, niños y adolescentes, hijas e hijos de familias firmantes del acuerdo de paz residentes en Bogotá que conforman el Coro</t>
  </si>
  <si>
    <t>Sumatoria de niñas, niños y adolescentes  hijas e hijos de familias firmantes del acuerdo de paz residentes en Bogotá que conforman el Coro</t>
  </si>
  <si>
    <t>Derechos humanos; Territorial; Poblacional; De género</t>
  </si>
  <si>
    <t xml:space="preserve">Personas gestantes, lactantes, niñas y niños en primera infancia en los entornos hogar y espacio público  atendidos con enfoque diferencial y de género mediante los servicios sociales previstos por la SDIS , en el área urbana de la ciudad. </t>
  </si>
  <si>
    <t xml:space="preserve">Sumatoria de personas gestantes, lactantes, niñas y niños en primera infancia en los entornos hogar y espacio público  atendidos con enfoque diferencial y de género mediante los servicios sociales previstos por la SDIS , en el área urbana de la ciudad. </t>
  </si>
  <si>
    <t xml:space="preserve">Derechos humanos;  Género; </t>
  </si>
  <si>
    <t xml:space="preserve">3.2.3. Atención a personas gestantes, lactantes, niñas y  niños de la primera infancia  en los entornos hogar espacio público que habitan los territorios rurales de Bogotá a través de los servicios sociales dispuestos por la SDIS. </t>
  </si>
  <si>
    <t>Personas gestantes, lactantes, niñas y niños en primera infancia en los entornos hogar y espacio público que habitan los territorios rurales de Bogotá   atendidos mediante los servicios sociales previstos por la SDIS.</t>
  </si>
  <si>
    <t>Sumatoria de  personas gestantes, lactantes, niñas y niños en primera infancia en los entornos hogar y espacio público que habitan los territorios rurales de Bogotá   atendidas mediante los servicios sociales previstos por la SDIS.</t>
  </si>
  <si>
    <t xml:space="preserve">Diferencial; Territorial; </t>
  </si>
  <si>
    <t>3.2.4. Atención con enfoque diferencial y de género  a niñas y niños de primera infancia en las modalidades institucionales de  educación inicial de la SDIS.</t>
  </si>
  <si>
    <t>Diferencial; Genero.</t>
  </si>
  <si>
    <t>Otras Transferencias de Nación - SGP Propósito General - Otros Distrito</t>
  </si>
  <si>
    <t>3.2.5. Atención a personas lactantes o a sus redes de apoyo en las salas amigas de la familia lactante acompañadas por la SDIS</t>
  </si>
  <si>
    <t>Personas lactantes o redes de apoyo que hacen uso de las salas amigas de la familia lactante acompañadas por la SDIS.</t>
  </si>
  <si>
    <t>Sumatoria de personas lactantes o redes de apoyo  que hacen uso de las salas amigas de la familia lactante acompañadas por la SDIS.</t>
  </si>
  <si>
    <t>3.1
3.2</t>
  </si>
  <si>
    <t>Derechos; Determinantes sociales de salud.</t>
  </si>
  <si>
    <t>Otros Distrito - SGP Propósito General</t>
  </si>
  <si>
    <t>3.2.6. Equipamientos administrados por la SDIS    para la atención de niñas, niños y adolescentes en los servicios sociales de la SDIS intervenidos</t>
  </si>
  <si>
    <t>Equipamientos administrados por la SDIS para la atención de niñas, niños y adolescentes en los servicios sociales de la SDIS intervenidos</t>
  </si>
  <si>
    <t>Número de equipamientos para atención de niñas, niños y adolescentes intervenidos / Número de equipamientos priorizados para intervención) * 100</t>
  </si>
  <si>
    <t>1-100-F039 - VA-CREDITO</t>
  </si>
  <si>
    <t>Subdirección de plantas físicas</t>
  </si>
  <si>
    <t>Alexandra Sandoval Chaparro</t>
  </si>
  <si>
    <t>asandovalc@sdis.gov.co</t>
  </si>
  <si>
    <t>3.2.7 Mantenimiento del Programa Ampliado de Inmunizaciones -PAI-</t>
  </si>
  <si>
    <t>Adherencia de EAPB autorizadas  para operar en el Distrito o quien haga sus veces al plan de acción del programa ampliado de inmunizaciones -PAI-.</t>
  </si>
  <si>
    <t>Número de EAPB autorizadas  para operar en el Distrito o quien haga sus veces con adherencia al plan de acción del programa ampliado de inmunizaciones -PAI- / Total de EAPB autorizadas para operar en el distrito o quien haga sus veces que cuentan con el PAI x100</t>
  </si>
  <si>
    <t>Subdirección de Acciones Colectivas</t>
  </si>
  <si>
    <t>Marcela Martínez Contreras</t>
  </si>
  <si>
    <t>M1Martinez@saludcapital.gov.co</t>
  </si>
  <si>
    <t>3.2.8. Estrategia de información, educación y comunicación para la promoción de la salud infantil, la prevención e identificación oportuna de signos de alarma de infección respiratoria aguda dirigida a familias con niños y niñas de 0 a 5 años.</t>
  </si>
  <si>
    <t xml:space="preserve">Familias   con niños y niñas de 0 a 5 años que participan en el desarrollo de la estrategia de información, educación y comunicación para la promoción de la salud infantil, la prevención e identificación oportuna de signos de alarma de infección respiratoria aguda. </t>
  </si>
  <si>
    <t>Sumatoria de familias con niños y niñas de 0 a 5 años que participan desde el entorno hogar en la estrategia de información, educación y comunicación para la promoción de la salud infantil, la prevención e identificación oportuna de signos de alarma de infección respiratoria aguda / Total de familias que participan en acciones del entorno hogar y se estima tienen niños y niñas de 0 a 5 años x 100</t>
  </si>
  <si>
    <t xml:space="preserve">Diferencial; De género; Territorial; </t>
  </si>
  <si>
    <t xml:space="preserve">Subsecretaria de Salud Pública </t>
  </si>
  <si>
    <t xml:space="preserve">Adriana Mercedes Ardila Sierra										</t>
  </si>
  <si>
    <t>3649090 ext 9345</t>
  </si>
  <si>
    <t xml:space="preserve">AMArdila@saludcapital.gov.co										</t>
  </si>
  <si>
    <t>3.2.9 Ruta integral de atención en salud para niños y niñas menores de 5 años con riesgo de desnutrición aguda.</t>
  </si>
  <si>
    <t>Adherencia de las instituciones prestadoras de servicios de salud a la ruta integral de atención en salud para niños y niñas menores de 5 años con riesgo de desnutrición aguda.</t>
  </si>
  <si>
    <t>Número de instituciones prestadoras de servicios de salud prioridazas con adherencia a la ruta integral de atención en salud para niños y niñas menores de 5 años con riesgo de desnutrición aguda/ Número de Instituciones prestadoras de servicios de salud prioridaza x100</t>
  </si>
  <si>
    <t xml:space="preserve"> Derechos humanos; Territorial </t>
  </si>
  <si>
    <t>0,00%</t>
  </si>
  <si>
    <t>7,50%</t>
  </si>
  <si>
    <t>15,00%</t>
  </si>
  <si>
    <t>22,50%</t>
  </si>
  <si>
    <t>30,00%</t>
  </si>
  <si>
    <t>37,50%</t>
  </si>
  <si>
    <t>45,00%</t>
  </si>
  <si>
    <t>52,50%</t>
  </si>
  <si>
    <t>60,00%</t>
  </si>
  <si>
    <t>67,50%</t>
  </si>
  <si>
    <t>Subsecretarìa de servicios de salud y aseguramiento/ subsecretaria de salud pùblica</t>
  </si>
  <si>
    <t>Fernando Anibal  Peña - Diane Moyano Romero</t>
  </si>
  <si>
    <t>fapeña@saludcapital.gov.co /dmoyano@saludcapital.gov.co</t>
  </si>
  <si>
    <t>3.2.10. Atención integral en salud para la valoración en la primera infancia.</t>
  </si>
  <si>
    <t xml:space="preserve">Adherencia de EAPB autorizadas  para operar en el Distrito o quien haga sus veces a la valoración integral en salud para la primera infancia. </t>
  </si>
  <si>
    <t xml:space="preserve">Diferencial, territorial y de derechos. </t>
  </si>
  <si>
    <t>Dirección de provisión de servicios de Salud</t>
  </si>
  <si>
    <t xml:space="preserve">Fernando Aníbal Peña Aponte </t>
  </si>
  <si>
    <t>3.2.11. Servicio de atención integral a niñas y niños menores de 6 años en  modalidad institucional del ICBF</t>
  </si>
  <si>
    <t>Niñas y niños menores de 6 años atendidos en modalidad institucional del ICBF</t>
  </si>
  <si>
    <t>Sumatoria de niñas y niños menores de 6 años atendidos en modalidad institucional del ICBF</t>
  </si>
  <si>
    <t>C-4102-1500-18-0-4102001-02-163</t>
  </si>
  <si>
    <t>3.2.12. Servicio de atención integral a niñas y niños menores de 6 años en  modalidad comunitaria del ICBF</t>
  </si>
  <si>
    <t>Niñas y niños menores de 6 años atendidos en modalidad comunitaria del ICBF</t>
  </si>
  <si>
    <t>Sumatoria de  niñas y niños menores de 6 años atendidos en modalidad comunitaria del ICBF</t>
  </si>
  <si>
    <t>C-4102-1500-18-0-4102002-02-162</t>
  </si>
  <si>
    <t>3.2.13. Servicio de atención integral a niñas y niños menores de 6 años en  modalidad familiar del ICBF</t>
  </si>
  <si>
    <t>Niñas y niños menores de 6 años atendidos en modalidad familiar  del ICBF</t>
  </si>
  <si>
    <t>Sumatoria de  niñas y niños menores de 6 años atendidos en modalidad familiar del ICBF</t>
  </si>
  <si>
    <t>C-4102-1500-18-0-4102001-02-161</t>
  </si>
  <si>
    <t xml:space="preserve">3.2.14 Servicios para el apoyo al cuidado  de niñas y niños  de cuidadoras(es) vinculados a las manzanas del cuidado </t>
  </si>
  <si>
    <t>Niñas y niños atendidos en los servicios para el apoyo al cuidado ubicados en las manzanas del cuidado</t>
  </si>
  <si>
    <t>Sumatoria de niñas y niños atendidos en  los servicios para el apoyo al cuidado ubicados en las manzanas del cuidado</t>
  </si>
  <si>
    <t>3.2.15 Programa para la prevención, detección temprana, atención integral y seguimiento de niños y niñas con defectos congénitos desde las etapas preconcepcional, prenatal y primera infancia.</t>
  </si>
  <si>
    <t>Niños y niñas en primera infancia con diagnóstico de defectos congénitos que participan en el programa.</t>
  </si>
  <si>
    <t>(Número de niños y niñas en primera infancia con defectos congénitos notificados al SIVIGILA que participan en el programa / Total de niños y niñas en primera infancia con defectos congénitos notificados al SIVIGILA)*100 .</t>
  </si>
  <si>
    <t>Derechos humanos</t>
  </si>
  <si>
    <t>Subsecretaría de Salud Pública</t>
  </si>
  <si>
    <t>3.3. Implementación de los enfoques diferenciales en los servicios de atención integral de niñas, niños y adolescentes, para garantizar su pertinencia.</t>
  </si>
  <si>
    <t>Nivel de implementación de enfoque diferencial en servicios de atención</t>
  </si>
  <si>
    <t>Formula*: IIED = 0,1(S1) + 0,1(S2) +  0,1(S3) + 0,1(S4) + 0,1(S5) + 0,1(S6) + 0,1(S7) + 0,1(S8) + 0,1(S9) + 0,1(S10) 
donde,
IIED: Índice implementación enfoque diferencial
S: valor que toma el servicio de acuerdo con el número de variables de enfoque diferencial aplicadas en la atención a integral a niñas, niños y adolescentes (1 a 6)
-------------------------------------------------------------------
* A partir de la vigencia 2026 hasta el 2033 la formula del Indicador será la siguiente:
 IIED = 0,125(S1) + 0,125(S2) +  0,125(S3) + 0,125(S4) + 0,125(S7) + 0,125(S8) + 0,125(S9) + 0,125(S10) 
donde,
IIED: Índice implementación enfoque diferencial
S: valor que toma el servicio de acuerdo con el número de variables de enfoque diferencial aplicadas en la atención a integral a niñas, niños y adolescentes (1 a 6)</t>
  </si>
  <si>
    <t>enfoque poblacional diferencial y enfoque de género.</t>
  </si>
  <si>
    <t>3.3.1 Apoyos alimentarios para gestantes, niñas, niños y adolescentes.</t>
  </si>
  <si>
    <t>Personas gestantes, niñas, niños y adolescentes beneficiados con apoyos alimentarios, a través de Comedores Comunitarios, Bonos Canjeables por alimentos, Canastas Alimentarias y suministros de alimentos a unidades operativas que atienden a esta población.</t>
  </si>
  <si>
    <t>Sumatoria de personas gestantes, niñas, niños y adolescentes beneficiados con apoyos alimentarios, a través de Comedores Comunitarios, bonos canjeables por alimentos, canastas alimentarias y suministros de alimentos a unidades operativas que atienden a esta población.</t>
  </si>
  <si>
    <t>Territorial; Diferencial;</t>
  </si>
  <si>
    <t>45
50
51</t>
  </si>
  <si>
    <t>Dirección de Nutrición y Abastecimiento</t>
  </si>
  <si>
    <t xml:space="preserve">Lina María Sanchez Romero </t>
  </si>
  <si>
    <t>3279797 ext: 70000</t>
  </si>
  <si>
    <t>lsanchezr@sdis.gov.co</t>
  </si>
  <si>
    <t>3.3.2. Orientación técnica a las diferentes modalidades y servicios que brindan otras subdirecciones de la SDIS que incluyen en sus servicios población en infancia y adolescencia con discapacidad.</t>
  </si>
  <si>
    <t xml:space="preserve">Jornadas de orientación técnica brindadas por la Subdirección para la discapacidad a modalidades y servicios que incluyen en sus servicios población en infancia y adolescencia con discapacidad. </t>
  </si>
  <si>
    <t xml:space="preserve">Sumatoria de jornadas de orientación técnica brindadas por la Subdirección para la discapacidad a modalidades y servicios que incluyen en sus servicios población en infancia y adolescencia con discapacidad. </t>
  </si>
  <si>
    <t>Subdirección para la Discapacidad</t>
  </si>
  <si>
    <t>Cesar Bermudez</t>
  </si>
  <si>
    <t>cbermudezp@sdis.gov.co</t>
  </si>
  <si>
    <t>3.3.3. Estrategia de formación de niñas, niños y adolescentes en disciplinas deportivas priorizadas, en el marco de la Jornada Escolar</t>
  </si>
  <si>
    <t>Niñas, niños y adolescentes formados en disciplinas deportivas priorizadas, en el marco de la Jornada Escolar Complementaria.</t>
  </si>
  <si>
    <t>Sumatoria de niñas, niños y adolescentes formados en disciplinas deportivas priorizadas, en el marco de la Jornada Escolar Complementaria.</t>
  </si>
  <si>
    <t>Territorial; Poblacional; Diferencial;  Género</t>
  </si>
  <si>
    <t>3.3.4 Atención a niños, niñas y adolescentes de especial protección constitucional con estrategias de educación diferencial.</t>
  </si>
  <si>
    <t>NNA atendidos con estrategias de educación inclusiva con enfoque diferencial</t>
  </si>
  <si>
    <t>(Número de NNA atendidos con estrategias de educación inclusiva con enfoque diferencial / total de NNA  matriculados en IED que requieren educación inclusiva con enfoque diferencial) x 100</t>
  </si>
  <si>
    <t>Inversión SGP + RECURSOS PROPIOS</t>
  </si>
  <si>
    <t>Dirección de Inclusión e Integración de Poblaciones</t>
  </si>
  <si>
    <t>Virginia Torres</t>
  </si>
  <si>
    <t>vtorres1@educacionbogota.gov.co</t>
  </si>
  <si>
    <t>3.3.5. Estrategia  de fortalecimiento técnico para mejorar la calidad en la atención para la primera infancia, infancia y adolescencia en los servicios de la Subdirección para la Infancia de la SDIS.</t>
  </si>
  <si>
    <t>Avance en el diseño e implementación de la estrategia de fortalecimiento técnico para mejorar la calidad en la atención para la primera infancia, infancia y adolescencia  en los servicios de la Subdirección para la Infancia de la SDIS.</t>
  </si>
  <si>
    <t>(Número de fases desarrolladas  para el diseño e implementación de la estrategia de fortalecimiento técnico para mejorar la calidad en la atención para la primera infancia, infancia y adolescencia en los servicios de la Subdirección para la Infancia de la SDIS./ número de fases para el diseño e implementación de la estrategia de fortalecimiento técnico para mejorar la calidad en la atención para la primera infancia, infancia y adolescencia en los servicios de la Subdirección para la Infancia de la SDIS )*100</t>
  </si>
  <si>
    <t>4.2
4.7</t>
  </si>
  <si>
    <t>Derechos; diferencial</t>
  </si>
  <si>
    <t>3.3.6. Modelo de atención para la primera infancia en los servicios de educación inicial de la Subdirección para la infancia.</t>
  </si>
  <si>
    <t>Avance en el diseño del modelo de atención para la primera infancia en los servicios de educación inicial de la Subdirección para la infancia.</t>
  </si>
  <si>
    <t>(Número de fases desarrolladas para el diseño del modelo de atención para la primera infancia en los servicios de educación inicial de la subdirección para la infancia/ número de fases para el diseño del modelo de atención para la primera infancia en los servicios de educación inicial de la subdirección para la infancia )*100</t>
  </si>
  <si>
    <t>3.3.7 Ruta integral de atención en salud para el grupo de riesgo materno perinatal implementada, en el marco de los derechos sexuales y reproductivos.</t>
  </si>
  <si>
    <t xml:space="preserve">Avance en la implementación de la ruta  integral de atención en salud materno perinatal, por parte de las EAPB autorizadas para operar en el distrito o quien haga sus veces. </t>
  </si>
  <si>
    <t>Total de EAPB autorizadas para operar en el distrito o quien haga sus veces con cumplimiento satisfactorio en la implementación de la ruta materno-perinatal / Total de EAPB autorizadas para operar en el distrito o quien haga sus veces x100</t>
  </si>
  <si>
    <t>Poblacional; Género; Diferencial</t>
  </si>
  <si>
    <t xml:space="preserve"> SI </t>
  </si>
  <si>
    <t>87,00%</t>
  </si>
  <si>
    <t>87,0%</t>
  </si>
  <si>
    <t>88,3%</t>
  </si>
  <si>
    <t>89,6%</t>
  </si>
  <si>
    <t>90,9%</t>
  </si>
  <si>
    <t>92,2%</t>
  </si>
  <si>
    <t>93,5%</t>
  </si>
  <si>
    <t>94,8%</t>
  </si>
  <si>
    <t>96,1%</t>
  </si>
  <si>
    <t>97,4%</t>
  </si>
  <si>
    <t>98,7%</t>
  </si>
  <si>
    <t>100,0%</t>
  </si>
  <si>
    <t>Funcionamiento</t>
  </si>
  <si>
    <t>Dirección de Provisión de Servicios de Salud</t>
  </si>
  <si>
    <t>Fernando Peña Díaz</t>
  </si>
  <si>
    <t>3649090 (Ext. 9534)</t>
  </si>
  <si>
    <t>3.3.8 Mantenimiento de la estrategia de prevención, control y atención de la sífilis gestacional y congénita, enfocada en los derechos sexuales y derechos reproductivos.</t>
  </si>
  <si>
    <t>Personas gestantes que acceden a la estrategia de  prevención, control y atención de la sífilis gestacional y congénita.</t>
  </si>
  <si>
    <t>Número de personas gestantes con diagnóstico de sífilis gestacional que reciben tratamiento completo y oportuno / Total de personas gestantes con diagnóstico de sífilis gestacional x100</t>
  </si>
  <si>
    <t>90,0%</t>
  </si>
  <si>
    <t>Dirección de Provisión de Servicios de Salud / Subsecretaría de Salud Pública</t>
  </si>
  <si>
    <t>Fernando Peña Díaz/ Adriana Mercedes Ardila Sierra</t>
  </si>
  <si>
    <t>fapena@saludcapital.gov.co/amardila@saludcapital.gov.co</t>
  </si>
  <si>
    <t>3.3.9. Atención integral a adolescentes con pertenencia étnica en los servicios y estrategias de la Subdirección para la Juventud</t>
  </si>
  <si>
    <t>Adolescentes con pertenencia étnica que son atendidos (as) en los servicios sociales y estrategias territoriales de la Subdirección para la Juventud</t>
  </si>
  <si>
    <t>Sumatoria de adolescentes con pertenencia étnica que son atendidos (as) en los servicios sociales y estrategias territoriales de la Subdirección para la Juventud</t>
  </si>
  <si>
    <t>Derechos Humanos;
Diferencial</t>
  </si>
  <si>
    <t>3.3.10 Servicios de atención para la protección integral  y fortalecimiento de los proyectos de vida de niñas, niños y adolescentes con pertenencia étnica del ICBF</t>
  </si>
  <si>
    <t xml:space="preserve">Niñas, niños y adolescentes, con pertenencia étnica atendidos en la oferta Institucional de  promoción y prevención de  Infancia y Adolescencia de ICBF  con enfoque diferencial étnico </t>
  </si>
  <si>
    <t xml:space="preserve">Sumatoria de niños, niñas y adolescentes atendidos en la oferta Institucional de  promoción y prevención de  Infancia y Adolescencia de ICBF  con enfoque diferencial étnico </t>
  </si>
  <si>
    <t>C-4102-1500-20-0-4102045-02-152</t>
  </si>
  <si>
    <t>3.4 Fortalecimiento de la Ruta Integral de Atenciones desde la Gestación hasta la Adolescencia (RIAGA) como mecanismo de concurrencia intersectorial en el marco de la implementación de la política pública.</t>
  </si>
  <si>
    <t xml:space="preserve">Nivel de desarrollo de las acciones intersectoriales de la RIAGA </t>
  </si>
  <si>
    <t>(número de acciones ejecutadas en su totalidad del plan de acción de la RIAGA en el periodo de referencia/ número de acciones programadas del plan de acción de la RIAGA en el periodo de referencia)*100</t>
  </si>
  <si>
    <t>Enfoque de derechos humanos</t>
  </si>
  <si>
    <t>3.4.1 Estrategia intersectorial para el fortalecimiento de la Ruta Integral de Atenciones desde la Gestación hasta la Adolescencia -RIAGA.</t>
  </si>
  <si>
    <t>Avance en el diseño e implementación de la estrategia intersectorial para el fortalecimiento de la Ruta Integral de Atenciones desde la Gestación hasta la Adolescencia.</t>
  </si>
  <si>
    <t>3D</t>
  </si>
  <si>
    <t>Derechos humanos;
Territorial</t>
  </si>
  <si>
    <t>3.4.2. Sistema de Seguimiento Nominal -SSN- como herramienta orientadora para la toma de decisiones y gestión en el  marco de la RIAGA.</t>
  </si>
  <si>
    <t>Avance de la implementación del Sistema de Seguimiento Nominal SSN como herramienta orientadora  para la toma de decisiones y gestión en el  marco de la RIAGA.</t>
  </si>
  <si>
    <t>(Número de fases desarrolladas en el periodo de implementación del sistema de seguimiento nominal SSN como herramienta orientadora  para la toma de decisiones y gestión en el  marco de la RIAGA. / número de fases  para la implementación del Sistema de Seguimiento Nominal SSN como herramienta orientadora  para la toma de decisiones y gestión en el  marco de la RIAGA. )*100</t>
  </si>
  <si>
    <t>3.4.3. Evaluación intermedia de la Política Pública de Primera Infancia, Infancia y Adolescencia.</t>
  </si>
  <si>
    <t>Evaluaciones intermedias de la política pública realizadas en un periodo determinado</t>
  </si>
  <si>
    <t>Sumatoria del número de evaluaciones intermedias de la política pública realizadas en un periodo determinado</t>
  </si>
  <si>
    <t xml:space="preserve">Derechos humanos; Diferencial; </t>
  </si>
  <si>
    <t>31/12/2028</t>
  </si>
  <si>
    <t>FICHA TÉCNICA INDICADOR DE RESULTADO 1.1</t>
  </si>
  <si>
    <t>Información general</t>
  </si>
  <si>
    <t>Nombre del indicador</t>
  </si>
  <si>
    <t>Relación entre el indicador de resultado e indicadores de producto</t>
  </si>
  <si>
    <t>Pilar, Objetivo o Eje del PDD</t>
  </si>
  <si>
    <t>Programa (PDD)</t>
  </si>
  <si>
    <t>Sector responsable</t>
  </si>
  <si>
    <t>Entidades involucradas en el cumplimiento del indicador</t>
  </si>
  <si>
    <t xml:space="preserve">Entidad </t>
  </si>
  <si>
    <t>Descripción del indicador</t>
  </si>
  <si>
    <t>El indicador calcula el porcentaje de avance en la disminución de situaciones de amenaza, inobservancia y vulneración de derechos en personas gestantes, niñas, niños y adolescentes a partir de un índice construido con varios indicadores que se relacionan con el resultado esperado 1.1. Posteriormente, el resultado (porcentaje) es clasificado en una escala valorativa de avance en bajo, medio y alto.</t>
  </si>
  <si>
    <t>Unidad de medida</t>
  </si>
  <si>
    <t>Kilómetros</t>
  </si>
  <si>
    <t>Toneladas</t>
  </si>
  <si>
    <t>Programas</t>
  </si>
  <si>
    <t>Personas</t>
  </si>
  <si>
    <t>Hectáreas</t>
  </si>
  <si>
    <t>Habitantes</t>
  </si>
  <si>
    <t>Acuerdos</t>
  </si>
  <si>
    <t>Documento</t>
  </si>
  <si>
    <t>Estrategia</t>
  </si>
  <si>
    <t>X</t>
  </si>
  <si>
    <t>Cuál?</t>
  </si>
  <si>
    <t>Porcentaje</t>
  </si>
  <si>
    <t>Periodicidad de medición</t>
  </si>
  <si>
    <t>Mensual</t>
  </si>
  <si>
    <t>Trimestral</t>
  </si>
  <si>
    <t>Anual</t>
  </si>
  <si>
    <t>Bimestral</t>
  </si>
  <si>
    <t>Semestral</t>
  </si>
  <si>
    <t>Línea Base (LB)</t>
  </si>
  <si>
    <t>LB</t>
  </si>
  <si>
    <t>Fecha de LB</t>
  </si>
  <si>
    <t>Fuente LB</t>
  </si>
  <si>
    <t>Año inicio - Año fin</t>
  </si>
  <si>
    <t>Año inicio</t>
  </si>
  <si>
    <t>Año Fin</t>
  </si>
  <si>
    <t>Metas</t>
  </si>
  <si>
    <t>Final</t>
  </si>
  <si>
    <t>Territorialización del indicador</t>
  </si>
  <si>
    <t>Nivel:</t>
  </si>
  <si>
    <t>Cúal?</t>
  </si>
  <si>
    <t>Metodología de medición</t>
  </si>
  <si>
    <t xml:space="preserve">Fuentes de información </t>
  </si>
  <si>
    <t>SMIA,Departamento Administrativo Nacional de Estadísticas (DANE), Instituto Nacional de Medicina Legal y Ciencias Forenses (INMLCF)</t>
  </si>
  <si>
    <t>Días de rezago</t>
  </si>
  <si>
    <t>90 días</t>
  </si>
  <si>
    <t>Serie disponible</t>
  </si>
  <si>
    <t>SMIA desde 2010</t>
  </si>
  <si>
    <t>Nombre funcionario:</t>
  </si>
  <si>
    <t>Cargo:</t>
  </si>
  <si>
    <t>Subdirectora para la Infancia</t>
  </si>
  <si>
    <t>Entidad:</t>
  </si>
  <si>
    <t>Secretaria Distrital de Integración Social</t>
  </si>
  <si>
    <t>Dependencia:</t>
  </si>
  <si>
    <t>Correo electrónico:</t>
  </si>
  <si>
    <t>Teléfono:</t>
  </si>
  <si>
    <t>Aprobación Oficina de Planeación de la entidad responsable de reportar el dato</t>
  </si>
  <si>
    <t>Nombre funcionario</t>
  </si>
  <si>
    <t>Oscar David Garzón Alfaro</t>
  </si>
  <si>
    <t>Cargo</t>
  </si>
  <si>
    <t>Subdirector de Diseño, Evaluación y Sistematización</t>
  </si>
  <si>
    <t xml:space="preserve">Si bien la Secretaría Distrital de Integración Social es el responsable del indicador de resultado, este  se calcula a traves de un indice compuesto por diversos indicadores reportados en el marco del SMIA, y por entidades como el Departamento Administrativo Nacional de Estadísticas (DANE), Instituto Nacional de Medicina Legal y Ciencias Forenses (INMLCF)  . Por tanto, para dicho calculo depende del reporte de cada entidad responsable en el SMIA  y de la publicación de resultados en los indicadores del DANE y del INMLCF.                                                                                                                                                         </t>
  </si>
  <si>
    <t>FICHA TÉCNICA INDICADOR DE RESULTADO 1.2</t>
  </si>
  <si>
    <t>Padres, madres y/o cuidadores que participan en alguna estrategia enfocada en crianza y cuidado de niñas, niños y adolescentes</t>
  </si>
  <si>
    <t>El indicador de resultado se relaciona con los indicadores de producto 1.2.1, 1.2.2, 1.2.3, 1.2.4, 1.2.5, 1.2.6,1.2.7, 1.2.8 , 1.2.9</t>
  </si>
  <si>
    <t>El indicador calcula  el número de padres, madres y cuidadores(as) que participan en las estrategias de la Subdirección para la Infancia de la Secretaría Distrital de Integración Social, enfocadas en el fortalecimiento de pautas de  crianza y cuidado de niñas, niños y adolescentes. Este fortalecimiento técnico para la cualificación se concibe como un proceso estructurado en el que las personas actualizan y amplían sus conocimientos, resignifican y movilizan sus creencias, imaginarios, concepciones y saberes, y fortalecen sus capacidades y prácticas cotidianas con el propósito de mejorar en un campo de acción determinado. El fortalecimiento se constituye, entonces, en un proceso crucial para asegurar la calidad de tal manera que los agentes educativos reconozcan otras posibilidades de relación con las niñas y los niños, que partan de su reconocimiento como sujetos de derechos y que dialoguen con sus diferentes formas de ser, habitar y comprender el mundo que son propias de su momento de desarrollo .</t>
  </si>
  <si>
    <t>Enfoque de Derechos Humanos; Enfoque de Género</t>
  </si>
  <si>
    <t>Sistema de Registro Beneficiarios SIRBE</t>
  </si>
  <si>
    <t>El indicador se calcula a partir de la sumatoria de los padres, madres y/o cuidadores(as) que participan  en las estrategias de la Subdirección para la Infancia de la Secretaría Distrital de Integración Social, enfocadas en el fortalecimiento de pautas de  crianza y cuidado de niñas, niños y adolescentes. Los registros se encontraran en el Sistema  de Registro de Beneficiarios -SIRBE.</t>
  </si>
  <si>
    <t>Sistema  de Registro de Beneficiarios -SIRBE.</t>
  </si>
  <si>
    <t>30 días</t>
  </si>
  <si>
    <t>FICHA TÉCNICA INDICADOR DE RESULTADO 1.4</t>
  </si>
  <si>
    <t>El indicador de resultado se relaciona con los indicadores de producto 1.3.1 y 1.3.2</t>
  </si>
  <si>
    <t>El indicador calcula el avance en la disminución de las afectaciones en salud mental en personas gestantes, niñas, niños y adolescentes a través de un índice compuesto por tasa de intentos de suicidio y tasa de suicidios. El resultado numérico se clasifica a través de una escala valorativa en niveles de gravedad que oscilan entre nulo, bajo, medio y alto</t>
  </si>
  <si>
    <t>enfoque de derechos humanos</t>
  </si>
  <si>
    <t>Número</t>
  </si>
  <si>
    <t>SMIA y INMLCF</t>
  </si>
  <si>
    <t>2,4</t>
  </si>
  <si>
    <t xml:space="preserve">El índice esta compuesto por dos indicadores referentes a la tasa de intento de suicidio y la tasa de suicidio, cada uno con un peso proporcional (0,5). Estos dos indicadores asumen un valor entre 0 y 3 de acuerdo con la escala valorativa definida por niveles de gravedad (nulo, bajo, medio y alto), los cuales responden a rangos ascendentes que pueden tomar las tasas para la medición.  Este valor es multiplicado por el peso definido y su suma representa el índice final. De tal forma, el índice oscila entre 0 y 3 correspondiente a la escala valorativa por niveles. Se espera que este valor disminuya de forma progresiva.                                                                                                                                                                                                 Nulo (0): el indicador es igual a 0
Bajo (1): el indicador toma un valor entre 0,1 y 2
Medio (2): el indicador toma un valor entre 2,1 y 4.
Alto (3): el indicador es mayor a 4.                                                                                                                                                                                                          Formula de calculo: ISMS=0,5(E-TIS)+0,5(E-TS)
donde, ISMS=Índice de salud mental enfocado en suicidio, E-TIS: escala correspondiente a la tasa de intento de suicidio, E-TS: escala correspondiente a la tasa de suicidio.      </t>
  </si>
  <si>
    <t xml:space="preserve">SMIA, Instituto Nacional de Medicina Legal y Ciencias Forenses (INMLCF)                                                                                                                                                                                                                                                                                                                                                                                                              </t>
  </si>
  <si>
    <t>180 días</t>
  </si>
  <si>
    <t>Si bien la Secretaría Distrital de Integración Social es el responsable del indicador de resultado, este  se calcula a traves de un indice compuesto por diversos indicadores. Por tanto, para dicho calculo se depende del reporte de la Secretaria Distrital de Salud y de la información del Instituto Nacional de Medicina Legal y Ciencias Forenses (INMLCF).</t>
  </si>
  <si>
    <t>FICHA TÉCNICA INDICADOR DE RESULTADO 2.1</t>
  </si>
  <si>
    <t>El indicador de resultado se relaciona con los indicadores de producto 2.1.1, 2.1.2, 2.1.3, 2.1.4, 2.1.5, 2.1.6, 2.1.7, 2.1.8,2.1.9</t>
  </si>
  <si>
    <t>SMIA</t>
  </si>
  <si>
    <t xml:space="preserve">Subdirectora de Fortalecimiento a la Organización Social </t>
  </si>
  <si>
    <t>FICHA TÉCNICA INDICADOR DE RESULTADO 2.2</t>
  </si>
  <si>
    <t>Compromisos cumplidos con las niñas, niños y adolescentes en el marco de los consejos consultivos efectuados</t>
  </si>
  <si>
    <t>El indicador calcula el porcentaje de avance en el cumplimiento de los compromisos pactados con niñas, niños y adolescentes en el marco de los consejos consultivos efectuados</t>
  </si>
  <si>
    <t>Reporte de seguimiento Consejo Consultivo de Niñas, Niños y Adolescentes</t>
  </si>
  <si>
    <t>Conocer el nivel de cumplimiento por parte de las Entidades distritales de los compromisos con enfoque colectivo y de ciudad pactados con las niñas, niños y adolescentes en el marco de los consejos consultivos como expresión de sus interés, necesidades y expectativas.
Fórmula: [Cantidad de compromisos cumplidos con las niñas, niños y adolescentes en el periodo vigente en el marco de los consejos consultivos por parte de las entidades/Cantidad de compromisos pactados para cumplir en el periodo vigente con las niñas, niños y adolescentes en el marco de los consejos consultivos por parte de las entidades]*100</t>
  </si>
  <si>
    <t>FICHA TÉCNICA INDICADOR DE RESULTADO 3.1</t>
  </si>
  <si>
    <t xml:space="preserve">El indicador calcula el número de funcionarias y funcionarios de las entidades involucradas en la Política Pública de Primera Infancia, Infancia y Adolescencia de la ciudad de Bogotá D.C, que culminan satisfactoriamente el proceso de cualificación de la escuela de políticas y enfoques de la Comision Intersectorial Distrial de Políticas (CIDPO). La escuela de políticas y enfoques de la CIDPO tiene como objetivo fortalecer las capacidades concpetuales, técnicas y operativas de los agentes institucionales involucrados en los procesos de formulación, implementación, seguimiento y evaluación de las políticas públicas sociales y poblacionales del distrito, por lo que los contenidos que incluye el proceso de cualificación estan orientados hacia el fortalecimiento de la arquitectura institucional, la articulación de políticas en su implementación y la transversalización de los enfoques poblacional, de género y diferencial.									</t>
  </si>
  <si>
    <t>Enfoque derechos humanos,  enfoque territorial</t>
  </si>
  <si>
    <t>Registros de asistencia a las sesiones de la escuela de políticas y enfoques de la CIDPO</t>
  </si>
  <si>
    <t>El indicador se calcula a partir de la sumatoria de funcionarias y funcionarios de las entidades involucradas en la Política Pública de Primera Infancia, Infancia y Adolescencia de la ciudad de Bogotá que culminan satisfactoriamente el proceso de cualificación de la escuela de políticas y enfoques  de la CIDPO para cada vigencia, la información se registra en el micrositio de la escuela de políticas y enfoques de la CIDPO administrado por la Dirección Poblacional de la SDIS. La culminación satisfactoria del proceso de cualificación se obtendrá a partir de la asistencia al 80% de las sesiones de la vigencia.</t>
  </si>
  <si>
    <t>Registros de asistencia a las sesiones de la escuela de políticas y enfoques de la CIDPO.</t>
  </si>
  <si>
    <t>Directora Poblacional</t>
  </si>
  <si>
    <t>Dirección Poblacional</t>
  </si>
  <si>
    <t>FICHA TÉCNICA INDICADOR DE RESULTADO 3.2</t>
  </si>
  <si>
    <t>El indicador de resultado se relaciona con los indicadores de producto 3.2.1, 3.2.2, 3.2.3, 3.2.4, 3.2.5, 3.2.6, 3.2.7, 3.2.8, 3.2.9, 3.2.10, 3.2.11, 3.2.12, 3.2.13, 3.2.14, 3.2.15.</t>
  </si>
  <si>
    <t>El indicador calcula el porcentaje de avance en la atención integral en personas gestantes, niñas, niños y adolescentes a partir de un índice construido con varios indicadores, que se relacionan con el resultado esperado 3.2. Posteriormente, el resultado (porcentaje) es clasificado en una escala valorativa de avance en bajo, medio y alto</t>
  </si>
  <si>
    <t xml:space="preserve">Porcentaje </t>
  </si>
  <si>
    <r>
      <t>Cada variable que conforma el índice puede tomar un valor entre 1 (cuando la variable aumenta o es igual respecto a la línea de base) o 0 (cuando la variable disminuye respecto a la línea de base) denominado variable aleatoria. El valor de las dimensiones esta dado por la suma del producto de cada indicador con la variable aleatoria correspondiente.
El índice será el resultado de sumar el producto entre el valor que toma la dimensión y el peso final. De esta manera, el índice oscila entre 0% y 100%, siendo 100% cuando se presenta aumento en todas las tasas o variables de análisis y 0% cuando no se presenta aumento. Posteriormente, estos porcentajes se clasifican según los parametros de la siguiente escala: Bajo 0-50, Medio 51-75 y Alto mayor a 75.                                                       
Formula: IAI=[0,33∑(0,2s1+0,2s2+0,2s3+0,2s4+0,2s5)]+[0,33∑(0,2e1+0,2e2+0,2e3+0,2e4+0,2e5)]+[0,33∑(b1)]
donde,
IAI=Índice de atención integral</t>
    </r>
    <r>
      <rPr>
        <b/>
        <sz val="12"/>
        <rFont val="Arial Narrow"/>
        <family val="2"/>
      </rPr>
      <t xml:space="preserve">
s1-s5: variables asociadas a la dimensión salud. </t>
    </r>
    <r>
      <rPr>
        <sz val="12"/>
        <rFont val="Arial Narrow"/>
        <family val="2"/>
      </rPr>
      <t>s1:Cobertura de vacunación con BCG en nacidos vivos, s2: Cobertura de vacunación contra polio en menores de 1 año, s3:Cobertura de vacunación con pentavalente, tercera dosis en menor de un año, s4:Cobertura de vacunación con triple viral en un año, s5:Cobertura de vacunación con refuerzo de triple viral en niños de 5 años,</t>
    </r>
    <r>
      <rPr>
        <b/>
        <sz val="12"/>
        <rFont val="Arial Narrow"/>
        <family val="2"/>
      </rPr>
      <t xml:space="preserve">
e1-e5: variables asociadas a la dimensión educación. </t>
    </r>
    <r>
      <rPr>
        <sz val="12"/>
        <rFont val="Arial Narrow"/>
        <family val="2"/>
      </rPr>
      <t>e1:Número de niñas y niños atendidos en Educación Inicial – Secretaría Distrital de Integración Social (SDIS), e2:Número de niñas y niños atendidos en Educación Inicial el marco de la atención Integral – ICBF, e3:Número de niñas y niños atendidos en Educación Inicial el marco de la atención tradicional ICBF, e4:Número de niñas y niños atendidos en Educación Inicial el marco de la atención Integral SDCRD, e5:Cobertura escolar en niños, niñas y adolescentes-SED.</t>
    </r>
    <r>
      <rPr>
        <b/>
        <sz val="12"/>
        <rFont val="Arial Narrow"/>
        <family val="2"/>
      </rPr>
      <t xml:space="preserve">
b1: variable asociada a la dimensión bienestar estudiantil. </t>
    </r>
    <r>
      <rPr>
        <sz val="12"/>
        <rFont val="Arial Narrow"/>
        <family val="2"/>
      </rPr>
      <t>b1:Número de estudiantes en Jornada Única-SED.</t>
    </r>
  </si>
  <si>
    <t>Si bien la Secretaría Distrital de Integración Social es el responsable del indicador de resultado, este  se calcula a traves de un indice compuesto por diversos indicadores . Por tanto, para dicho calculo se depende del reporte de cada entidad responsable de los indicadores relacionados en esta ficha que corresponden al SMIA.</t>
  </si>
  <si>
    <t>FICHA TÉCNICA INDICADOR DE RESULTADO 3.3</t>
  </si>
  <si>
    <t>El indicador de resultado se relaciona con los indicadores de producto 3.3.1, 3.3.2, 3.3.3, 3.3.4, 3.3.5, 3.3.6, 3.3.7, 3.3.8, 3.3.9, 3.3.10</t>
  </si>
  <si>
    <t>Secretaría de Educación Distrital</t>
  </si>
  <si>
    <t>El indicador calcula el porcentaje del nivel de avance en la implementación del enfoque diferencial en los servicios de atención a partir de varios indicadores que se relacionan con el resultado esperado 3.3. El resultado es clasificado en una escala valorativa de avance en bajo, medio y alto</t>
  </si>
  <si>
    <t>Cada servicio (S) puede tomar un valor de 0 a 6, de acuerdo con la cantidad de variables con enfoque diferencial incorporadas en la caracterización de las niñas, niños y adolescentes de los servicios, a saber: sexo, género, orientación sexual, grupo étnico, discapacidad y población campesina. Cada variable equivale a un (1) punto. En caso de que una variable no aplique al servicio dada su naturaleza, se asumirá un valor de 1. Cada meta tiene un peso de 10% en el índice. Por lo tanto, al ponderar cada meta y sumar los resultados se obtiene un valor que oscila entre 0 y 6 correspondiente al nivel de implementación del enfoque diferencial en los servicios de atención integral. Posteriormente, estos porcentajes se clasifican según los parametros de la siguiente escala: Bajo 0 -2,9  [0% - 49,9%], Medio 3 - 4,9 [50% - 83,2%] y Alto mayor a 5 - 6 [83,3% - 100%)
Formula*: IIED = 0,1(S1) + 0,1(S2) +  0,1(S3) + 0,1(S4) + 0,1(S5) + 0,1(S6) + 0,1(S7) + 0,1(S8) + 0,1(S9) + 0,1(S10) 
donde,
IIED: Índice implementación enfoque diferencial
S: valor que toma el servicio de acuerdo con el número de variables de enfoque diferencial aplicadas en la atención a integral a niñas, niños y adolescentes (1 a 6)
S1: Producto 3.3.1
S2: Producto 3.3.2
S3: Producto 3.3.3
S4: Producto 3.3.4
S5: Producto 3.3.5 ( como la vigencia del producto va desde el 07/23 hasta el 12/25, una vez termine la vigencia no se tendra en cuenta para calcular el indicador de resultado)
S6: Producto 3.3.6 ( como la vigencia del producto va desde el 07/23 hasta el 12/25, una vez termine la vigencia no se tendra en cuenta para calcular el indicador de resultado)
S7: Producto 3.3.7
S8: Producto 3.3.8
S9: Producto 3.3.9
S10: Producto 3.3.10
----------------------------------------------------
* A partir de la vigencia 2026 hasta el 2033 la formula del Indicador será la siguiente:
 IIED = 0,125(S1) + 0,125(S2) +  0,125(S3) + 0,125(S4) + 0,125(S7) + 0,125(S8) + 0,125(S9) + 0,125(S10) 
donde,
IIED: Índice implementación enfoque diferencial
S: valor que toma el servicio de acuerdo con el número de variables de enfoque diferencial aplicadas en la atención a integral a niñas, niños y adolescentes (1 a 6)
Cada meta tiene un peso de 12,5% en el índice</t>
  </si>
  <si>
    <t>Plan de acción PPPIIA 2023 2033</t>
  </si>
  <si>
    <t>Si bien la Secretaría Distrital de Integración Social es el responsable del indicador de resultado, este  se calcula a traves de un indice compuesto por diversos indicadores de producto. Por tanto, para dicho calculo se depende del reporte de cada entidad responsable: Secretaria Distrital de Salud, Secretaría de Educación Distrital, Instituto Distrital de Recreación y Deporte - IDRD y el Instituto Colombiano de Bienestar Familiar - ICBF.</t>
  </si>
  <si>
    <t>FICHA TÉCNICA INDICADOR DE RESULTADO 3.4</t>
  </si>
  <si>
    <t>El indicador de resultado se relaciona con los indicadores de producto 3.4.1, 3.4.2, 3.4.3.</t>
  </si>
  <si>
    <t>El indicador calcula el porcentaje del nivel del desarrollo de las acciones estratégicas formuladas de manera intersectorial en el plan de accion anual de las mesas que componen la RIAGA: RIAPI (Ruta Integral de Atenciones para la Primera Infancia) y RIAIA: Ruta Integral de Atenciones para la Infancia y la Adolescencia) durante cada vigencia.
Es la herramienta que contribuye a ordenar la gestión
La Ruta Integral de Atenciones desde la Gestación hasta la Adolescencia (RIAGA) es la ruta de la atención integral en el territorio de manera articulada, consecuente con la situación de derechos de los niños y las niñas, con la oferta de  servicios disponible y con características de las niñas y los niños en sus respectivos contextos, que permite relacionar momentos vitales, entornos, destinatarios de la atención en la definición de los procesos y acciones dirigidas a garantizar el desarrollo integral y que en su conjunto constituyen la atención integral, desde el compromiso intersectorial de las entidades involucradas.</t>
  </si>
  <si>
    <t xml:space="preserve">Informes de balance de la RIAGA </t>
  </si>
  <si>
    <t xml:space="preserve">El indicador se carcula a partir de la siguiente formula: (número de acciones ejecutadas en su totalidad del plan de acción de la RIAGA en el periodo de referencia/ número de acciones programadas del plan de acción de la RIAGA en el periodo de referencia)*100, es importante tener en cuenta que en el numerador seran tenidas en cuenta las acciones ejecutadas al 100% durante cada vigencia incluidas en al plan de acción de la RIAGA, información que esta contenida en los informes de balance de la RIAGA que elaboran intersectorialmente durante cada vigencia.
La Linea base corresponde al periodo 2022, en donde se cumplieron al 100% 9 acciones de las 12 programadas en el plan de acción de la RIAGA: (9/12)*100=75%.
</t>
  </si>
  <si>
    <t>Informes de balance de la RIAGA por cada vigencia</t>
  </si>
  <si>
    <t>FICHA TÉCNICA INDICADOR DE PRODUCTO 1.1.1</t>
  </si>
  <si>
    <t>Relación entre el indicador de producto y el resultado esperado</t>
  </si>
  <si>
    <t xml:space="preserve">El indicador de producto se relaciona con el resultado esperado 1.1										</t>
  </si>
  <si>
    <t>Proposito 01 Hacer un nuevo contrato social con igualdad de oportunidades para la inclusión social, productiva y política.</t>
  </si>
  <si>
    <t>06 Sistema Distrital de Cuidado</t>
  </si>
  <si>
    <t xml:space="preserve">Secretaría Distrital de Integración Social				</t>
  </si>
  <si>
    <t>El indicador da cuenta de forma anual del número de niñas, niños y adolescentes en riesgo o situación de trabajo infantil ampliado atendidos por los servicios de centros amar diurno y nocturno desde los enfoques diferencial y de género.</t>
  </si>
  <si>
    <t>Descripción del producto</t>
  </si>
  <si>
    <t>El producto se asocia con el servicio: "Centros Amar", los cuales  brindan atención diurna y nocturna prestan un servicio de atención integral con enfoque diferencial y de género a niñas, niños, adolescentes, entre los 3 meses y 17 años 11 meses y 29 días, y sus familias en riesgo o en situación de Trabajo Infantil ampliado, para fortalecer y contribuir a su desarrollo integral, garantizar y promover sus derechos en el marco de la dinámica territorial, a través de: • Acompañamiento pedagógico y actividades artísticas que potencien el desarrollo de habilidades y capacidades. •Promoción de hábitos de vida saludable. •Apoyo alimentario con calidad y oportunidad. •Seguimiento al estado nutricional. •Gestión de redes familiares y comunitarias para prevenir y erradicar progresivamente situaciones de trabajo infantil. Fortalecimiento al proyecto de vida de las y los adolescentes •Gestión y articulación con las familias para la generación de oportunidades laborales y de cualificación. la garantía de los derechos de niñas, niños y adolescentes en riesgo o situación de trabajo infantil. •Promoción de la corresponsabilidad de las familias frente a la garantía de los derechos de niñas, niños y adolescentes. •Gestión interinstitucional para contribuir a la garantía de los derechos de niñas, niños y adolescentes en riesgo o situación de trabajo infantil.</t>
  </si>
  <si>
    <t>Meta(s) de resultado a la que el producto aporta mediante su implementación.</t>
  </si>
  <si>
    <t>Objetivo de Desarrollo Sostenible ODS</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</si>
  <si>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</si>
  <si>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Fórmula de cálculo</t>
  </si>
  <si>
    <t>Sistema de Registro de Beneficiarios SIRBE</t>
  </si>
  <si>
    <t>2033</t>
  </si>
  <si>
    <t>El registro de las y los participantes en atención se realiza mediante el fomato FICHA SIRBE el cual recoge la información de identificación y la caracterización de la problemática de la situación o riesgo de trabajo infantil mediante los registros de las personas unicas atendidas en los servicios institucionales "Centros amar diurno y nocturno" , por lo cual los datos proceden de registros en el SIRBE.</t>
  </si>
  <si>
    <t xml:space="preserve">Sistema de Registro de Beneficiarios SIRBE		</t>
  </si>
  <si>
    <t>FICHA TÉCNICA INDICADOR DE PRODUCTO 1.1.2</t>
  </si>
  <si>
    <t>El indicador dará cuenta del número de niñas, niños y adolescentes en riesgo o situación de trabajo infantil ampliado atendidos en la estrategia para la prevención y erradicación del trabajo infantil ampliado de la Subdirección para la Infancia de la SDIS</t>
  </si>
  <si>
    <t xml:space="preserve">El producto esta asociado a laEstrategia móvil para la prevención y erradicación del trabajo infantil ampliado - empetia. La cual cuenta con equipos territoriales que aportan a la atención integral a través de acciones grupales interdisciplinarias: psicosociales, pedagógicas y artísticas con niñas, niños y adolescentes y sus familias para prevenir y erradicar progresivamente el trabajo infantil en Bogotá, en los territorios segregados socialmente y con poca cercanía a las redes de apoyo institucionales que presentan la problemática, garantizando que las niñas, los niños, las y los adolescentes, tengan acceso a la promoción, prevención, protección y restablecimiento de sus derechos en sus propios territorios, sean rurales o urbanos.
Asimismo, realizan recorridos territoriales en los principales corredores comerciales o de venta ambulante en la ciudad de manera programada y para dar respuesta a la denuncia ciudadana que reporta niñas y niños en riesgo o situación de trabajo infantil o en contextos de mendicidad propia, con el objetivo de realizar identificación y referenciación de niñas, niños y adolescentes que se encuentran expuestos a riesgos que amenazan su desarrollo integral. 
</t>
  </si>
  <si>
    <t>Sistema de Registro de Beneficiarios - SIRBE</t>
  </si>
  <si>
    <t xml:space="preserve">El registro de las y los participantes atendidos se realiza mediante el fomato FICHA SIRBE el cual recoge la información de identificación y la caracterización de la problemática de la situación o riesgo de trabajo infantil mediante los registros de las personas unicas atendidas en la estrategia móvil de la Subdirección para la Infancia.							</t>
  </si>
  <si>
    <t>FICHA TÉCNICA INDICADOR DE PRODUCTO 1.1.3</t>
  </si>
  <si>
    <t>El indicador de producto se relaciona con el resultado esperado 1.1</t>
  </si>
  <si>
    <t>337
338
341</t>
  </si>
  <si>
    <t>Consolidar programas y estrategias de segundas oportunidades para la población privada de la libertad, la población pospenada y para las y los jóvenes inmersos y/o egresados del Sistema de Responsabilidad Penal para Adolescentes.</t>
  </si>
  <si>
    <t xml:space="preserve">46 Atención a jóvenes y adultos infractores con impacto en su proyecto de vida									</t>
  </si>
  <si>
    <t>Fiscalia General de la Nación</t>
  </si>
  <si>
    <t>Instituto Colombiano de Bienestar Familiar - ICBF</t>
  </si>
  <si>
    <t>Consejo Superior de la Judicatura</t>
  </si>
  <si>
    <t>Defensoría del Pueblo</t>
  </si>
  <si>
    <t>El indicador suma las personas que acceden a las atenciones que se dan en el marco de los procesos del programa Distrital de justicia juvenil restaurativa, en sus distintas líneas de atención de los adolescentes que se vinculan al proceso.</t>
  </si>
  <si>
    <t>El proceso referido al producto se plantea como la atención a Personas. Esto es que considera a los ofensores, las víctimas, los integrantes de sus sistemas familiares o sus redes de apoyo. Desde los Programas: Programa Distrital de Justicia Juvenil Restaurativa – PDJJR, Programa para la Atención y Prevención de la Agresión sexual – PASOS, Programa de Seguimiento Judicial al Tratamiento de Drogas – PSJTD.</t>
  </si>
  <si>
    <t>16.3 Promover el estado de derecho en los planos nacional e internacional y garantizar la igualdad de acceso a la justicia para todos
16.7 16.7 Garantizar la adopción en todos los niveles de decisiones inclusivas, participativas y representativas que respondan a las necesidades</t>
  </si>
  <si>
    <t>Registros administrativos DRPA</t>
  </si>
  <si>
    <t>la información se calculará a partir  de la sumatoria de las personas que reciben atención en el periodo de medicion en los Programas: Programa Distrital de Justicia Juvenil Restaurativa – PDJJR, Programa para la Atención y Prevención de la Agresión sexual – PASOS y Programa de Seguimiento Judicial al Tratamiento de Drogas – PSJTD. Las personas vinculadas son identificadas  mediante registros y oficios de carácter oficial por el SRPA y sus familias para procesos de segundas oportunidades y evitar la reinicidencia</t>
  </si>
  <si>
    <t>Registros administrativos de Programa Distrital de Justicia Juvenil Restaurativa – PDJJR, Programa para la Atención y Prevención de la Agresión sexual – PASOS y Programa de Seguimiento Judicial al Tratamiento de Drogas – PSJTD</t>
  </si>
  <si>
    <t>No disponible</t>
  </si>
  <si>
    <t xml:space="preserve">Director de Responsabilidad Penal Adolescente </t>
  </si>
  <si>
    <t xml:space="preserve">Secretaría Distrital de Seguridad, Convivencia y Justicia  </t>
  </si>
  <si>
    <t>Helga Milena Hernández Reyes</t>
  </si>
  <si>
    <t>Jefa Oficina Asesora de Planeación</t>
  </si>
  <si>
    <t>Secretaría Distrital de Seguridad, Convivencia y Justicia</t>
  </si>
  <si>
    <t>FICHA TÉCNICA INDICADOR DE PRODUCTO 1.1.4</t>
  </si>
  <si>
    <t>341
368</t>
  </si>
  <si>
    <t>Atención a jóvenes y adultos infractores con impacto en su proyecto de vida</t>
  </si>
  <si>
    <t>Secretaría de Edudación Distrital</t>
  </si>
  <si>
    <t>IDIPRON</t>
  </si>
  <si>
    <t> El indicador calcula el número de acciones orientadas a prevenir la vinculación y utilización de adolescentes y jóvenes en el delito</t>
  </si>
  <si>
    <t xml:space="preserve">Desarrollar acciones orientadas a prevenir la vinculación y utilización de adolescentes y jóvenes en el delito. En el marco del dialogo y divulgación alrededor de temáticas que se identifiquen, encaminadas a fortalecer la comprensión de conceptos, la transformación de imaginarios y dinámicas, el fortalecimiento de herramientas para la convivencia, entre otros. </t>
  </si>
  <si>
    <t>16.3 y 16.7</t>
  </si>
  <si>
    <t xml:space="preserve">Acciones </t>
  </si>
  <si>
    <t>La información que corresponde al indicador se calculará a partir de la sumatoria de las acciones (diálogos, divulgación de temáticas y fortalecimiento de herramientas para la convivencia) orientadas a prevenir la vinculación y utilización de adolescentes y jóvenes en el delito para cada vigencia que se encontraran en los registros administrativos de la Dirección de Responsabilidad Penal Adolescente.</t>
  </si>
  <si>
    <t>Dirección de Responsabilidad Penal Adolescente, registros administrativos acciones que se planean y adelantan.</t>
  </si>
  <si>
    <t>FICHA TÉCNICA INDICADOR DE PRODUCTO 1.1.5</t>
  </si>
  <si>
    <t>354
381</t>
  </si>
  <si>
    <t>Propósito 3: Inspirar confianza y legitimidad para vivir sin miedo y ser epicentro de cultura ciudadana, paz y reconciliación.</t>
  </si>
  <si>
    <t>Programa 45: Espacio público más seguro y construído colectivamente</t>
  </si>
  <si>
    <t>Secretaría de Educación del Distrito</t>
  </si>
  <si>
    <t xml:space="preserve">Número de intervenciones pedagógicas planteadas en los planes de acción / número de intervenciones pedagógicas ejecutadas en los planes de acción. Con el fin de propiciar condiciones de seguridad y convivencia en entornoseducativos </t>
  </si>
  <si>
    <t xml:space="preserve">La Secretaría Distrital de Seguridad convivencia y Justicia, mediante la articulación con la Secretaría Disrital de Educación, SED, coordinarán la realización de acciones pedagógicas en las Instituciones Educativas Distritales y aún privadas, según solicitudes de estos, en acuerdo con la SDSCJ. En este sentido, la SED, en el ejercicio de corresponsabilidad, apoyará y guiará las instituciones educativas y a la SDSCJ en la ejecución de las jornadas con los distintos grupos según nivel de formación y apoyará la articulación con las instituciones educativas.
Por su parte la SDSCJ llevará a cabo los procesos pedagógicos en las instituciones educativas concertadas con la SED. Se entenderá por cursos los procesos pedagógicos las jrnadas adelantados como: talleres, teatro, obras de arte u otras, con participación de los NNA al interior de los colegios. Se consideran tres ejes temáticos: Prevención del hurto, prevención e identificación de vulneraciones por condiciones de género, prevención e identificación de instrumentalización y ESCCNA)  con la finalidad de prevenir la victimización y la instrumentalización, la disminución de delitos y factores que alteren la convivencia en los centros educativos y sus entornos. </t>
  </si>
  <si>
    <t>16.2 Poner fin al maltrato, la explotación, la trata y todas las formas de violencia y tortura contra los niños</t>
  </si>
  <si>
    <t xml:space="preserve">Sumatoria de jornadas pedagógicas ejecutadas en los colegios con atención diferencial para  propiciar condiciones de seguridad y convivencia en entornos educativos										</t>
  </si>
  <si>
    <t>jornadas pedagógicas</t>
  </si>
  <si>
    <t>x</t>
  </si>
  <si>
    <t>La información del indicador corresponde a la sumatoria de jornadas pedagógicas realizadas durante la vigencia, esta información se encuentra los reportes territoriales de la Dirección de Prevención y Cultura Ciudadana.</t>
  </si>
  <si>
    <t xml:space="preserve">Reportes territoriales </t>
  </si>
  <si>
    <t xml:space="preserve">Director de Prevención y Cultura Ciudadana </t>
  </si>
  <si>
    <t xml:space="preserve">SDSCJ </t>
  </si>
  <si>
    <t xml:space="preserve">Dirección de Prevención y Cultura Ciudadana </t>
  </si>
  <si>
    <t>hernan.lopez@scj.gov.co</t>
  </si>
  <si>
    <t>FICHA TÉCNICA INDICADOR DE PRODUCTO 1.1.6</t>
  </si>
  <si>
    <t>El indicador de producto se relaciona con el resultado esperado 1.1.</t>
  </si>
  <si>
    <t>4. Hacer de Bogotá Región un modelo de movilidad multimodal, incluyente y sostenible</t>
  </si>
  <si>
    <t>49. Movilidad segura, sostenible y accesible</t>
  </si>
  <si>
    <t>El indicador mide el número de desplazamientos realizados durante la vigencia en el marco de las alternativas de movilidad sostenible y segura al colegio, ofrecidas en conjunto con la Secretaría de Educación para estudiantes de instituciones públicas.
Para medir el indciador de los desplazaminentos realizados, se toma como referencia el recorrido que realiza cada estudiante de un punto A (ejemplo: casa) hacia un punto B (ejemplo: colegio) el cual equivale a un desplazamiento, para ello el equipo del programa diligencia los formatos establecidos para tal fin y con ello se generan los reportes necesarios.
El indicador es el resultado del trabajo conjunto entre la Secretaría de Movilidad y la Secretaria de Educación del Distrito donde se pretende mejorar las condiciones de desplazamiento de los niños(as) adolescentes en edad escolar y al mismo tiempo concientizar acerca del cumplimiento de las normas, ofreciendo una alternativa de movilidad de próximidad de su casa al colegio, generando espacios seguros para su desplazamiento y fomentando la cultura del respeto al espacio público, los diferentes actores viales y la infraestructura con una estrategia de enfoque de genero a través del conocimiento de la normatividad vigente.</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</si>
  <si>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</si>
  <si>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 xml:space="preserve">   Deplazamientos</t>
  </si>
  <si>
    <t xml:space="preserve">Para medir el indicador se contabiliza cada desplazamiento que realiza un beneficiario. Cada recorrido equivale a un desplazamiento y para poder llevar este conteo el equipo registra los desplazamientos en los formatos establecidos. </t>
  </si>
  <si>
    <t>Bases de datos y formatos SDM</t>
  </si>
  <si>
    <t>15 Días</t>
  </si>
  <si>
    <t>Decimo día habil del mes de inicio de cada trimestre</t>
  </si>
  <si>
    <t>FICHA TÉCNICA INDICADOR DE PRODUCTO 1.1.7</t>
  </si>
  <si>
    <t xml:space="preserve"> Secretaría Distrital de Integración Social				</t>
  </si>
  <si>
    <t>El indicador calcula el numero total de personas orientadas en prevención de violencias por razones de género y otras violencias  en el contexto familiar.</t>
  </si>
  <si>
    <t>El servicio asociado al producto esta orientado hacia la prevención de violencias por razones de género y otras violencias  en el contexto familiar.</t>
  </si>
  <si>
    <t>5.2  Eliminar todas las formas de violencia contra todas las mujeres y las niñas en los ámbitos público y privado, incluidas la trata y la explotación sexual y otros tipos de explotación5,4</t>
  </si>
  <si>
    <t>Sistema de Registro de Beneficiarios</t>
  </si>
  <si>
    <t>Las cifras suministradas por DADE,  a partir de la información que se reporta en el SIRBE  del número de personas orientadas en prevención de violencias por razones de género y otras violencias  en el contexto familiar.</t>
  </si>
  <si>
    <t>Sistema de registro de beneficiarios SIRBE</t>
  </si>
  <si>
    <t>Omaira Ordúz Rodríguez</t>
  </si>
  <si>
    <t>Subdirectora para la Familia</t>
  </si>
  <si>
    <t>Subdirección para  la familia</t>
  </si>
  <si>
    <t>(601) 3808330 ext 67001</t>
  </si>
  <si>
    <t>FICHA TÉCNICA INDICADOR DE PRODUCTO 1.1.8</t>
  </si>
  <si>
    <t>Oportunidades de educación, salud y cultura para mujeres, jóvenes, niños, niñas y adolescentes</t>
  </si>
  <si>
    <t>Salud y bienestar para niñas y niños</t>
  </si>
  <si>
    <t xml:space="preserve">Secretaría Distrital de Salud			</t>
  </si>
  <si>
    <t>Corresponde a la cobertura de gestantes y lactantes, niños, niñas y adolescentes que participan de la estrategia de información, educación y comunicación para la promoción de la alimentación adecuada; sobre el total de poblaciòn gestante y lactante, niños, niñas y adolescentes priorizada multiplicado por 100; el cual propendera por mejorar la cobertura.</t>
  </si>
  <si>
    <t xml:space="preserve">Teniendo en cuenta que las acciones de información, educación y comunicación en promoción de la alimentación adecuada son un pilar fundamental en la adopción de hábitos alimentarios saludables en los diferentes entornos de vida y procesos tranversales, se monitoreará la cobertura de gestantes y lactantes, niños, niñas y adolescentes intervenidas con dichas acciones con los enfoques territorial, por curso de vida y del derecho humano a la alimentaciòn. </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</si>
  <si>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</si>
  <si>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SEGPLAN</t>
  </si>
  <si>
    <t>Consolidación de la informaciòn a partir del reporte de equipos territoriales del Plan de Intervenciones Colectivas del Distrito. El numerador se obtiene del SEGPLAN e incluye las intervenciones IEC realizadas para la poblacion descrita, el denominador se obtienen de la sumatoria de getantes y menores de 5 años reportados en las bases de datos SISVAN, los recièn nacidos con bajo peso al nacer a tèrmino residentes en Bogota notificados al evento Sivigila 110, los escolares y adolescentes de las Instituciones educativas priorizadas por la estrategia en el entorno educativo del distrirto capìtal.</t>
  </si>
  <si>
    <t>Informes de Gestion, SEGPLAN, SISVAN y SIVIGILA.</t>
  </si>
  <si>
    <t>II 2022</t>
  </si>
  <si>
    <t>Subsecretario de Salud Publica</t>
  </si>
  <si>
    <t xml:space="preserve">Cristina de los Angeles Losada Forero </t>
  </si>
  <si>
    <t xml:space="preserve">Directora de Planeación de Sectorial </t>
  </si>
  <si>
    <t xml:space="preserve">Secretaría Distrital de Salud </t>
  </si>
  <si>
    <t xml:space="preserve">Todas las proyecciones en meta y presupuestales son susceptibles a modificaciones por cambios de gobierno o dinámicas en agenda pública Distrital. </t>
  </si>
  <si>
    <t>FICHA TÉCNICA INDICADOR DE PRODUCTO 1.1.9</t>
  </si>
  <si>
    <t>A partir de la identificación de niños, niñas y adolescentra trabajadores se realizan acciones desde el Plan de Salud Pública de Intervenciones Colectivas orientadas la desvinculación del trabajo infantil a través del uso de diferentes tecnologías</t>
  </si>
  <si>
    <t>Estrategia orientada al reconocimiento del trabajo infantil para la prevención y desvinculación progresiva del trabajo a niños, niñas y adolescentes (NNA) que a traves de búsqueda activa en los territorios, o a través de los reportes de otras instituciones, canalizaciones desde los entornos de vida cotidiana del Plan de Salud Pública de Intervenciones Colectivas (PSPIC), hayan sido identificados contribuyendo a la promoción del autocuidado y el cuidado de la salud de los niños, niñas y adolescentes.</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</si>
  <si>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</si>
  <si>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Base GESI-SDS. La lìnea base corresponde a los niños, niñas y adolescenetes desvinculados.</t>
  </si>
  <si>
    <t>A partir de la identificación de niños, niñas y adolescentes trabajadores por mas de 15 horas semanales en las diferentes actividades económicas se avanza en proceso de caracterización e intervención; posteriormente por autoreporte y observación se identifica con estos mismos niños si cumplen con los compromisos pactados y reunen las condiciones para hablar de desvinculación del trabajo infantil. En consecuencia los identificados como trabajadores corresponderán al denominador y los desvinculados de los identificados corresponderán al numerador. Herramientas utilizadas: formato de trabajo infantil del entorno cuidador laboral, información que se registra en el aplicativo de NNA trabajadores de GESI de la Secretaría Distrital de Salud</t>
  </si>
  <si>
    <t xml:space="preserve">Aplicativo NNA trabajadores - GESI - Secretaría Distrital de Salud </t>
  </si>
  <si>
    <t>60 días</t>
  </si>
  <si>
    <t>A partir de diciembre de 2023</t>
  </si>
  <si>
    <t>Adriana Mercedes Ardila Sierra/ Marcela Martinez Contreras</t>
  </si>
  <si>
    <t>Subdirectora de determinantes en Salud / Subdirectora de acciones colectivas</t>
  </si>
  <si>
    <t>amardila@saludcapital.gov.co/m1martinez@saludcapital.govco</t>
  </si>
  <si>
    <t>3649090 (Extensiones: 9052)</t>
  </si>
  <si>
    <t>Cristina de los Angeles Losada</t>
  </si>
  <si>
    <t xml:space="preserve">Directora de Planeación Sectorial </t>
  </si>
  <si>
    <t>FICHA TÉCNICA INDICADOR DE PRODUCTO 1.1.10</t>
  </si>
  <si>
    <t>Promoción de la igualdad, el desarrollo de capacidades y el reconocimiento de las mujeres</t>
  </si>
  <si>
    <t xml:space="preserve">Secretaría Distrital de la Mujer				</t>
  </si>
  <si>
    <t xml:space="preserve">Este indicador se mide teniendo en cuenta la sumatoria del número de  sensibilizaciones realizadas a niñas institucionalizadas o en riesgo de habitar calle participantes en las jornadas que estan lideradas por la profesionales de la estrategia de cuidado menstrual de la Dirección de Enfoque Diferencial de la Secretaría Distrital de la Mujer. </t>
  </si>
  <si>
    <t>Sumatoria de jornadas de sensibilización sobre el cuidado menstrual, realizadas a niñas y adolescentes institucionalizadas o en riesgo de habitar calle. Estas jornadas de sensibilización están enfocadas en reconocer la menstruación como un proceso natural y sano para las niñas y mujeres en edad reproductiva, así mismo, busca eliminar los prejuicios y mitos que existen en relación a la menstruación. Se abordan temas como la fisiología y anotomía menstrual, funcionamiento  y ubicación de los órganos sexuales y menstruales, derechos sexuales y reprductivos, autocuidado y herramientas para acompañar de manera digna la experiencia menstrual en calle.</t>
  </si>
  <si>
    <t>5.1 Poner fin a todas las formas de discriminación contra todas las mujeres y las niñas en todo el mundo</t>
  </si>
  <si>
    <t>Sensibilizaciones</t>
  </si>
  <si>
    <t>Se tomará la información de los reportes de las jornadas de sensibilización implementadas a niñas y adolescentes institucionalizadas o en riesgo de habitar calle realizadas desde la Dirección de Enfoque diferencial por cada vigencia programada, de manera que se tendra como evidencia los reportes y sus anexos (listas de asistencia).</t>
  </si>
  <si>
    <t>Reportes de asistencia de las actividades realizadas</t>
  </si>
  <si>
    <t>Directora Dirección de Enfoque Diferencial</t>
  </si>
  <si>
    <t>Dirección de Enfoque Diferencial</t>
  </si>
  <si>
    <t>Catalina Campos Romero</t>
  </si>
  <si>
    <t>Jefe Asesora Oficina de Planeación</t>
  </si>
  <si>
    <t>FICHA TÉCNICA INDICADOR DE PRODUCTO 1.1.11</t>
  </si>
  <si>
    <t>Propósito 1: Hacer un nuevo contrato social con igualdad de oportunidades para la inclusión social, productiva y política</t>
  </si>
  <si>
    <t>Este indicador se mide a través de  la suma de adolescentes vinculados al sistema de Responsabilidad Penal Adolescente (SRPA) que son beneficiarios de los servicios especializados de la Secretaría Distrital de Integración Social</t>
  </si>
  <si>
    <t>El servicio forjar de la secretaría distrital de integración social busca brindar atención  especializada y diferenciada a los adolescentes y jóvenes remitidos por las Defensorías de Familia y los Juzgados penales para adolescentes adscritos al  SRPA, para dar cumplimiento a las sanciones no privativas de la libertad  y a las medidas de restablecimiento de derechos en el marco de procesos restaurativos,  que garanticen su participación activa en los contextos familiares y sociales como sujetos de derechos, posibilitando su responsabilización, la reparación e inclusión social contribuyendo al desarrollo de sus comunidades, mediante la aplicación del Modelo de Atención del servicio Forjar Restaurativo.
Objetivos:
• Diseñar e implementar un proceso de formación humana que aporte a la construcción de autonomía, proyectos de vida y el ejercicio de la ciudadanía para beneficio personal y de la sociedad.
• Promover la responsabilización de los jóvenes y adolescentes frente al delito mediante procesos y prácticas restaurativas orientadas a la reparación colectiva del tejido social en corresponsabilidad con el estado, la familia y la comunidad.
• Ampliar las oportunidades de los adolescentes y jóvenes en el marco de los objetivos de la Política Pública de juventud mediante la línea de acción Ruta de oportunidades Juveniles.
• Sistematizar y evaluar los procesos, las acciones y el cumplimiento de los objetivos del Modelo de Atención de acuerdo con los Estándares de Calidad del Servicio Centros Forjar -Modalidad Forjar Restaurativo- orientado al mejoramiento continuo y aporte a las Políticas Públicas de Juventud y del sistema del Sistema de Responsabilidad Penal para Adolescentes SRPA.</t>
  </si>
  <si>
    <t xml:space="preserve">10.2 De aquí a 2030, potenciar y promover la inclusión social, económica y política de todas las personas, independientemente de su edad, sexo, discapacidad, raza, etnia, origen, religión o situación económica u otra condición							</t>
  </si>
  <si>
    <t>Sistema Misional de Información para el Registro de Beneficiarios</t>
  </si>
  <si>
    <t xml:space="preserve">El reporte de adolescentes del SRPA vinculados a servicios especializados de la SDIS es consolidado por parte de la Subdirección para la juventud  y se procede a hacer el cálculo del indicador </t>
  </si>
  <si>
    <t>SIRBE - Proyecto 7740 generación jóvenes con derechos en bogotá</t>
  </si>
  <si>
    <t>Subdirector para la juventud</t>
  </si>
  <si>
    <t>Subdireccción para la Juventud</t>
  </si>
  <si>
    <t>327977 Ext: 64000</t>
  </si>
  <si>
    <t>FICHA TÉCNICA INDICADOR DE PRODUCTO 1.1.12</t>
  </si>
  <si>
    <t>Este prodcuto se relaciona con el resultado esperado 1.1.</t>
  </si>
  <si>
    <t>Propósito 1 Hacer un nuevo contrato social con igualdad de oportunidades para la inclusión social, productiva y política.</t>
  </si>
  <si>
    <t>03. Movilidad social integral</t>
  </si>
  <si>
    <t xml:space="preserve">Planeación, identificación de recursos, personas, maquinarias y procesos e implementación de Servicio Social especializado para la atención a la Explotación Sexual Comercial de Niñas, Niños y adolecentes
</t>
  </si>
  <si>
    <t>El producto se hace parte de los servicios que presta el Instituto para la prevención y atención de la explotación sexual comercial de niñas, niños y adolescentes, en donde a través del modelo pedagógico el IDIPRON establece acciones para el restablecimiento de derechos de las niñas, niños, adolescentes y jóvenes. El Modelo pedagógico está compuesto por las áreas de Salud, Sociolegal, Sicosocial, Espiritualidad, Escuela, Emprender, Deportes y Artes que al trabajar de forma articulada buscan la atención integral de las personas de 6 a 28 años que están en riesgo de habitar la calle, habitando la calle o en fragilidad social y que de forma voluntaria acceden a la atención. Esta atención se desarrolla en los contextos Territorios, y/o casas de acogida o casas de cuidados dependiendo de la vulneración o inobservancia de derechos que se haya identificado a partir de las evaluaciones de ingreso de cada una de estas áreas. En todos los contextos se dan apoyos alimentarios y se busca que se establezca un proyecto de vida acorde a las habilidades e intereses de cada persona.</t>
  </si>
  <si>
    <t>5.2  Eliminar todas las formas de violencia contra todas las mujeres y las niñas en los ámbitos público y privado, incluidas la trata y la explotación sexual y otros tipos de explotación</t>
  </si>
  <si>
    <t>Año 12</t>
  </si>
  <si>
    <t>Año 13</t>
  </si>
  <si>
    <t>Año 14</t>
  </si>
  <si>
    <t>Año …</t>
  </si>
  <si>
    <t>Definición de actividades que hacen parte de la construcción del Modelo Social alíneado a los servicios institucionales definidos como parte de la reestructutacion institucional. Se deja el mayor peso en los años iniciales de la ejecución ya que alli se deben dejar enmarcados los líneamientos de la atención en temas de Explotación Sexual Comercial de Niñas, niños y adolescentes. Para los años subsiguientes se mide la implementación del modelo y se realizará un informe por vigencia con el avance, logros, dificultades y mejoras para la siguiente vigencia. 
Número de actividades para el diseño e implementación del producto realizadas en el periodo/Número de actividades para el diseño e implementación del producto programadas para el periodo * 100</t>
  </si>
  <si>
    <t xml:space="preserve">Seguimiento a Indicadores - Oficina Asesora de Planeación </t>
  </si>
  <si>
    <t>Director General</t>
  </si>
  <si>
    <t>Dirección General</t>
  </si>
  <si>
    <t>Fabián Andrés Correa Álvarez</t>
  </si>
  <si>
    <t>Jefe Oficina Asesora de Planeación</t>
  </si>
  <si>
    <t>Instituto Distrital para la Protección de la Niñez y la Juventud IDIPRON</t>
  </si>
  <si>
    <t xml:space="preserve">La atención a la ESCNNA se  realiza en el IDIPRON desde 2016 y se reporta las atenciones a niñas, niños, y adolescentes víctimas y en riesgo desde la Política Pública de Trata de Persona. Este producto se alinea a reestructuración institucional y la redefinición de los servicios prestados por la Entidad por lo que es necesario la redefinción del proceso. </t>
  </si>
  <si>
    <t>FICHA TÉCNICA INDICADOR DE PRODUCTO 1.1.13</t>
  </si>
  <si>
    <t>Este producto se encuentra relacionado con el resultado esperado 1.1.</t>
  </si>
  <si>
    <t>03 Movilidad social integral</t>
  </si>
  <si>
    <t>El producto se hace parte de los servicios que presta el Instituto para la atención de niñas, niños y adolescentes en riesgo y en conflicto con la ley, en donde a través del modelo pedagógico el IDIPRON establece acciones para el restablecimiento de derechos de las niñas, niños, adolescentes y jóvenes. El Modelo pedagógico está compuesto por las áreas de Salud, Sociolegal, Sicosocial, Espiritualidad, Escuela, Emprender, Deportes y Artes que al trabajar de forma articulada buscan la atención integral de las personas de 6 a 28 años que están en riesgo de habitar la calle, habitando la calle o en fragilidad social y que de forma voluntaria acceden a la atención. Esta atención se desarrolla en los contextos Territorios, y/o casas de acogida o casas de cuidados dependiendo de la vulneración o inobservancia de derechos que se haya identificado a partir de las evaluaciones de ingreso de cada una de estas áreas. En todos los contextos se dan apoyos alimentarios y se busca que se establezca un proyecto de vida acorde a las habilidades e intereses de cada persona.</t>
  </si>
  <si>
    <t xml:space="preserve">1.1. Disminución de las situaciones de amenaza, inobservancia y vulneración de derechos en gestantes, niñas, niños y adolescentes.										</t>
  </si>
  <si>
    <t>10.2 De aquí a 2030, potenciar y promover la inclusión social, económica y política de todas las personas, independientemente de su edad, sexo, discapacidad, raza, etnia, origen, religión o situación económica u otra condición</t>
  </si>
  <si>
    <t>Sistema de Información Misional - SIMI</t>
  </si>
  <si>
    <t xml:space="preserve">Reporte del Sistema de Información Misional del IDIPRON de la vinculación al modelo pedagogico de personas únicas. Muchas de estas personas se vinculan y continual con sus procesos por un tiempo largo. La medición propone personas únicas por vigencia y la meta final el número de personas únicas durante la vigencia de la Política Pública, es decir personas unicas hasta 2033 que ingresan al Instituto por estar en riesgo de entrar en conflcito con la ley o estar en conflicto con la ley. La meta final correponde a la sumatoria de personas únicas por cada vigencia.
La meta de la primera vigencia no corresponde a la línea de base derivado al recorte presupuestal establecido mediante el Decreto 571 de 2022, que tiene como efecto la disminución en la oferta institucional ya que dismunuye la capacidad operativa institucional. Se dejan proyectadas metas similares a la línea de base a partir de 2024 pero el cumplimiento depende de los recursos que el distrito gire a la Entidad. </t>
  </si>
  <si>
    <t xml:space="preserve">Sistema de Información Misional </t>
  </si>
  <si>
    <t>FICHA TÉCNICA INDICADOR DE PRODUCTO 1.1.14</t>
  </si>
  <si>
    <t>ICBF Regional Bogotá</t>
  </si>
  <si>
    <t>El indicador cuenta el total de niñas, niños y asolescentes víctimas del conflicto armado con derechos inobservados, amenazados o vulnerados atendidos por el ICBF</t>
  </si>
  <si>
    <t xml:space="preserve">El producto esta asociado a la atención de niñas, niños y adolescentes víctimas del conflicto armado en las modalidades de oferta ICBF  cuales garantizan la protección integral, a través de acciones que promueven el restablecimiento de derechos y contribución a la reparación integral, estas modalidades desarrollarán los tres hitos establecidos en el proceso de atención. </t>
  </si>
  <si>
    <t>Sistema de Información Misional</t>
  </si>
  <si>
    <t>Centro zonal Creer</t>
  </si>
  <si>
    <t xml:space="preserve">La información se encuentra en los registros administrativos del Sistema de información Misional que corresponden con la atención de niñas, niños y adolescentes Víctimas del conflicto armado con derechos inobservados, amenazados o vulnerados atendidos por el ICBF por vigencia anual.
Como meta anual del producto se reporta un 100%, teniendo en cuenta que de acuerdo con las competencia que otorga la Ley  y en el marco de la misión y responsabilidad de ICBF todos las niñas, niños y adolescentes con derechos inobservados, amenazados o vulnerados víctimas del conflicto armado y que son remitidos al ICBF, deben contar con la asistencia, atención o vinculación a estrategias y modalidades, que les permita garantizar el restablecimiento de sus derechos, como mecanismo de acompañamiento al proceso de la reparación integral.
 </t>
  </si>
  <si>
    <t>Nivel Nacional</t>
  </si>
  <si>
    <t xml:space="preserve">Nivel Nacional </t>
  </si>
  <si>
    <t>Coordinadora Grupo de Protección</t>
  </si>
  <si>
    <t>Instituto Colombiano de Bienestar Familiar Regional Bogotá</t>
  </si>
  <si>
    <t>Grupo de Protección</t>
  </si>
  <si>
    <t>Doris Baquero Valdez</t>
  </si>
  <si>
    <t>Coordinadora Grupo de Planeación</t>
  </si>
  <si>
    <t xml:space="preserve">Respecto al costeo estimado del producto es importante mencionar que el ICBF por ser una entidad del orden nacional, las metas sociales y financieras se programan de manera anual, por lo cual no es posible realizar los costeos estimados con calculo de variación IPC, dado que esta cifra no sería una cifra oficial desde el nivel nacional. En razón a lo anterior, se relacionará la cifra para la vigencia 2023 en las demas vigencias con la observación de que para los resportes se ajustará  manera anual de acuerdo con la programación definida por la Dirección General del ICBF.										</t>
  </si>
  <si>
    <t>FICHA TÉCNICA INDICADOR DE PRODUCTO 1.1.15</t>
  </si>
  <si>
    <t xml:space="preserve">El indicador cuenta el total de niñas, niños y adolescentes en riesgo de reclutamiento, uso y utilización por parte grupos delictivos organizados y grupos armados organizados atendidos por los programas de Infancia, Infancia y Adolescencia. </t>
  </si>
  <si>
    <t>El producto esta asociado a la atención de niñas, niños y adolescentes en riesgo de reclutamiento, uso y utilización por parte grupos delictivos organizados y grupos armados organizados atendidos por los programas de oferta Infancia, Infancia y Adolescencia, busca  el fortalecimiento de las habilidades, para la estructuración de sus proyectos de vida, a partir de la identificación de sus talentos, de la promoción efectiva de sus derechos y de la prevención de riesgos.</t>
  </si>
  <si>
    <t>Sumatoria de niños, niñas y adolescentes atendidos en la oferta Institucional de Infancia y Adolescencia que se aborda de forma integral en los programas de promoción y prevención durante la vigencia</t>
  </si>
  <si>
    <t>La información se encuentra en los registros administrativos del Sistema de información Misional que corresponden con la cantidad de niñas, niños y adolescentes atendidos en la oferta Institucional de Infancia y Adolescencia que se aborda de forma integral en los programas de promoción y prevención del ICBF durante la vigencia</t>
  </si>
  <si>
    <t>Sistema de información  Metas Sociales y Financieras</t>
  </si>
  <si>
    <t>Coordinadora Grupo Ciclos de Vida y Nutrición</t>
  </si>
  <si>
    <t>karen.Martinez@icbf.gov.co</t>
  </si>
  <si>
    <t>FICHA TÉCNICA INDICADOR DE PRODUCTO 1.1.16</t>
  </si>
  <si>
    <t>El indicador cuenta el total de niñas, niños y asolescentes en riesgo de trabajo infantil atendidos por la estrategia EMPI</t>
  </si>
  <si>
    <t>El producto esta asociado a la atención de niñas, niños y adolescentes en riesgo de trabajo infantil atendidos por la estrategia  que promueve el restablecimiento de los derechos de los NNA en situación de trabajo infantil, involucrando a las familias y/o cuidadores, a través de la atención directa de los equipos EMPI, teniendo en cuenta las características y particularidades del territorio.</t>
  </si>
  <si>
    <t>La información se encuentra en los registros administrativos del Sistema de información Misional que corresponden con la cantidad de niñas, niños y adolescentes atendidos en la estrategia EMPI del ICBF durante la vigencia.
Como meta anual del producto se reporta un 100%, teniendo en cuenta que todos los niños, niñas y adolescentes en riesgo de trabajo infantil que ingresan a la estrategia EMPI (Equipos Móviles de Protección Integral), reciben atención directa a través de intervención psicosocial a las familias, coordinación y articulación con los agentes del Sistema Nacional de Bienestar Familiar (movilizando la oferta) o el direccionamiento al centro zonal correspondiente para el restablecimiento de derechos, en aquellos casos donde se identifican situaciones de amenaza o vulneración.</t>
  </si>
  <si>
    <t>año 2020</t>
  </si>
  <si>
    <t> Respecto al costeo estimado del producto es importante mencionar que el ICBF por ser una entidad del orden nacional, las metas sociales y financieras se programan de manera anual, por lo cual no es posible realizar los costeos estimados con calculo de variación IPC, dado que esta cifra no sería una cifra oficial desde el nivel nacional. En razón a lo anterior, se relacionará la cifra para la vigencia 2023 en las demas vigencias con la observación de que para los resportes se ajustará  manera anual de acuerdo con la programación definida por la Dirección General del ICBF.</t>
  </si>
  <si>
    <t>FICHA TÉCNICA INDICADOR DE PRODUCTO 1.1.17</t>
  </si>
  <si>
    <t xml:space="preserve">El indicador calcula el porcentaje total de niñas y niños  con derechos vulnerados  atendidos  integralmente en los Centros Proteger </t>
  </si>
  <si>
    <t xml:space="preserve">En los Centros Proteger se atiende  integralmente a niñas y niños en vulneración de derechos con medida de ubicación institucional remitidos por autoridad competente (Comisario/a de Familia – Defensor/a de Familia) </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</si>
  <si>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</si>
  <si>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SIRBE</t>
  </si>
  <si>
    <t>Las cifras suministradas por DADE,  a partir de la información que se reporta en el SIRBE  del número de niñas y niños atendidos  sobre el numero de niñas y niños remitidos por autoridad competente</t>
  </si>
  <si>
    <t>la informacion  suministrada por la Dirección de Análisis y Diseño Estratégico en cada vigencia,  a partir de 01/012023 hasta 31/12/ 2033</t>
  </si>
  <si>
    <t xml:space="preserve">El servicio CENTROS PROTEGER - Atención integral a niñas y niños con medida de ubicación institucional desarrolla sus acciones en el marco de la normatividad vigente, de la prevalencia de derechos y el interés superior de las niñas y los niños, es un servicio a demanda en el que no se puede establecer meta fija, ya que son niños, niñas y adolescentes remitidos por las autoridades competentes;. Todos los remitidos deben ser atendidios por Ley:
Las acciones desarrolladas se sustentan en la Ley 1098 de 2006 “por la cual se expide el Código de la Infancia y la Adolescencia” y la Ley 1878 de 2018 “Por medio de la cual se modifican algunos artículos de la Ley 1098 de 2006 y se dictan otras disposiciones”. 
La Ley 1098 de 2006 establece en su artículo 53 las diferentes medidas de restablecimiento de derechos que pueden ser tomadas por la autoridad administrativa competente a cargo del caso, una de las cuales es la ubicación institucional.
La ley 1098 de 2006 establece en su artículo 22 “los niños, las niñas y los adolescentes tienen derecho a tener y crecer en el seno de su familia, a ser acogidos y no ser expulsados de ella (...)”
Teniendo en cuenta la resolución 64/142 directrices sobre las modalidades alternativas de cuidado de los niños de la ONU, así como la normatividad vigente (ley 1098 de 2006 / ley 1878 de 2018), Ley 1361 de 2009, Ley 1857 de 2017 y Decreto 545 de 2011 - Política pública para las Familias (PPPF). 
Este marco normativo define la protección integral y la prevalencia de los derechos de niñas, niños y las familias vinculadas al servicio, el cual permite avanzar en planes de acción específicos con el fin de superar la situación de vulnerabilidad en procesos corresponsables entre familia, sociedad y estado.
El servicico de Centros Proteger atiende integralmente a  niñas y niños en vulneración de derechos con medida de ubicación institucional en edades comprendidas entre 0 a 9 años – 11 meses y grupo de hermanos hasta 11 años - 11 meses remitidos por autoridad competente (Comisario/a de Familia – Defensor/a de Familia) por alguno de los siguientes motivos: • Abandono • Extravío
• Maltrato físico • Negligencia • Presunto abuso • Calamidad doméstica • Violencia intrafamiliar • Riesgo social  
 </t>
  </si>
  <si>
    <t>FICHA TÉCNICA INDICADOR DE PRODUCTO 1.1.18</t>
  </si>
  <si>
    <t xml:space="preserve">El indicador de producto se relaciona con el resultado esperado 1.1									</t>
  </si>
  <si>
    <t>Un informe anual de los porcentajes de atención de niñas, niños y adolescentes víctimas de violencias por razones de género y otras violencias en el contexto familiar en las Comisarías de Familia</t>
  </si>
  <si>
    <t> En las Comisarias de Familia se atiende integralmente a niñas, niños y adolescentes victimas de violencias por razones de género y otras violencias en el contextos familiar</t>
  </si>
  <si>
    <t>Localidades</t>
  </si>
  <si>
    <t>La información del indicador corresponde a registros de beneficiarios contenidos en el Sistema de Registro de Beneficiarios de la entidad- SIRBE, de acuerdo con el número de personas remitidas y atendidas registradas por cada vigencia, ya que  la magnitud programada es anual.</t>
  </si>
  <si>
    <t>30 días calendario</t>
  </si>
  <si>
    <t>Omaira Orduz Rodríguez</t>
  </si>
  <si>
    <t>Subdirección para la Familia</t>
  </si>
  <si>
    <t>1. Teniendo en cuenta que la naturaleza del servicio de las Comisarías de Familia es por demanda, se registra el presupuesto completo de la meta de atención a los ciudadanos en las Comisarías de Familia; esto incluye a todas las personas sin importar su grupo etario, pues al ser por demanda, no se puede determinar el presupuesto específico que da cobertura a las personas en general que sean atendidas en las Comisarías de Familia
2. El presupuesto registrado está sujeto a las modificaciones que se deriven en la destinación aprobada en los anteproyectos de presupuesto para cada vigencia</t>
  </si>
  <si>
    <t>FICHA TÉCNICA INDICADOR DE PRODUCTO 1.1.19</t>
  </si>
  <si>
    <t>El indicador dará cuenta de las niñas, niños y adolescentes provenientes de flujos migratorios mixtos en riesgo de vulneracion de derechos atendidos a través de los servicios diseñados desde la subdirección para la infancia.</t>
  </si>
  <si>
    <t>La modalidad asociada al producto, brinda atención transitoria a las niñas y niños de 3 meses a 13 años, 11 meses y 29 dias,  provenientes de flujos migratorios mixtos en situación de riesgo de vulneración de derechos a través de:
• Acompañamiento psicosocial para la prevención de la vulneración de derechos de niñas y niños migrantes.
• Desarrollo lúdico, pedagógico, artístico y deportivo orientado hacia el reconocimiento de la diversidad, identidad étnica y cultural.
• Acompañamiento pedagógico y fortalecimiento de habilidades de aprendizaje.
• Promoción de hábitos de vida saludables.
• Apoyo alimentario con calidad y oportunidad.
• Seguimiento al estado nutricional.
• Promoción de la corresponsabilidad de las familias frente a garantía de derechos de las niñas, niños y adolescentes en situación o riesgo de vulneración de derechos.
• Gestión interinstitucional para contribuir a la garantía de los derechos de las niñas y niños migrantes en situación de riesgo de vulneración de derechos.
• Referenciación y activación de rutas de atención para las familias de las niñas y niños.
• Asesoría jurídica para las familias de la población participante.
• Activación de rutas de restablecimiento, acompañamiento, orientación y seguimiento.</t>
  </si>
  <si>
    <t>El registro de las y los participantes en atención se realiza mediante el fomato ficha SIRBE el cual recoge la información de identificación y la caracterización de los niños, niñas y adolescentes  registrados en el sistema misional de la entidad, por lo cual los datos proceden de registros en el SIRBE . La linea base corresponde al número de niñas, niños y adolescentes atendidos en la vigencia 2022 en el centro abrazar.</t>
  </si>
  <si>
    <t>FICHA TÉCNICA INDICADOR DE PRODUCTO 1.1.20</t>
  </si>
  <si>
    <t xml:space="preserve">El indicador de producto se relaciona con el resultado esperado 1.1								</t>
  </si>
  <si>
    <t>El indicador cuenta el número de niñas, niños y adolescentes víctimas y afectados por el conflicto armado atendidos a traves de procesos de resignificación de vivencias y afectaciones ocurridas en el marco del conflicto armado en la estrategias de la Subdirección para la Infancia.</t>
  </si>
  <si>
    <t>Aportar a la reparación integral y la construcción de paz con niñas, niños, adolescentes víctimas y afectados por el conflicto armado interno con la estrategia Atrapasueños, que articula acciones y experiencias desde el arte, la pedagogía, la movilización social y el acompañamiento psicosocial, desde la posibilidad del diálogo, la escucha, la construcción y la generación de espacios de resignificación de vivencias y afectaciones en el marco del conflicto armado. En la búsqueda de propiciar el reconocimiento de sus potencialidades, crear escenarios que brinden garantía de sus derechos y el abordaje de las necesidades y problemáticas. En el anexo técnico de la resolución de criterios la Estrategia Atrapasueños,  se implementa a través de 2 modalidades:
I.CASA DE MEMORIA Y LÚDICA: Espacios físicos y una unidad itinerante que operan en articulación con la Alta Consejería para los Derechos de las Víctimas, la Paz y la Reconciliación y en convenio marco con la Fiscalía General de la Nación.
II.PAPALOTL DE SUEÑOS: Equipos territoriales que implementan grupos de encuentro y atenciones en domicilio o comunitarias en 12 localidades priorizadas del Distrito por las alertas tempranas de la Defensoría del Pueblo o con mayor concentración de la población objetivo; especialmente en Proyecto de Vivienda Gratuita –PVG- u Organizaciones Comunitarias.</t>
  </si>
  <si>
    <t>16.1 Reducir significativamente todas las formas de violencia y las correspondientes tasas de mortalidad en todo el mundo.
16.7 Garantizar la adopción en todos los niveles de decisiones inclusivas, participativas y representativas que respondan a las necesidades.</t>
  </si>
  <si>
    <t xml:space="preserve"> Sistema de información para el Registro de Beneficiarios -SIRBE. </t>
  </si>
  <si>
    <t>La metodología de la información medible se extrae del sistema misional así: Sistema de información para el Registro de Beneficiarios -SIRBE- variables transversal-víctima del conflicto armado-  proyecto 7744 - Generación de Oportunidades para el Desarrollo Integral de la Niñez y la Adolescencia de Bogotá- Variables transversales preguntas propias del servicio. La linea base corresponde al promedio de atendidos entre las vigencias 2020 y 2021 en las modalidades descritas en esta ficha.</t>
  </si>
  <si>
    <t xml:space="preserve"> Sistema de información para el Registro de Beneficiarios -SIRBE.</t>
  </si>
  <si>
    <t>La superación de la invisibilizaciòn de las niñas los niños y los adolescentes VÍCTIMAS (VÍCTIMA Según lo nombra la Ley 1448 de 2011– Ley de víctimas y Restitución de Tierras se reconoce como víctima a las personas (niñas, niños y adolescentes) que directa o indirectamente han sufrido un daño, como consecuencia de violaciones de los derechos humanos, ocurridas con posterioridad al 1°de enero de 1985 en el marco del conflicto armado; también son víctimas los niños que nacieron a causa de un hecho que atenta contra la integridad y libertad personal cometido en el marco del conflicto armado). y AFECTADOS (AFECTADO: se reconocen como afectados del conflicto armado interno a todos los hijos e hijas de excombatientes, a niñas, niños y adolescentes que se encuentran en situaciones de inobservancia dentro del distrito capital y, por tanto, en riesgo de ser vinculados dentro de acciones relacionadas con las dinámicas del conflicto armado por parte de cualquier grupo armado ilegal presente en los territorios, como lo determina el sistema de alertas tempranas de la defensoría del pueblo) por el conflicto armado, son acciones centrales que  deben convocar a diferentes actores locales y distritales estatales y no estatales, que permitan anuar esfuerzos políticos, administrativos técnicos y ante todo humanos para el aporte de la reparación integral, que posibilite la construcción de otras formas de vida fuera de la guerra.
 lo que implica superar dicha invisibilización comprende el goce efectivo de los derechos, condiciones para mantener la paz. Por ello todas las acciones que se desarrollan dentro de las administraciones a favor de las niñas niños y adolescentes son el primer camino es fortalecer y consolidar estrategias específicas, donde la pregunta por las implicaciones en la vida de la población infantil, adolescente y sus afectaciones en el afrontamiento de las propias vivencias producto del conflicto armado interno,  por los procesos mecanismos y experiencias necesarias para posibilitar la tramitación y la resignificación de las mismas.</t>
  </si>
  <si>
    <t>FICHA TÉCNICA INDICADOR DE PRODUCTO 1.1.21</t>
  </si>
  <si>
    <t>Numero de niñas, niños y adolescentes con discapacidad, y niñas y niños con alteraciones en el desarrollo y restricciones médicas atendidos en los servicios y estrategias de la Subdirección para la infancia.</t>
  </si>
  <si>
    <t>El producto esta relacionado con la atención a niñas, niños y adolescentes con discapacidad, y niñas y niños con alteraciones en el desarrollo y restricciones médicas en los servicios y estrategias de la Subdirección para la infancia, a través de la Estrategia Entre Pares, la cual es una estrategia transversal y flexible que acompaña el proceso de inclusión, que permite vivir y celebrar la diversidad, así como consolidar el camino hacia el fortalecimiento de la inclusión social donde todas las personas comparten, reconocen, disfrutan, crecen y gozan de derechos en ambientes enriquecidos libres de discriminación y segregación. La Estrategia cuenta con profesionales en educación especial en las 16 subdirecciones locales y el equipo de apoyo a la inclusión que cuenta con profesionales en educación especial con competencia en lengua de señas colombiana-LSC, fonoaudiología, fisioterapia, terapia ocupacional, educación especial y modelos lingüísticas (personas sordas que acompañan el proceso de adquisición y aprendizaje de la lengua de señas colombiana-LSC)</t>
  </si>
  <si>
    <t>10.3 Garantizar la igualdad de oportunidades y reducir la desigualdad de resultados, incluso eliminando las leyes, políticas y prácticas discriminatorias y promoviendo legislaciones, políticas y medidas adecuadas a ese respecto</t>
  </si>
  <si>
    <t>Personas únicas en atención Sistema de información misional-SIRBE</t>
  </si>
  <si>
    <t xml:space="preserve">Los datos para el indicador se registra en el sistema misional sirbe-SIRBE de la sección b. Variables diferenciales pregunta 1.  Persona con discapacidad. Pregunta 2: tipo de discapacidad, en estado atención </t>
  </si>
  <si>
    <t>Personas únicas atendidas - Sistema de información misional-SIRBE</t>
  </si>
  <si>
    <t>30 DÍAS</t>
  </si>
  <si>
    <t>FICHA TÉCNICA INDICADOR DE PRODUCTO 1.1.22</t>
  </si>
  <si>
    <t xml:space="preserve">Numero de niñas, niños y adolescentes con pertenencia étnica atendidos en los servicios y estrategias de la Subdirección para la Infancia </t>
  </si>
  <si>
    <t>El producto corresponde a la atención a niñas, niños y adolescentes con pertenencia etnica que se encuentra en atención  en los servicios y estrategias de la Subdirección para la infancia,aportando a la disminución de la segregación y discriminación, permitiendo crecer en una ciudad que aporta a la inclusión social y celebra la diversidad.</t>
  </si>
  <si>
    <t>Se realiza la verificación en el sistema misional sirbe-SIRBE de la sección b. Variables diferenciales pregunta 4.Grupo étnico. Pregunta 5.Grup indigena, que se encuentren en estado en atención.</t>
  </si>
  <si>
    <t>FICHA TÉCNICA INDICADOR DE PRODUCTO 1.1.23</t>
  </si>
  <si>
    <t>El producto se encuentra relacionado con el resultadop esperado 1.1</t>
  </si>
  <si>
    <t>Sumatoria del número de niñas y niños en situación de calle, en alta permanencia en calle o en riesgo de habitar la calle atendidos por el Modelo pedagógico del IDIPRON.</t>
  </si>
  <si>
    <t>El producto se hace parte de los servicios que presta el Instituto para la atención de niñas y niños en situación de calle, alta permanencia en calle o en riesgo de habitar la calle, en donde a través del modelo pedagógico el IDIPRON establece acciones para el restablecimiento de derechos de las niñas, niños, adolescentes y jóvenes. El Modelo pedagógico está compuesto por las áreas de Salud, Sociolegal, Sicosocial, Espiritualidad, Escuela, Emprender, Deportes y Artes que al trabajar de forma articulada buscan la atención integral de las personas de 6 a 28 años que están en riesgo de habitar la calle, habitando la calle o en fragilidad social y que de forma voluntaria acceden a la atención. Esta atención se desarrolla en los contextos Territorios, y/o casas de acogida o casas de cuidados dependiendo de la vulneración o inobservancia de derechos que se haya identificado a partir de las evaluaciones de ingreso de cada una de estas áreas. En todos los contextos se dan apoyos alimentarios y se busca que se establezca un proyecto de vida acorde a las habilidades e intereses de cada persona.</t>
  </si>
  <si>
    <t>1.2 para 2030, reducir al menos a la mitad la proporción de hombres, mujeres y niños y niñas que viven en la pobreza en todas sus dimensiones con arreglo a las definiciones nacionales</t>
  </si>
  <si>
    <t xml:space="preserve">Reporte de vinculación del Sistema de Información Misional al modelo pedagogico de niñas y niños que según los criterios de ingreso se vinculan por estar en situación de vida en calle, en alta permanencia en calle o en riesgo de habitar la calle.
Se reportarán por separado (1) las niñas, niños en habitabilidad en calle y (2) los niños y niñas en riesgo o alta permanencia en calle.
La meta de la primera vigencia no corresponde a la línea de base derivado al recorte presupuestal establecido mediante el Decreto 571 de 2022, que tiene como efecto la disminución en la oferta institucional ya que dismunuye la capacidad operativa institucional. Se dejan proyectadas metas similares a la línea de base a partir de 2024 pero el cumplimiento depende de los recursos que el distrito gire a la Entidad.  </t>
  </si>
  <si>
    <t>FICHA TÉCNICA INDICADOR DE PRODUCTO 1.1.24</t>
  </si>
  <si>
    <t>El producto se encuentra relacionado con el resultado esperado 1.1</t>
  </si>
  <si>
    <t>Sumatoria de número de adolescentes en situación de calle, en alta permanencia en calle o en riesgo de habitar la calle atendidos por el Modelo pedagógico del IDIPRON.</t>
  </si>
  <si>
    <t>El producto se hace parte de los servicios que presta el Instituto para la atención de adolescentes en situación de calle, alta permanencia en calle o en riesgo de habitar la calle, en donde a través del modelo pedagógico el IDIPRON establece acciones para el restablecimiento de derechos de las niñas, niños, adolescentes y jóvenes. El Modelo pedagógico está compuesto por las áreas de Salud, Sociolegal, Sicosocial, Espiritualidad, Escuela, Emprender, Deportes y Artes que al trabajar de forma articulada buscan la atención integral de las personas de 6 a 28 años que están en riesgo de habitar la calle, habitando la calle o en fragilidad social y que de forma voluntaria acceden a la atención. Esta atención se desarrolla en los contextos Territorios, y/o casas de acogida o casas de cuidados dependiendo de la vulneración o inobservancia de derechos que se haya identificado a partir de las evaluaciones de ingreso de cada una de estas áreas. En todos los contextos se dan apoyos alimentarios y se busca que se establezca un proyecto de vida acorde a las habilidades e intereses de cada persona.</t>
  </si>
  <si>
    <t xml:space="preserve">Reporte de vinculación del Sistema de Información Misional al modelo pedagogico de adolescentes que según los criterios de ingreso se vinculan por estar en situación de vida en calle, en alta permanencia en calle o en riesgo de habitar la calle.
Se reportarán por separado (1) las y los adolescentes en habitabilidad en calle y (2) los y las adolescentes en riesgo o alta permanencia en calle </t>
  </si>
  <si>
    <t>FICHA TÉCNICA INDICADOR DE PRODUCTO 1.1.25</t>
  </si>
  <si>
    <t>Consolidar y reforzar el programa de movilidad Niños y Niñas Primero con el fin de aumentar el número de beneficiados y facilitar el acceso a la educación de niñas, niños y adolescentes</t>
  </si>
  <si>
    <t>vehiculos</t>
  </si>
  <si>
    <t>Para medir el indicador se contabiliza cada vehículo que fue verificado en las actividades de control implementadad. Cada verificación se registra en los formatos establecidos por la Entidad, que se encuentran en el reporte de acciones enfocadas al fortalecimiento de la seguridad vial de niñas, niños y adolescentes para cada vigencia.</t>
  </si>
  <si>
    <t>Décimo día hábil de cada trimestre</t>
  </si>
  <si>
    <t>Jack David Hurtado Casquete</t>
  </si>
  <si>
    <t>Subdirector de Control de Tránsito y Transporte</t>
  </si>
  <si>
    <t>jhurtado@movilidadbogota.gov.co</t>
  </si>
  <si>
    <t>FICHA TÉCNICA INDICADOR DE PRODUCTO 1.2.1</t>
  </si>
  <si>
    <t xml:space="preserve">El indicador de producto se relaciona con el resultado esperado 1.2										</t>
  </si>
  <si>
    <t>Pilar de construcción de comunidad y cultura ciudadana</t>
  </si>
  <si>
    <t xml:space="preserve">Bogotá territorio de paz y atención integral a las víctimas del conflicto armado </t>
  </si>
  <si>
    <t xml:space="preserve">Secretaría Distrital de Educación				</t>
  </si>
  <si>
    <t>El indicador evidencia el porcentaje de IED que son acompañadas con acciones de prevención de hostigamiento y acoso escolar durante una vigencia</t>
  </si>
  <si>
    <t>Porcentaje de IED en las cuales la Oficina para la Convivencia Escolar hace acompañamiento en prevención de hostigamiento y acoso escolar</t>
  </si>
  <si>
    <t>1.2. Fortalecimiento de las  capacidades de padres, madres y cuidadoras/es para desarrollar buenas practicas de cuidado y crianza hacia la primera infancia, la infancia y la adolescencia</t>
  </si>
  <si>
    <t>4.1 De aquí a 2030, asegurar que todas las niñas y todos los niños terminen la enseñanza primaria y secundaria, que ha de ser gratuita, equitativa y de calidad y producir resultados de aprendizaje pertinentes y efectivos.</t>
  </si>
  <si>
    <t>El indicador se mide a través del seguimiento de las acciones de prevención de hostigamiento y acoso escolar en las IED que se hace a través de la matriz de seguimiento de acciones de la Oficina para la Convivencia Escolar. La evidencias que se tendrían en cuenta son actas de las reuniones y listados de asistencia. </t>
  </si>
  <si>
    <t>Informe de gestión del proyecto asociado a la Oficina Para la Convivencia Escolar</t>
  </si>
  <si>
    <t xml:space="preserve">Andrés Felipe Avendaño Herrera										</t>
  </si>
  <si>
    <t>Jefe de la Oficina para la Convivencia Escolar</t>
  </si>
  <si>
    <t>Secretaría de Educación del Distrito.</t>
  </si>
  <si>
    <t>afavendano@educacionbogota.gov.co</t>
  </si>
  <si>
    <t>6013241000, ext. 4422</t>
  </si>
  <si>
    <t xml:space="preserve">Juan Sebastián Contreras </t>
  </si>
  <si>
    <t>Jefe de la Oficina de Planeación</t>
  </si>
  <si>
    <t>El número total de instituciones educativas distritales (IED) varia anualmente. No obstante, En los reportes que se entreguen del indicador se señalará a cuántos colegios equivale el porcentaje reportado en cada vigencia.</t>
  </si>
  <si>
    <t>FICHA TÉCNICA INDICADOR DE PRODUCTO 1.2.2</t>
  </si>
  <si>
    <t>Educación de calidad</t>
  </si>
  <si>
    <t>Promover el acceso y permanencia escolar con gratuidad en los colegios públicos</t>
  </si>
  <si>
    <t>El indicador mide el porcentaje de atención e la demanda de NNA que solicitan el servicio educativo</t>
  </si>
  <si>
    <t>La Secretaría de Educación ofrece el servicio educativo a todas los NNA que soliicten su ingreso al mismo y ofrece las considicoines para su permanencia en el sistema educativo</t>
  </si>
  <si>
    <t>Enfoque de Derechos humanos, Enfoque de Género.</t>
  </si>
  <si>
    <t>El indicador mide la atención de demanda del servicio educativo por parte de los NNA , por lo cual la información para el calculo del indicador se toma de los registros de la Dirección de Cobertura de la SED, para cada vigencia programada.</t>
  </si>
  <si>
    <t>Directora de Cobertura</t>
  </si>
  <si>
    <t>FICHA TÉCNICA INDICADOR DE PRODUCTO  1.2.3</t>
  </si>
  <si>
    <t>El indicador de producto se relaciona con el resultado esperado 1.2</t>
  </si>
  <si>
    <t xml:space="preserve"> Bogotá territorio de paz y atención integral a las víctimas del conflicto armado</t>
  </si>
  <si>
    <t xml:space="preserve">El indicador evidencia el porcentaje de colegios oficiales de Bogotá que son acompañados en la revisión, fortalecimiento y actualización de sus manuales de convivencia para la incorporación del enfoque restaurativo. La meta es alcanzar el 100% de las IED, dado que el acompañamiento a Manuales de convivencia se realiza todos los años por la SED, la intención es que a partir de las orientaciones publicadas en el 2022, este tenga en cuenta la Justicia Escolar Restaurativa. </t>
  </si>
  <si>
    <t>Instituciones con acompañamiento desde el nivel central para la revisión, fortalecimiento y actualización de sus manuales de convivencia para la incorporación del enfoque restaurativo</t>
  </si>
  <si>
    <t>Instituciones educativas distritales</t>
  </si>
  <si>
    <t>El indicador se logra con el registro  y conteo por medio de actas y listados de asistencia del número de instituciones educativas distritales que reciben acompañamiento de la SED para hacer la revisión, fortalecimiento y actualización de sus manuales de convivencia en la incorporación del enfoque restaurativo se divide por el número total de IED y el resultado se multiplica por 100, </t>
  </si>
  <si>
    <t xml:space="preserve">Informe de gestión del proyecto asociado a la Dirección de Participación y Relaciones Interinstitucionales </t>
  </si>
  <si>
    <t>Támara Paola  Avila Hernandez</t>
  </si>
  <si>
    <t>Directora de Participación y Relaciones Interinstitucionales</t>
  </si>
  <si>
    <t>Dirección de Participación y Relaciones Interinsittucionales</t>
  </si>
  <si>
    <t>tavila@educacionbogota.gov.co</t>
  </si>
  <si>
    <t>FICHA TÉCNICA INDICADOR DE PRODUCTO 1.2.4</t>
  </si>
  <si>
    <t xml:space="preserve">El indicador calcula el porcentaje total de familias vinculadas a  procesos administrativos de restablecimiento de derechos (PARD)  con las que se desarrollan   procesos de intervención y acompañamiento  en los Centros Proteger </t>
  </si>
  <si>
    <t xml:space="preserve">En los Centros Proteger se desarrollan procesos de intervención y acompañamiento con familias vinculadas a  procesos administrativos de restablecimiento de derechos (PARD) con el fin de  fortalecer sus capacidades y propiciar el reintegro familiar </t>
  </si>
  <si>
    <t xml:space="preserve">Las cifras suministradas por DADE,  a partir de la información que se reporta en el SIRBE  del número de niñas y niños atendidos y de grupo de hermanos , para obtener el número de familias vinculadas a Procesos Administrativos de Restablecimiento de Derechos (PARD)  </t>
  </si>
  <si>
    <t xml:space="preserve">El servicio CENTROS PROTEGER es a demanda por lo cual por ello el indicador se construye igual -  ya que la atención integral a niñas y niños con medida de ubicación institucional desarrolla sus acciones en el marco de la normatividad vigente, de la prevalencia de derechos y el interés superior de las niñas y los niños. 
Las acciones desarrolladas se sustentan en la Ley 1098 de 2006 “por la cual se expide el Código de la Infancia y la Adolescencia” y la Ley 1878 de 2018 “Por medio de la cual se modifican algunos artículos de la Ley 1098 de 2006 y se dictan otras disposiciones”. 
La Ley 1098 de 2006 establece en su artículo 53 las diferentes medidas de restablecimiento de derechos que pueden ser tomadas por la autoridad administrativa competente a cargo del caso, una de las cuales es la ubicación institucional.
La ley 1098 de 2006 establece en su artículo 22 “los niños, las niñas y los adolescentes tienen derecho a tener y crecer en el seno de su familia, a ser acogidos y no ser expulsados de ella (...)”
Teniendo en cuenta la resolución 64/142 directrices sobre las modalidades alternativas de cuidado de los niños de la ONU, así como la normatividad vigente (ley 1098 de 2006 / ley 1878 de 2018), Ley 1361 de 2009, Ley 1857 de 2017 y Decreto 545 de 2011 - Política pública para las Familias (PPPF). 
Este marco normativo define la protección integral y la prevalencia de los derechos de niñas, niños y las familias vinculadas al servicio, el cual permite avanzar en planes de acción específicos con el fin de superar la situación de vulnerabilidad en procesos corresponsables entre familia, sociedad y estado.
El servicio de Centros Proteger desarrolla procesos de intervención y acompañamiento con las  Familias de las niñas y niños que se encuentran con medida de ubicación institucional propendiendo por el fortalecimiento de capacidades que permitan el reintregro de niñas y niños a su  medio familiar .
 </t>
  </si>
  <si>
    <t>FICHA TÉCNICA INDICADOR DE PRODUCTO 1.2.5</t>
  </si>
  <si>
    <t>El producto se relaciona con el resultado 1.2</t>
  </si>
  <si>
    <t xml:space="preserve">Secretaría Distrital de Educación    </t>
  </si>
  <si>
    <t xml:space="preserve">El indicador evidencia el porcentaje de colegios oficiales de Bogotá que son benficiados con sesiones de fortalecimiento del cuidado familiar para la prevención de riesgos de violencias en entorno virtual. La meta es alcanzar el 100% de las IED, dado que el acompañamiento a las escuelas del cuidado familiar  se realiza todos los años por la SED, pero en el marco de la Política Pública de Infancia y Adolescncia se espera que este acompañamiento tenga un componente específico en riesgos de violencia en entorno virtual. </t>
  </si>
  <si>
    <t>Este producto da cuenta de la atención a IED que se benefician con sesiones de acompañamiento para fortalecer el cuidado familiar para la prevención de riesgos de violencias en entorno virtual</t>
  </si>
  <si>
    <t xml:space="preserve">El indicador se mide tomando el número de instituciones educativas oficiales (IED) que asisten a las sesiones de fortalecimiento del cuidado familiar para la prevención de riesgos de violencias en entorno / número de IED totales del Distrito *100, mediante el registro y conteo de IED en las actas y listados de asistencia, que se encontraran en el  Informe de gestión de cada vigencia del proyecto asociado a la Dirección de Participación y Relaciones Interinstitucionales.										</t>
  </si>
  <si>
    <t>FICHA TÉCNICA INDICADOR DE PRODUCTO 1.2.6</t>
  </si>
  <si>
    <t>Propósito 1. Hacer un nuevo contrato social con igualdad de oportunidades para la inclusión social, productiva y política.
Logro de ciudad 4: Completar la implementación de un modelo de salud pública con enfoque poblacional, diferencial, participativo, resolutivo y territorial que aporte a la modificación de los determinantes sociales de la salud.</t>
  </si>
  <si>
    <t>8. Prevención y atención de maternidad temprana.</t>
  </si>
  <si>
    <t>Identificar el porcentaje de Empresas adminsitradoras de planes de beneficios en salud - EAPB- (o quien haga sus veces) con adherencia superior al 60% a la valoración de la salud sexual y salud reproductiva dentro de la consulta de valoraciòn integral, para identificación y gestión del abuso y la violencia sexual en en los momentos del curso de vida de infancia y adolescencia, en el marco de las intervenciones individuales de la Ruta de Promoción y Mantenimiento (RPMS), según resolución 3280 de 2018, en población del Distrito Capital.</t>
  </si>
  <si>
    <t>La atención integral en salud para la valoración de la salud sexual y salud reproductiva permite realizar  la identificación y gestión del riesgo de abuso sexual  en los momentos del curso de vida de infancia y adolescencia, a través de las intervenciones individuales en salud que se encuentran establecidas en la Resolución 3280 de 2018 por medio de la cual se adoptan los lineamientos técnicos y operativos de la Ruta Integral de Atención para la Promoción y Mantenimiento de la Salud y se establecen las directrices para su operación, teniendo en cuenta el enfoque de género y poblacional (infancia y adolescencia).</t>
  </si>
  <si>
    <t>1.3. Fortalecimiento de las  capacidades de padres, madres y cuidadoras/es para desarrollar buenas practicas de cuidado y crianza hacia la primera infancia, la infancia y la adolescencia</t>
  </si>
  <si>
    <t>3.7. Para 2030, garantizar el acceso universal a los servicios de salud sexual y reproductiva, incluidos los de planificación de la familia, información y educación, y la integración de la salud reproductiva en las estrategias y los programas nacionales.</t>
  </si>
  <si>
    <t>Porcentaje ponderado de adherencia</t>
  </si>
  <si>
    <t>Instrumento de mediciòn de adherencia a la consulta de valoraciòn integral.</t>
  </si>
  <si>
    <t>Para la medición del indicador se utilizará el instrumento de medición de adherencia a la consulta de valoración integral, según normatividad vigente, aplicado a las historias clínicas de consultas de valoración integral que envían las EAPB. Estas historias clínicas se seleccionan aleatoriamente de las bases de datos de consultas de valoración integral, con la finalidad correspondiente segùn normativididad vigente, realizadas durante cada trimestre por cada una de las EAPB. El 15% de la línea de base corresponde a 2 EAPB con adherencia superior al 60% en la valoración sexual y salud reproductiva infancia y adolescencia con respecto a 13 EAPB a las cuales se les realiza seguimiento a la valoración sexual y salud reproductiva en infancia y adolescencia.
Las EAPB que se incluiran en el númerador del indicador seran aquellas con adherencia superior al 60% en la valoración sexual y salud reproductiva de infancia y adolescencia 
Fuente de Información: Instrumento de medición adherencia a consulta de valoración integral - RPMS-DPSS-SDS</t>
  </si>
  <si>
    <t xml:space="preserve"> Instrumento de medición de adherencia a la consulta de valoración integral (Secretaría Distrital de Salud), Bases de datos de valoraciones integrales EAPB, hsitorias clínicas de valoraciones integrales- EAPB</t>
  </si>
  <si>
    <t xml:space="preserve">Director Técnico </t>
  </si>
  <si>
    <t>A 2023 se cuentan con 17 EAPB en el distrito de las cuales 13 EAPB (línea de base) se pudieron valorar en el periodo 2022. Lo anterior implica que el denominador podría cambiar en cada periodo.
De acuerdo a la reforma en salud que sea aprobada por el orden nacional,  la medición se realizará a las EAPB o quien haga sus veces.
Todas las proyecciones en meta y presupuestales son susceptibles a modificaciones por cambios de gobierno o dinámicas en agenda pública Distrital.</t>
  </si>
  <si>
    <t>FICHA TÉCNICA INDICADOR DE PRODUCTO 1.2.7</t>
  </si>
  <si>
    <t>Objetivo estratégico 2. Con oportunidades, empleo y educación somos imparables (Oportunidades para reforzar la agencia humana)</t>
  </si>
  <si>
    <t xml:space="preserve"> No de niñas, niños, adolescentes y cuidadores  sensibilizados en la promoción, reconocimiento, protección apropiación y ejercicio de los derechos sexuales y derechos reproductivos/ Total de niñas, niños, adolescentes y cuidadores   que se espera sean sensibilizados en la promoción, reconocimiento, protección apropiación y ejercicio de los derechos sexuales y derechos reproductivos a 2033 X 100</t>
  </si>
  <si>
    <t>Mediante acciones de información, educación y comunicación promover el reconocimiento y apropiación de los derechos sexuales y reproductivos previniendo el delito de violencia sexual contra las niñas y fortaleciendo las capacidades sobre derechos sexuales y reproductivos de niños, niñas, adolescentes y sus familias.</t>
  </si>
  <si>
    <t>SEGPLAN: Entornos cuidadores - SDS</t>
  </si>
  <si>
    <t>Los datos necesarios para el calculo del indicador se tomaran de acuerdo a los registros del número de niñas, niños, adolescentes y cuidadores  sensibilizados en la promoción, reconocimiento, protección apropiación y ejercicio de los derechos sexuales y derechos reproductivo del SEGPLAN Entornos cuidadores de la SDS, y corresponden a la magnitud programada por vigencia.</t>
  </si>
  <si>
    <t>Adriana Mercedes Ardila Sierra</t>
  </si>
  <si>
    <t>Subdirectora de Determinantes en Salud</t>
  </si>
  <si>
    <t>Secretaría Distrial de Salud</t>
  </si>
  <si>
    <t>Subdirección de Determinantes en Salud</t>
  </si>
  <si>
    <t>AMardila@saludcapital.gov.co</t>
  </si>
  <si>
    <t>Ext.9752</t>
  </si>
  <si>
    <t>FICHA TÉCNICA INDICADOR DE PRODUCTO 1.2.8</t>
  </si>
  <si>
    <t>Programa 8 Prevención y atención de maternidad temprana</t>
  </si>
  <si>
    <t>Este indicador se mide a través de  la suma de las niñas, niños, adolescentes y jóvenes y sus familias formados e informados en derechos sexuales y derechos reproductivos con enfoque de género. Se realizará la sumatoria de estos lineamientos con una anualización tipo suma,  con el fin de alcanzar la meta establecida para el final de la ejecución del producto</t>
  </si>
  <si>
    <t>El producto consiste en la realización de sensibilizaciones y ejercicios informativos con niñas, niños, adolescentes, jóvenes y sus familias en temas de derechos sexuales y derechos reproductivos desde los enfoques de derechos y de género. Con su implementación se contribuye a la reducción de maternidad y la paternidad temprana, asimismo, al fomento de la toma de decisiones consientes, autónomas e informadas sobre la sexualidad. las acciones de prevención son transversales a población niñas, niños, adolescentes, jóvenes y familias.</t>
  </si>
  <si>
    <t>5.1  Poner fin a todas las formas de discriminación contra todas las mujeres y las niñas en todo el mundo. 5.2  Eliminar todas las formas de violencia contra todas las mujeres y las niñas en los ámbitos público y privado, incluidas la trata y la explotación sexual y otros tipos de explotación.</t>
  </si>
  <si>
    <t>Proyecto prevención de maternidad y paternidad temrpana</t>
  </si>
  <si>
    <t>El reporte de las  niñas, niños, adolescentes y jóvenes sensibilizados e informados en derechos sexuales y derechos reproductivos con enfoque de género es consolidado por parte de la Subdirección para la juventud  y se procede a hacer el cálculo del indicador; como evidencia se tendrán en cuenta los informes de implementación del Proyecto 7753 de Prevención de maternidad y paternidad temprana, a cargo de la Subdirección para la Juventud y e información disponible en el Sistema de Ingreso y Registro de Beneficiarios SIRBE-SDIS.</t>
  </si>
  <si>
    <t>SIRBE - Proyecto 7753 de Prevención de maternidad y paternidad temprana</t>
  </si>
  <si>
    <t>FICHA TÉCNICA INDICADOR DE PRODUCTO 1.2.9</t>
  </si>
  <si>
    <t>El indicador cuenta el total de mujeres gestantes, niñas, niños atendicos en la oferta de servicios de atención a primera infancia ICBF</t>
  </si>
  <si>
    <t>El producto esta asociado a la atención de mujeres gestantes, niñas, niños menores de 2 años y sus familias que por condiciones familiares o territoriales permanecen durante el día al cuidado de su familia o cuidador, y no acceden a otras modalidades de atención. Opera especialmente en zonas rurales y la periferia de espacios urbanos</t>
  </si>
  <si>
    <t>10.2. De aquí a 2030, potenciar y promover la inclusión social, económica y política de todas las personas, independientemente de su edad, sexo, discapacidad, raza, etnia, origen, religión o situación económica u otra condición</t>
  </si>
  <si>
    <t>Sistema de Información CUENTAME y Metas Sociales y Financieras</t>
  </si>
  <si>
    <t>La información que permite calcular el indicador se encuentra en el Sistema de información CUENTAME y en Metas Sociales y Financieras de la vigencia.</t>
  </si>
  <si>
    <t>Sistema de información CUENTAME y Metas Sociales y Financieras</t>
  </si>
  <si>
    <t>FICHA TÉCNICA INDICADOR DE PRODUCTO 1.3.1</t>
  </si>
  <si>
    <t>El indicador de producto se relaciona con el resultado esperado 1.3</t>
  </si>
  <si>
    <t>Propósito 1: Hacer un nuevo contrato social con igaldad de oportunidades para la inclusión social, productiva y política
Logro de ciudad 4: Completar la implementación de un modelo de salud pública con enfoque poblacional, diferencial , participativo, resolutivo y territorial que aporte a la modificacion de los determinantes sociales de la salud.</t>
  </si>
  <si>
    <t>Programa 9. Prevención y cambios para mejorar la salud de la población</t>
  </si>
  <si>
    <t>EAPB, IPS</t>
  </si>
  <si>
    <t>El objetivo del indicador es medir el porcentaje de Instituciones Prestadoras de Servicios de Salud-IPS priorizadas que son orientadas técnicamente desde la Secretaría Distrital de Salud - Dirección de Provisión de Servicios de Salud, frente al desarrollo de acciones enfocadas a la prevención del consumo de sustancias psicoactivas en niños, niñas y adolescentes. Para tal fin, se deberá realizar una priorización anual de IPS a ser orientadas técnicamente, considerando la red prestadora de las Entidades Administradoras de Planes de Beneficios en Salud - EAPB autorizadas para operar en Bogotá o las entidades que hagan sus veces. Actualmente la línea de base es cero (0) porque la priorización y orientación se tiene proyectada para 2023.  El criterio de priorización de las IPS que serán objeto de orientación técnica será definido de acuerdo con un ejercicio de monitoreo del equipo técnico durante el primer bimestre de cada vigencia, de modo que el denominador tendrá una variación anual.</t>
  </si>
  <si>
    <t xml:space="preserve">La Secretaría Distrital de Salud desde la Dirección de Provisión de Servicios de Salud, deberá, a través de orientación técnica, realizar un fortalecimiento de capacidades del talento humano de IPS priorizadas, para el desarrollo de acciones enfocadas a la prevención del consumo de sustancias psicoactivas en niños, niñas y adolescentes. Acorde a ello, según las necesidades específicas de cada institución y su caracterización problacional, el ente territorial deberá determinar en conjunto con la institución los aspectos específicos a abordar, de modo que cada orientación técnica se desarrolle bajo un contexto específico, respondiendo a las particularidades y diversidad propias del distrito capital. </t>
  </si>
  <si>
    <t>3.5  Fortalecer la prevención y el tratamiento del abuso de sustancias adictivas, incluido el uso indebido de estupefacientes y el consumo nocivo de alcohol.</t>
  </si>
  <si>
    <t>Al finalizar cada año se contrastará el número de IPS priorizadas con el número de IPS orientadas técnicamente para el desarrollo de acciones enfocadas a la prevención del consumo de SPA en niños, niñas y adolescentes, registrado en el SEGPLAN para la vigencia. El soporte de dichas orientaciones serán las actas de las asistencias técnicas desarrolladas desde la Dirección de Provisión de Servicios de Salud, de la SDS</t>
  </si>
  <si>
    <t xml:space="preserve">Director de Provisión de Servicios de Salud </t>
  </si>
  <si>
    <t xml:space="preserve">Dirección de Provisión de Servicios de Salud </t>
  </si>
  <si>
    <t>601 3649090  Ext. 9512</t>
  </si>
  <si>
    <t>Cristina de los Angeles Lozada Forero</t>
  </si>
  <si>
    <t>Directora de Planeación Sectorial</t>
  </si>
  <si>
    <t xml:space="preserve">Teniendo en cuenta que este es un producto nuevo, la línea de base es cero (0) y por ende las orientaciones técnicas a desarrollar con el talento humano en salud surgen como necesidad frente a los cambios evidenciados en el distrito con relación a la problemática  de consumo de SPA y según el plan distrital de desarrollo, en aras de impactar la morbilidad evitable.
Se precisa que el desarrollo de la orientación técnica se realizará en el marco del documento técnico "Guía para el desarrollo de asistencias técnicas en el marco del componente de prestación de servicios de salud para los profesionales de la Dirección de Provisión de Servicios de Salud (2022) " identificado con el código SDS-PSS-GUI-016, el cual define la orientación técnica cómo: " Formulación de sugerencias para que los actores responsables de la implementación de un proceso puedan generar estrategias, mecanismos o herramientas que les permita su operación en un contexto particular".
Con relación a las metas del indicador es importante precisar que cada año se espera dar alcance con la asistencia técnica al 100% de las IPS priorizadas para la vigencia, según la metodología de priorización establecida por la Dirección de Provisión de Servicios de Salud de la Secretaría Distrital de Salud . No obstante, el reporte del indicador se haría de manera sumatoria, de modo que anualmente se aportaría al porcentaje global, según los ponderados establecidos en las metas. Por ejemplo, Si en el año 2023 se priorizaran 10 IPS y se asistiera al 100% de estas, se reportaría que se habría alcanzado el 5% planteado según la meta. </t>
  </si>
  <si>
    <t>FICHA TÉCNICA INDICADOR DE PRODUCTO 1.3.2</t>
  </si>
  <si>
    <t xml:space="preserve">El indicador de producto se relaciona con el resultado esperado 1.3										</t>
  </si>
  <si>
    <t>Hacer un nuevo contrato social con igualdad de oportunidades para la inclusión social, productiva y política. </t>
  </si>
  <si>
    <t>Proyecto de investión 7904: “Implementación y fortalecimiento de la Red Distrital de Servicios de Salud" - Meta 2</t>
  </si>
  <si>
    <t>El indicador mide el número de niños, niñas y adolescentes que participan de la estrategia para la promoción del bienestar emocional y la prevención de afectaciones en salud mental en establecimientos educativos priorizados. </t>
  </si>
  <si>
    <t xml:space="preserve">La estrategia incluira el conjunto de acciones y procesos encaminados a la promoción del bienestar emocional en niños, niñas y adolescentes y la detección e intervención de afectaciones en salud mental tales como el consumo de sustancias psicoactivas, los diferentes tipos de violencia tales como la sexual, fisica, el bullying o hostigamiento escolar, la violencia de genero, conducta suicida, autolesiones, trastornos de la conducta alimentaria y nutricional, los riesgos derivados de redes sociales y tecnologias de la información y otras afectaciones en la salud mental. 
Se implementará en establecimientos educativos priorizados a través del Plan de Salud Pública de Intervenciones Colectivas a través del entorno cuidador educativo.  Para ello, se trabajará por momentos o fases las cuales son la planeación, implementación y seguimiento y en este proceso ésta será articulada con el sector educación e integración social para facilitar el desarrollo de la misma a nivel distrital y local, es una acción colectiva y su desarrollo dará cuenta del acercamiento, concertación y lectura de contexto territorial para priorizar los establecimientos educativos e implementar la estrategia con enfoque de derechos y poblacional. </t>
  </si>
  <si>
    <t>3.4. De aquí a 2030, reducir en un tercio la mortalidad prematura por enfermedades no transmisibles mediante su prevención y tratamiento, y promover la salud mental y el bienestar.</t>
  </si>
  <si>
    <t>La medición se realizará de acuerdo con el número de niños, niñas y adolescentes que participen en la estrategia y que son captados en los registros y Sistemas de Información de seguimiento al Plan de Salud de Intervenciones Colectivas específicos del entorno cuidador educativo. </t>
  </si>
  <si>
    <t xml:space="preserve">SEGPLAN. Informes del entorno educativo y los tableros de seguimiento. </t>
  </si>
  <si>
    <t>Subdirectora de Determinantes en Salud  y Subdirectora de Acciones Coelctivas</t>
  </si>
  <si>
    <t>amardila@saludcapital.gov.co;m1martinez@saludcapital.gov.co</t>
  </si>
  <si>
    <t>FICHA TÉCNICA INDICADOR DE PRODUCTO 2.1.1</t>
  </si>
  <si>
    <t>El indicador de producto 2.1.1 se relaciona con el resultado 2.1.</t>
  </si>
  <si>
    <r>
      <t xml:space="preserve">La estrategia para el fortalecimiento de la participación ciudadana de niñas, niños y adolescentes se denomina para las vigencias 2020 a 2023 como </t>
    </r>
    <r>
      <rPr>
        <i/>
        <sz val="12"/>
        <rFont val="Arial Narrow"/>
        <family val="2"/>
      </rPr>
      <t xml:space="preserve">Calles Mágicas, </t>
    </r>
    <r>
      <rPr>
        <sz val="12"/>
        <rFont val="Arial Narrow"/>
        <family val="2"/>
      </rPr>
      <t xml:space="preserve">esta tiene como objetivo promover la participación ciudadana a través de intervenciones con pintura (en piso) que permiten cocrear y transformar territorios para el disfrute ciudadano generando una mejor percepción del entorno. Busca adaptar, por medio de intervenciones con pintura, espacios públicos multifuncionales, como: vías peatonales, plazoletas o parques, especialmente para que los niños, niñas y adolescentes, participen activamente y se genere un diálogo con su entorno. Los diseños implementados son co-creados con la ciudadanía y están relacionados con: juegos interactivos, mensajes sobre el cuidado del ambiente, apropiación del territorio y equidad de género. Calles Mágicas es una oportunidad para que la ciudadanía plasme, por medio de la pintura, del embellecimiento y del juego, sus intereses, inquietudes y elementos que quieran resaltar de su historia y su barrio, promoviendo procesos participativos en interacción con su entorno.  </t>
    </r>
  </si>
  <si>
    <t>2.1. Aumento en la capacidad de agencia y participación de niñas, niños y adolescentes en la construcción  de ciudad dede el reconocimiento de sus diversidades e identidades como ejercicios autónomos de su ciudadanía</t>
  </si>
  <si>
    <t>11.3. De aquí a 2030, proporcionar acceso universal a zonas verdes y espacios públicos seguros, inclusivos y accesibles, en particular para las mujeres y los niños, las personas de edad y las personas con discapacidad</t>
  </si>
  <si>
    <t>Intervenciones</t>
  </si>
  <si>
    <t>Subdirección de Participación</t>
  </si>
  <si>
    <t>Juanita Soto Ochoa</t>
  </si>
  <si>
    <t>Subdirector</t>
  </si>
  <si>
    <t>Secretaría Distrital del Hábitat</t>
  </si>
  <si>
    <t>3581600 - 1309</t>
  </si>
  <si>
    <t>María Aide Sánchez Corredor</t>
  </si>
  <si>
    <t>Subdirectora de Programas y Proyectos</t>
  </si>
  <si>
    <t>Secretaría Distrital del Habitát</t>
  </si>
  <si>
    <t>FICHA TÉCNICA INDICADOR DE PRODUCTO 2.1.2</t>
  </si>
  <si>
    <t>Procesos de formación basados en las temáticas de interés de organizaciones, instancias de niños, niñas y adolescentes, y de niños, niñas y adolescente no organizados</t>
  </si>
  <si>
    <t>Propósito 05 Construir Bogotá Región con gobierno abierto, transparente y ciudadanía consciente</t>
  </si>
  <si>
    <t>Gobierno abierto</t>
  </si>
  <si>
    <t>Instituto Distrital de la Participación y Acción Comunal</t>
  </si>
  <si>
    <t>El indicador mide el número de procesos de formación basados en las temáticas de interés de organizaciones, instancias de niños, niñas y adolescentes, y de niños, niñas y adolescente no organizados. Se entiente por proceso de formación cada curso con intensidad de 30 a 48 horas, adscrito a uno de los ciclos de formación que ofrece la Escuela en los que se forman niños, niñas y adolescentes sobre temas de participación, dirigida a la ciudadanía y organizaciones de Bogotá. El objetivo es aumentar la capacidad de agencia y participación de niñas, niños y adolescentes en la construcción de ciudad desde el reconocimiento de sus diversidades e identidades como ejercicios autónomos de su ciudadanía</t>
  </si>
  <si>
    <t xml:space="preserve">El producto consiste en desarrollar procesos de formación diseñados con base en la temáticas de organizaciones, instancias de niños, niñas y adolescentes, y de niños, niñas y adolescente no organizados, cuya importancia radica en el fortalecimiento de las capacidades democráticas para que sean apropiadas e incorporadas a la vida cotidiana de esta población a través de actitudes y prácticas que redunden en la gobernanza y participación incidente, tanto en escenarios formales como no formales, y que aporten a la discusión sobre temas de interés público. Dicha formación se realiza a través de la implementación de la Escuela de Formación ciudadana Distrital, mediante las diferentes modalidades ofrecidas (virtual, presencial, virtual asistida, y análoga). </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</si>
  <si>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</si>
  <si>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Procesos de formación</t>
  </si>
  <si>
    <t>Anualmente  se hace conteo del número de procesos de formación que abren inscripciones y que están dirigidos tanto a organizaciones e instancias de niños, niñas y adolescentes, como a niños, niñas y adolescente no organizados, a partir del reporte que genera la Gerencia  de Escuela de Participación.
En el reporte cualitativo, se incluye la información del número de niños, niñas y adolescentes formados y/o certificados en cada curso, por cada modalidad ofrecida.</t>
  </si>
  <si>
    <t>Reportes de procesos de formación de la Gerencia Escuela de Participación del IDPAC</t>
  </si>
  <si>
    <t>Gerenta Escuela de Participación</t>
  </si>
  <si>
    <t>Ana Silvia Olano Aponte</t>
  </si>
  <si>
    <t>FICHA TÉCNICA INDICADOR DE RESULTADO 2.1.3</t>
  </si>
  <si>
    <t>El indicador de producto 2.1.3 se relaciona con el resultado 2.1.</t>
  </si>
  <si>
    <t>Promover la atención de 93.000 beneficiarios de primera infancia a través de la realización de experiencias artísticas a favor de los derechos culturales</t>
  </si>
  <si>
    <t>PROPÓSITO 1 Hacer un nuevo contrato social para incrementar la inclusión social, productiva y política.</t>
  </si>
  <si>
    <t>PROGRAMA 12 Educación inicial: Bases sólidas para la vida</t>
  </si>
  <si>
    <t>IDARTES</t>
  </si>
  <si>
    <t>El indicador se propone dar cuenta de la cantidad de experiencias artísticas creadas e implementadas en el marco del Programa Nidos Arte en Primera Infancia del Instituto Distrtital de las Artes, generadas con el propósito de favorecer el reconocimiento de las diversidades étnicas e identitarias de las niñas y los niños en primera infancia.
El indicador se propone iniciar con una base respecto al número de experiencias creadas e implementadas en el primer año,aumentando año a año hasta completar un total de 15 experiencias que se mantendrán hasta finalizar el decenio que contempla la política pública. Es un indicador de suma.</t>
  </si>
  <si>
    <t>El producto del cual da cuenta el indicador es: 2.1.2. Experiencias artísticas que favorecen el reconocimiento de las diversidades étnicas e identitarias en la primera infancia. Desde la Perspectiva Artístico Pedagógica del Programa Nidos, se etienden las experiencias artísticas como "encuentros concebidos para que niñas y niños tengan la oportunidad de vivir, conocer, contemplar  y experimentar los lenguajes de las artes, compartiendo con otras personas (niños, familiares, cuidadores(as), maestros y maestras) y desarrollando sus capacidades, mediante propuestas desde el cuerpo, de intervención artística del espacio y de transformación de las materias" (PAP, 2020, p. 12). Además, se consideran como una necesidad para garantizar los derechos culturales de las niñas y los niños en su primera infancia.
Crear e implementar experiencias específicamente para favorecer el reconocimiento de las diversidades étnicas e identitarias de la primera infancia constituye un aporte fundamental a la estructuración de las niñas y niños como sujetos, a su desarrollo integral, tal como se dispone en la Ley 1804 de 2016. Les reconoce en la particularidad de su momento vital (enfoque poblacional), y en su proceso de identificación y apropiación/transformación cutlural (enfoque diferencial). De igual forma, el proceso de creacion e implementación contempla las condiciones contextuales de las niñas y los niños a los cuales se dirigen las atenciones, se ajusta a ellas, ya que las considera parte del proceso mismo.</t>
  </si>
  <si>
    <t xml:space="preserve"> Aumento en la capacidad de agencia y participación de niñas, niños y adolescentes en la construcción  de ciudad dede el reconocimiento de sus diversidades e identidades como ejercicios autónomos de su ciudadanía</t>
  </si>
  <si>
    <t>4.2. De aquí a 2030, asegurar que todas las niñas y todos los niños tengan acceso a servicios de atención y desarrollo en la primera infancia y educación preescolar de calidad, a fin de que estén preparados para la enseñanza primaria</t>
  </si>
  <si>
    <t>Experiencias artisticas</t>
  </si>
  <si>
    <t>LOCALIDAD</t>
  </si>
  <si>
    <t>Este indicador se mide a través del reporte de experiencias artísticas realizado por el programa, en el cual se indica el número de experiencias planeadas y realizadas.</t>
  </si>
  <si>
    <t>Sistema Integrado de Formación - SIF</t>
  </si>
  <si>
    <t>julio-2023</t>
  </si>
  <si>
    <t>Subdirectora de formación Artística</t>
  </si>
  <si>
    <t xml:space="preserve">SCRD - IDARTES - </t>
  </si>
  <si>
    <t>Subdirección de formación Artística</t>
  </si>
  <si>
    <t>Diana Marcela del Pilar Reyes Toledo</t>
  </si>
  <si>
    <t>Jefe Oficina Asesore de Planeación y Tecnologías de la Información.</t>
  </si>
  <si>
    <t>Idartes</t>
  </si>
  <si>
    <t>FICHA TÉCNICA INDICADOR DE PRODUCTO 2.1.4</t>
  </si>
  <si>
    <t>El indicador de producto se relaciona con el resultado esperado 2.1</t>
  </si>
  <si>
    <t xml:space="preserve">Propósito 1: Hacer un nuevo contrato social con igualdad de oportunidades para la inclusión social, productiva y politica </t>
  </si>
  <si>
    <t xml:space="preserve">06 Sistema Distrital de Ciudado </t>
  </si>
  <si>
    <t>EL indicador calcula el porcentaje de avance en la implementación estrategia de promoción y fortalecimiento de la participación infantil incidente y la movilización social, en procesos locales y distritales para aumentar la capacidad de agenciamiento de niñas, nilños y adolescentes.</t>
  </si>
  <si>
    <t>La estrategia asociada al producto consiste en un proceso de fortalecimiento a la participación infantil, considerando que uno de los aspectos relevantes para el proceso de participación es la posibilidad de contar con una postura argumentativa e informada que posibilite desde el ejercicio de los niños, niñas y adolescentes favorecer desde sus voces la incidencia en diferentes espacios y escenarios tanto en el ámbito local como distrital</t>
  </si>
  <si>
    <t>10.2 De aquí a 2030, potenciar y promover la inclusión social, económica y política de todas las personas, independientemente de su edad, sexo, discapacidad, raza, etnia, origen, religión o situación económica u otra condición.</t>
  </si>
  <si>
    <t xml:space="preserve">El cumplimiento del indicador se irá reportando por medio de 1  informe por vigencia que contenga la información acerca de la implementación de las fases de la estrategia de la siguiente forma:
*FASE 1 (2023) DISEÑO METODOLÓGICO: Esta fase contempla la construcción de la estrategia para la conformación y consolidación de espacios de participación con incidencia de niñas, niños y adolescentes en las localidades de la ciudad, teniendo como base el fortalecimiento de los Consejos Consultivos Locales de Niños, Niñas y Adolescentes y el Consejo Consultivo Distrital de Niños, Niñas y Adolescentes y la conformación de grupos orientados a la cualificación en los entornos institucionales y comunitarios.
Entregables: 1. Documento de Planeación operativa para la implementación de la Estrategia durante la vigencia ( equivale el 50% de la    implementación de la fase en la vigencia)
                      2.Documento Técnico de la Estrategia (Equivale el 50% de la implementación de la fase en la vigencia)
*FASE 2 (2024) CONSOLIDACIÓN :Desarrollo de acciones para la socialización de la Estrategia con los grupos de interés. Esta fase contempla el reconocimiento de los dispositivos pedagógicos para la participación de las niñas, los niños y los adolescentes. 
Entregables:1. Planeación operativa para la implementación de la Estrategia durante la vigencia ( equivale el 50% de la    implementación de la fase en la vigencia)
                    2. Consolidación de los dispositivos pedagógicos incluidos en el desarrollo de la estrategia - Guías pedagógicas- (equivale el 50% de la    implementación de la fase en la vigencia).
*FASES 3.4.5.6.7.8,9 (2025-2031) IMPLEMENTACIÓN DE LA ESTRATEGIA: En estas fases se dará continuidad al desarrollo metodológico ajustado con los aprendizajes de las fases anteriores y se actualizarán los dispositivos pedagógicos para cada vigencia.
Entregables:1. Planeación operativa para la implementación de la Estrategia durante la vigencia  ( equivale el 50% de la    implementación de la fase en la vigencia)
                    2. Dispositivos pedagógicos actualizados  ( equivale el 50% de la    implementación de la fase en la vigencia)
FASE 10 PRIMERA PARTE EVALUACIÓN DE LA ESTRATEGIA: Se desarrollará un ejercicio de escucha y reconocimiento de las voces de las niñas, niños, adolescentes y familias participantes con el ánimo de realizar ajustes y generar interacciones desde la horizontalidad con la Estrategia. 
Entregables: 1. Planeación operativa para la implementación de la Estrategia durante la vigencia  ( equivale el 50% de la    implementación de la fase en la vigencia)
                      2. Propuesta de evaluación a desarrollar en la siguiente vigencia. ( equivale el 50% de la    implementación de la fase en la vigencia)
FASE 11  SEGUNDA PARTE EVALUACIÓN DE LA ESTRATEGIA: Se implementrá la evaluación de la estrategia con miras a la formulación de la proxima política pública.
Entregable: 1. Planeación operativa para la implementación de la Estrategia durante la vigencia  ( equivale el 50% de la    implementación de la fase en la vigencia)
                   2. Cartilla que contiene el resultado de la evaluación implementada en la vigencia (Planeación operativa para la implementación de la Estrategia durante la vigencia  ( equivale el 50% de la    implementación de la fase en la vigencia).
</t>
  </si>
  <si>
    <t xml:space="preserve">Informes de implementación de la estrategia Subdirección para la Infancia </t>
  </si>
  <si>
    <t xml:space="preserve">No disponible </t>
  </si>
  <si>
    <t xml:space="preserve">La presente estrategia realiza procesos de formación con niños, niñas y adolescentes para la conformación y consolidación del Consejo Consultivo Distrital y Local.
Los cuales se crean a partir del Decreto 121 de 2012 por el cual se conforman como “espacios de participación, análisis y discusión de las temáticas de la ciudad, en especial aquellas que les conciernen a las niñas, niños y adolescentes y que garantizan el ejercicio pleno de sus derechos y libertades” (Artículo 1, Decreto 121 de 2012). Bajo lo anterior, son entonces una instancia consultiva de niñas, niños y adolescentes a nivel distrital y local respectivamente, para la formulación de políticas, proyectos, planes, programas e iniciativas para las localidades y la ciudad orientadas a la población: primera infancia, infancia y adolescencia. Además de ser una instancia consultiva, tiene la posibilidad de realizar veeduría a las acciones que desde el Distrito se adelanten para la garantía de los derechos de la niñez en Bogotá. </t>
  </si>
  <si>
    <t>FICHA TÉCNICA INDICADOR DE PRODUCTO 2.1.5</t>
  </si>
  <si>
    <t>159. Número de estrategias interculturales desarrolladas</t>
  </si>
  <si>
    <t>Desarrollar una (1) estrategia intercultural para fortalecer los diálogos con la ciudadanía en sus múltiples diversidades poblacionales y territoriales.</t>
  </si>
  <si>
    <t>01 Hacer un nuevo contrato social con igualdad de oportunidades para la inclusión social, productiva y política</t>
  </si>
  <si>
    <t>21 Creación y vida cotidiana: Apropiación ciudadana del arte, la cultura y el patrimonio, para la democracia</t>
  </si>
  <si>
    <t>Las estrategias de apoyo a inicitivas artísticas, culturales y patrimoniales para la promoción de la pariticipación cultural incidente de la primera infancia, la infancia y la adolescencia con un enfoque intercultural se compone de acciones que pueden ser: becas del Programa Distrital de Estímulos a la cultura, talleres de formación, seminarios, encuentros, fortalecimiento de la participación de niños, niñas y adolescentes en el Sistema Distrital de Arte, Cultura y Patrimonio, entre otras actividades. Su formulación y ejecución se irá definiendo para cada vigencia de acuerdo con los diagnósticos elaborados con la población y las necesidades identificadas durante la vigencia de la política pública.</t>
  </si>
  <si>
    <t xml:space="preserve">Desarrollar  estrategias de apoyo a iniciativas artísticas, culturales y patrimoniales que promuevan la participación cultural incidente de la primera infancia, la infancia y la adolescencia con un enfoque intercultural. Dicha estrategia podrá componerse de: becas del Programa Distrital de Estímulos, talleres de formación, seminarios, encuentros, fortalecimiento de la participación de niños, niñas y adolescentes en el Sistema Distrital de Arte, Cultura y Patrimonio, entre otras actividades. </t>
  </si>
  <si>
    <t>Poblacional; diferencial</t>
  </si>
  <si>
    <t>Programa Distrital de Estímulos: Beca Iniciativas de participación cultural infantil</t>
  </si>
  <si>
    <t>Se contabiliza la estrategia de apoyo a iniciativas artísticas, culturales y patrimoniales que promuevan la participación cultural incidente de la primera infancia, la infancia y la adolescencia con un enfoque intercultural a partir de los componentes que se definan para cada vigencia: número de becas del Programa Distrital de Estímulos, talleres de formación, seminarios, encuentros, acciones de fortalecimiento de la participación de niños, niñas y adolescentes en el Sistema Distrital de Arte, Cultura y Patrimonio, entre otras actividades. Se tendrán en cuenta los registros presupuestales, los informes de gestión, información emitida por la Direción de Fomento y sus plataformas (SICON) y los informes de política pública.</t>
  </si>
  <si>
    <t>Certificados de Registro Presupuestal presentados por la Dirección de Asuntos Locales y Paticipación, Información alojada en plataformas del sector, informes de gestión.</t>
  </si>
  <si>
    <t>15/01 (vigencia cumplida 2024 - 2033)</t>
  </si>
  <si>
    <t>Hugo Alexander Cortés León</t>
  </si>
  <si>
    <t>Director de Asuntos Locales y Participación</t>
  </si>
  <si>
    <t>Secretaría de Cultura, Recreación y Deporte</t>
  </si>
  <si>
    <t xml:space="preserve">hugo.cortes@scrd.gov.co </t>
  </si>
  <si>
    <t>3274850 Ext. 620</t>
  </si>
  <si>
    <t>Carlos Alfonso Gaitán Sánchez</t>
  </si>
  <si>
    <t xml:space="preserve">Jefe Oficina Aseosra de Planeación </t>
  </si>
  <si>
    <t>FICHA TÉCNICA INDICADOR DE PRODUCTO 2.1.6</t>
  </si>
  <si>
    <t>El indicador de producto se relaciona con el resultado 2.1</t>
  </si>
  <si>
    <t>Construir Bogotá - Región con gobierno abierto, transparente y ciudadanía consciente.</t>
  </si>
  <si>
    <t>Gestión Pública  Efectiva</t>
  </si>
  <si>
    <t>El indicador da cuenta del número de espacios de diálogo ciudadano realizados con ninas, niños y adolescentes en el marco del mecanismo P. de rendición de cuentas de la UAESP.</t>
  </si>
  <si>
    <t xml:space="preserve">Espacios de dialogo ciudadano con niños, niñas y adolecentes adaptados metodologicamente para el desarrollo de su participación </t>
  </si>
  <si>
    <t>Poblacional-diferencial</t>
  </si>
  <si>
    <t>Diálogos ciudadanos</t>
  </si>
  <si>
    <t>El producto se medirá a partir de las actas y listas de asistencias de los espacios de diálogo realizados durante cada vigencia programada en el marco de la estrategia de rendición de cuentas adaptados especificamente para niñas, niños y adolescentes en el marco del mecanismo P. de rendición de cuentas de la UAESP.</t>
  </si>
  <si>
    <t>Informes de estrategia de rendición de cuentas de la UAESP.</t>
  </si>
  <si>
    <t>30 dias</t>
  </si>
  <si>
    <t> No disponible</t>
  </si>
  <si>
    <t>Katerine Serrano Poveda</t>
  </si>
  <si>
    <t>Contratista</t>
  </si>
  <si>
    <t>OAP</t>
  </si>
  <si>
    <t>katerine.serrano@uaesp.gov.co</t>
  </si>
  <si>
    <t>Alexandra Roa</t>
  </si>
  <si>
    <t>UAESP- Oficina Asesora de Planeación/yesly.roa@uaesp.gov.co</t>
  </si>
  <si>
    <t>FICHA TÉCNICA INDICADOR DE PRODUCTO 2.1.7</t>
  </si>
  <si>
    <t xml:space="preserve">El indicador da cuenta del número de Jornadas de participación para niñas niños y adolescentes en torno a la transformación y cuidado del espacio publico y del medio ambiente </t>
  </si>
  <si>
    <t>El producto esta relacionado con las jornadas de participación realizadas en el territorio de Mochuelo para niñas, niños y adolescentes dirigidas hacia la transformación y ciudado del espacio público y el medio ambiente.</t>
  </si>
  <si>
    <t>Jornadas</t>
  </si>
  <si>
    <t>El producto se medirá a partir de las actas y listas de asistencias de niñas, niños y adolescentes  de los espacios de diálogo realizados en el marco de la estrategia de rendición de cuentas, exclusivamente en el sector de influencia social de Doña Juana.</t>
  </si>
  <si>
    <t>Informes del Plan de Gestión social para mejorar las condiciones de vida de las comunidades y los ecosistemas en el área de influencia social del Parque de Innovación Doña Juana.</t>
  </si>
  <si>
    <t>Funcionario</t>
  </si>
  <si>
    <t>FICHA TÉCNICA INDICADOR DE PRODUCTO 2.1.10</t>
  </si>
  <si>
    <t>Para la medicion de este indicador se tienen en cuenta el número de niñas y adolescentes que participan en la estrategia de empoderamiento atraves de los semilleros y jornadas significativas de la Dirección de Enfoque Diferencial de la Secretaría Distrital de la Mujer</t>
  </si>
  <si>
    <t>Esta estrategia se desarrolla a través de semilleros de empoderamiento y jornadas significativas cuyo objetivo es brindar herramientas a las niñas, adolescentes y mujeres jóvenes para fortalecer el reconocimiento de sus derechos, la prevención de las violencias basadas en género y la elimiminación de los imaginarios sexistas y roles de género. Lo anterior, aportando a la construcción de proyectos de vida donde se tengan en cuenta las diferencias y diversidades de cada una de las mujeres. En estos espacios se abordan temas como los derechos humanos de las mujeres priorizados en la Politica Pública de Mujeres y Equidad de Género, posicionamiento de las mujeres en espacios públicos y privados, rutas de atención a las niñas y adolescentes para la prevención y atención a las violencias, autocuidado, resignificación de los roles de las niñas y mujeres en la sociedad y cuidado de la salud mental desde la infancia.</t>
  </si>
  <si>
    <t>Se tomará información del Sistema de Información SIMISIONAL  a partir de los registros de las participantes en  la Estrategia de Empoderamiento para niñas y adolescentes con enfoque de derechos humanos y diferencial por cada vigencia</t>
  </si>
  <si>
    <t>Sistema de Información SIMISIONAL</t>
  </si>
  <si>
    <t>FICHA TÉCNICA INDICADOR DE PRODUCTO 2.1.11</t>
  </si>
  <si>
    <t>El indicador de producto se relaciona con el resultado esperado 2.1.</t>
  </si>
  <si>
    <t>Instituto Distrital de Turismo</t>
  </si>
  <si>
    <t>Corresponde a la suma de NNA que participan y se benefician de las actividades desarrolladas en el marco del programa de promoción del Turismo sostenible y responsable.</t>
  </si>
  <si>
    <t xml:space="preserve"> Involucrar a NNA en estas actividades permite la apropiación del territorio, el uso y disfrute del tiempo libre,  la construcción del tejido social y empresarial desde la infancia.Esto teniendo en cuenta, que en  los NNA se haga efectivo el goce el derecho al disfrute del tiempo libre y esparcimiento, a la vez fortalezcan sus conocimientos que faciliten la apropiación de ciudad y generando en ellos una conciencia de responsabilidad y cuidado del territorio.</t>
  </si>
  <si>
    <t xml:space="preserve">16.2. Poner fin al maltrato, la explotación, la trata y todas las formas de violencia y tortura contra la niñez </t>
  </si>
  <si>
    <t>Sumatoria de Niños, niñas y adolescentes que participan en el programa de promoción del Turismo sostenible y responsable</t>
  </si>
  <si>
    <t xml:space="preserve">Plan de acción proyecto de inversión 7705 - indicador de PMR No. 14 </t>
  </si>
  <si>
    <t>Los datos de indicador se encontraran en el registro del informe de los eventos realizados en la Subdirección de Desarrollo y Competividad del IDT durante cada vigencia.</t>
  </si>
  <si>
    <t>Registro del informe del evento</t>
  </si>
  <si>
    <t xml:space="preserve">Jorge Iván Chacón Martínez </t>
  </si>
  <si>
    <t xml:space="preserve">Subdirección de Desarrollo y Competitividad </t>
  </si>
  <si>
    <t xml:space="preserve">Instituto Distrital de Turismo </t>
  </si>
  <si>
    <t xml:space="preserve">Sandra Patricia Peñuela </t>
  </si>
  <si>
    <t>Subdirectora de Planeación (E)</t>
  </si>
  <si>
    <t>FICHA TÉCNICA INDICADOR DE PRODUCTO 2.2.1</t>
  </si>
  <si>
    <t>El indicador de producto se relaciona con el resultado 2.2</t>
  </si>
  <si>
    <t>Transformación cultural para la conciencia ambiental y el cuidado de la fauna doméstica</t>
  </si>
  <si>
    <t xml:space="preserve">Secretaria Distrital de Ambiente	</t>
  </si>
  <si>
    <t>Mide la sumatoria del número de niños, niñas y adolescentes vinculados a la estrategia de participación en escenarios relacionados con el cuidado y protección del ambiente.</t>
  </si>
  <si>
    <t>La estrategia de participación de niños, niñas y adolescentes en escenarios relacionados con el cuidado y protección del ambiente, está enfocada en desarrollar actividades y metodologías que permitan la escucha activa y sistematización de las propuestas, percepciones y necesidades de los  niños, niñas y adolescentes para ser incluídos en los procesos de la gestión ambiental local. El proceso se desarrollará como jornadas, talleres, conversatorio, acciones u otros mecanismos de participación en los espacios concertados con Entidades que manejen niños, niñas y adolescentes.</t>
  </si>
  <si>
    <t>11.6 De aquí a 2030, reducir el impacto ambiental negativo per capita de las ciudades, incluso prestando especial atención a la calidad del aire y la gestión de los desechos municipales y de otro tipo.
11.a Apoyar los vínculos económicos, sociales y ambientales positivos entre las zonas urbanas, periurbanas y rurales fortaleciendo la planificación del desarrollo nacional y regional</t>
  </si>
  <si>
    <t>OPEL</t>
  </si>
  <si>
    <t>Los registros para el calculo del indicador se encuentran en los registros del grupo de participación OPE y corresponden al número de niños, niñas y adolescentes que participan de las actividades de la estrategia de participación por vigencia.</t>
  </si>
  <si>
    <t>Grupo participación de la OPEL</t>
  </si>
  <si>
    <t>Jefe Oficina de Participación, Educación y Localidades</t>
  </si>
  <si>
    <t>Secretaria Distrital de Ambiente</t>
  </si>
  <si>
    <t>Yesenia Donoso</t>
  </si>
  <si>
    <t>Subdirectora de Políticas y Planes Ambientales</t>
  </si>
  <si>
    <t>Los costos proyectados y el recurso disponible para el año 2024 se calculan sobre 6 meses de ejecución del PDD 2020-2024. El costo anual se calcula sobre el costo de 2 profesionales competentes para la tarea.</t>
  </si>
  <si>
    <t>FICHA TÉCNICA INDICADOR DE PRODUCTO 2.2.16</t>
  </si>
  <si>
    <t>El producto se encuentra relacionado con el resultado esperado 2.2.</t>
  </si>
  <si>
    <t>Se construirá un módulo específico en la encuesta:
* Encuesta de indicadores y políticas públicas
. Se crearán preguntas que hablen sobre percepciones, conocimientos y actitudes frente cultura ciudadana en infancia y adolescencia desde una visión de la población de 13 años en adelante que viven en las 20 localidades de Bogotá.
Este conjunto de preguntas suministrarán información necesaria para contrubuir en la gestión del conocimiento de este tema específico.</t>
  </si>
  <si>
    <t>Un módulo de cultura ciudadana relacionado a población de infancia y adolescencia</t>
  </si>
  <si>
    <t xml:space="preserve">3.4. Consolidación de las  estrategias de seguimiento y monitoreo a la implementación de la política pública  que contribuya con la gestión del conocimiento y el mejoramiento continuo de los servicios frente a las necesidades de la primera infancia, infancia y adolescencia en la ciudad										</t>
  </si>
  <si>
    <t>Cultura Ciudadana</t>
  </si>
  <si>
    <t>Módulos</t>
  </si>
  <si>
    <t>Bianual</t>
  </si>
  <si>
    <t>Encuesta de Indicadores y políticas públicas</t>
  </si>
  <si>
    <t>2027</t>
  </si>
  <si>
    <t>La información apra el indicador se encontrará en la encuesta de indicadores y politicas públicas que realiza la Dirección Observatorio y gestion de conocimiento cultural, la realización de estas encuestas es bianual por lo tanto los modulos se reportaran de forma bianual.</t>
  </si>
  <si>
    <t>Ninguna</t>
  </si>
  <si>
    <t>Director Observatorio y Gestión del Conocimiento Cultural</t>
  </si>
  <si>
    <t>Dirección Observatorio y Gestión del Conocimiento Cultural</t>
  </si>
  <si>
    <t>FICHA TÉCNICA INDICADOR DE PRODUCTO 2.2.3</t>
  </si>
  <si>
    <t>El indicador de producto se relaciona con el Resultado esperado 2.2.</t>
  </si>
  <si>
    <t>Número de Beneficiarios de procesos integrales de formación a lo largo de la vida con enfasis en el arte y la cultura.</t>
  </si>
  <si>
    <t>Hacer un nuevo contrato social con igualdad de oportunidades para la inclusión social, productiva y política.</t>
  </si>
  <si>
    <t>Formación integral: más y mejor tiempo en los colegios</t>
  </si>
  <si>
    <t>El indicador cuenta el número de niñas, niños y adolescentes que se vinculan con La OFB mediante su proceso de formación musical el cual lleva a cabo en las 20 localidades de la ciudad mediante sus Centros de Formación Escolar imparte Conocimiento en musica sinfónica, academica  y canto lirico a cuanto niño, niña y  adolescente desee participar de este sin ningun costo asociado. Un proceso que lleva fortaleciendose desde el año 2013 y cada vez atiende a mas personas de la capital del pais.</t>
  </si>
  <si>
    <t>El sector cultura desde varias decadas ha venido fortaleciendo la atención a niños y niñas desde la primera infancia a través de los procesos de formación integral desde las artes, la recreación, el deporte, la cultura, el patrimonio y la ciencia a través de su abanico de entidades (SCRD, IDRD, IDARTES, FUGA, IDPC, OFB) las cuales se encargan de fortalecer el crecimiento y desarrollo de esta población etaria.</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</si>
  <si>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</si>
  <si>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Estadisticas internas de la entidad</t>
  </si>
  <si>
    <t>Una vez finalizado el mes de reporte, los artistas formadores  se encargan de ingresar los datos del estudiante nuevo a un sistema de información interno llamado "AIDA" el cual arroja el informe consolidado de la cantidad de niños vinculados al proceso de formación musical de la entidad de manera mensual o con la periodicidad que se requiera</t>
  </si>
  <si>
    <t>Sistema de Información AIDA</t>
  </si>
  <si>
    <t>Directora de Fomento y Desarrollo</t>
  </si>
  <si>
    <t>Dirección de Fomento y Desarrollo</t>
  </si>
  <si>
    <t>288 9988</t>
  </si>
  <si>
    <t>Johny Hernando Castro Leon</t>
  </si>
  <si>
    <t>Jefe OAPT</t>
  </si>
  <si>
    <t>FICHA TÉCNICA INDICADOR DE PRODUCTO 2.2.4</t>
  </si>
  <si>
    <t>La OFB mediante su proceso de formación musical el cual lleva a cabo en las 20 localidades de la ciudad mediante sus Centros de Formación Local y Hospitalario imparte Conocimiento en musica sinfónica, academica  y canto lirico a cuanto niño, niña y  adolescente desee participar de este sin ningun costo asociado. Un proceso que lleva fortaleciendose desde el año 2013 y cada vez atiende a mas personas de la capital del pais.</t>
  </si>
  <si>
    <t>Sumatoria de niñas, niños y adolescentes   no escolarizados vinculados en el programa de formación y apreciación muisical de la OFB</t>
  </si>
  <si>
    <t>5 dias habiles</t>
  </si>
  <si>
    <t>FICHA TÉCNICA INDICADOR DE PRODUCTO 2.2.5</t>
  </si>
  <si>
    <t xml:space="preserve">El indicador de producto impacta al resultado esperado 2.2. </t>
  </si>
  <si>
    <t>Código Meta PDD</t>
  </si>
  <si>
    <t xml:space="preserve">141, 143 y 135 </t>
  </si>
  <si>
    <t xml:space="preserve">Propósito: 1 Hacer un nuevo contrato social con igualdad de oportunidades para la inclusión social, productiva y política.
Logro ciudad: 9 Promover la participación, la transformación cultural, deportiva, recreativa, patrimonial y artística que propicien espacios de encuentro, tejido social y reconocimiento del otro. </t>
  </si>
  <si>
    <t>20. Bogotá, referente en cultura, deporte, recreación y actividad física, con parques para el desarrollo y la salud</t>
  </si>
  <si>
    <t xml:space="preserve">El indicador corresponde a la sumatoria de NNA vinculados en los procesos de formación deportivos, recreativos en las diferentes localidades del distrito, como: Escuelas de Mi Barrio, Centros de Psicomotricidad, Vacaciones Recreativas, Sesiones de Actividad Física y en los procesos de enseñanza de Escuela de la Bicicleta. </t>
  </si>
  <si>
    <t>El producto comprende los programas donde participan los NNA vinculados en los procesos de formación deportivos, recreativos y de actividad física en las diferentes localidades del distrito, como: Escuelas de Mi Barrio, Centros de Psicomotricidad, Vacaciones Recreativas, Sesiones de Actividad Física y en los procesos de enseñanza de Escuela de la Bicicleta.
1. Escuelas de Mi Barrio: Escuelas de Mi Barrio es un programa formativo, incluyente y educativo, de carácter extraescolar, en el que los niños, niñas, jóvenes y personas con discapacidad pueden iniciar el aprendizaje de un deporte, para afianzar su formación integral como ciudadanos, al tiempo que se fomenta su gusto e inclinación por la práctica deportiva mediante contenidos sistemáticos. Todo ello, con el fin de orientar y promover a futuros deportistas para la reserva y talento deportivo, con alta calidad de vida y condiciones, para así alcanzar niveles óptimos en las competencias desarrolladas en las diferentes localidades de Bogotá.
2. Centros de Psicomotricidad: Los Centros de Psicomotricidad son espacios diseñados para la población de la primera infancia, encaminados a mejorar la motricidad, coordinación y demás cualidades del movimiento, que posibilitan acciones motrices más exitosas, estos espacios se caracterizan por direccionar al niño o niña hacia el psiquismo que constituye la actividad mental del mismo y de esta manera ampliar los reflejos cognitivos (motriz, sensaciones, percepciones, pensamiento) y los reflejos afectivos (emociones, sentimientos), que en la práctica de la Psicomotricidad se puede ver reflejada por medio de acciones y talleres de movimiento y su estrategia esencial es a partir de su pedagogía activa, flexible y crítica, donde predomina el movimiento corporal, experiencias vivenciales y situaciones significativas.
Tiene como objetivo desarrollar la maduración psicomotriz por medio de la pedagogía activa, llevándose a cabo el enfoque pedagógico integral, los valores olímpicos (excelencia, respeto, amistad) y valores educativos (creatividad, inteligencia emocional y social) de la población primera infancia.
3. Vacaciones recreativas: Desarrolla actividades lúdico-recreativas, de actividad física y predeportivos dirigidos a infancia y adolescencia. Las actividades se implementan en diferentes espacios del Sistema Distrital de Parques y en las instituciones que cumplen con los requisitos mínimos necesarios para ejecutarlas. En general, las acciones se realizan en aras de contribuir en la formación integral y para el fortalecimiento de la cultura ciudadana.
4. Escuela de la Bicicleta: El Programa “Escuela de la Bicicleta”, es un Proceso de formación secuencial y continuo que permite a todos los ciudadanos, acceder de una forma lúdico-pedagógica a la bicicleta como elemento formador y transformador de ciudad, en un marco de inclusión, calidad de vida y conciencia ambiental.</t>
  </si>
  <si>
    <t>3.4. Para 2030, reducir en un tercio la mortalidad prematura por enfermedades no transmisibles mediante la prevención y el tratamiento y promover la salud mental y el bienestar.</t>
  </si>
  <si>
    <t>Sistema de Información Misional - SIM-  IDRD</t>
  </si>
  <si>
    <t>Cada tres (3) meses se realizará la sumatoria de los NNA registrados en el sistema de información misional SIM del IDRD, que hayan surtido los diferentes procesos en los programas de: Escuelas Deportivas, Centros de Psicomotricidad, Vacaciones Recreativas y Escuela de la Bicicleta, realizando la discriminación por enfoque Territorial, Poblacional-Diferencial y de género.</t>
  </si>
  <si>
    <t>IDRD - SISTEMA DE INFORMACIÓN MISIONAL - SIM</t>
  </si>
  <si>
    <t>Subdirector Técnico de Recreación y Deportes</t>
  </si>
  <si>
    <t>IDRD</t>
  </si>
  <si>
    <t>Subdirección Técnica de Recreación y Deportes</t>
  </si>
  <si>
    <t>Martha Rodríguez Martínez</t>
  </si>
  <si>
    <t>La Línea Base, se tomó del número de Niños, Niñas y Adolescentes vinculados en las jornadas recreativas y deportivas a 31 de octubre de 2022.</t>
  </si>
  <si>
    <t>FICHA TÉCNICA INDICADOR DE PRODUCTO 2.2.6</t>
  </si>
  <si>
    <t>Con el  total de niñas, niños y adolescentes beneficiados  en el sector cultura se contribuye a la  medición del indicador de resultado esperado (posicionamiento de los  temas de interés y  prácticas colectivas y ciudadanas de niñas, niños y adolescentes en la ciudad).</t>
  </si>
  <si>
    <t xml:space="preserve">El indicador mide el número  de Niños, Niñas y Adolescentes beneficiados por las actividades de la oferta artística y cultural de la FUGA </t>
  </si>
  <si>
    <t>Oferta artistica y cultural dirigida a  niñas, niños y adolescentes principalmente de las localidades del centro de Bogotá.</t>
  </si>
  <si>
    <t>11.4 Redoblar los esfuerzos para proteger y salvaguardar el patrimonio cultural y natural del mundo.</t>
  </si>
  <si>
    <t>PPIA FUGA 2022</t>
  </si>
  <si>
    <t>Localidades del centro de Bogotá (Mártires, Santa fé , Candelaria)</t>
  </si>
  <si>
    <t>El indicador se mide a partir de los informes de gestión reportados por las subdirecciones de gestión artistica y cultural y de gestión centro. La información se recolecta a partir de la realización de las actividades artisticas y culturales realizadas en el marco de la oferta artística y cultural de la FUGA.</t>
  </si>
  <si>
    <t xml:space="preserve">Informes de gestión, Formatos de Seguimiento de proyectos </t>
  </si>
  <si>
    <t>31/12/2022</t>
  </si>
  <si>
    <t>Subdirector Artistico y Cultural</t>
  </si>
  <si>
    <t>Subdirección Artística y Cultural</t>
  </si>
  <si>
    <t>Luis Fernando Mejía Castro</t>
  </si>
  <si>
    <t>FICHA TÉCNICA INDICADOR DE PRODUCTO 2.2.7</t>
  </si>
  <si>
    <t xml:space="preserve">El indicador de producto esta relacionado con el Resultado esperado 2.2										</t>
  </si>
  <si>
    <t>Lograr la atención de 250000 beneficiarios de procesos integrales de formación a lo largo de la vida con énfasis en el arte, la cultura y el patrimonio.</t>
  </si>
  <si>
    <t>(PROPÓSITO 1) Hacer un nuevo contrato social para incrementar la inclusión social, productiva y política.</t>
  </si>
  <si>
    <t>(PROGRAMA 14) Formación integral: más y mejor tiempo en los colegios</t>
  </si>
  <si>
    <t xml:space="preserve">Este indicador se elaborara mediante el número de niñas, niños y adolescentes atendidos en procesos de formación para el fortalecimiento del desarrollo integral de capacidades con énfasis en arte, cultura y patrimonio a través de la danza, música, teatro, artes plásticas, artes electrónicas, audiovisuales y literatura Por el programa CREA en las líneas de atención Arte en la Escuela, Impulso Colectivo y Converge Crea.                                                                         </t>
  </si>
  <si>
    <t>El producto corresponde a la atención a niñas, niños y adolescentes en el marco del programa CREA con sus tres líneas de atención. En la línea Arte en la Escuela se realizan procesos de formación articulados con Instituciones Educativas Distritales; en la línea Impulso Colectivo se busca posicionar el quehacer artístico como campo de conocimiento y opción de vida; y con la línea Converge Crea se trabajan procesos con personas y poblaciones con enfoque diferencial, que amplía el ejercicio de inclusión. Todo lo anterior atravezado por el acercamiento a lenguajes artísticos como danza, música, teatro, artes plásticas, artes electrónicas, audiovisuales y literatura en los centros de formación Crea, espacios dotados y acondicionados para el desarrollos de los talleres, laboratorios y experiencias artísticas. Adicional a ello el programa despliega sus acciones pedagógico-artísticas a espacios alternos como salones comunales, casas de la cultura, teatros y bibliotecas comunitarias y otra serie de lugares que se articulan con el territorio y las entidades distritales, generando sinergias entre lo institucional y lo comunitario.</t>
  </si>
  <si>
    <t>POBLACIONAL</t>
  </si>
  <si>
    <t>SIF</t>
  </si>
  <si>
    <t xml:space="preserve">La metodologia corresponde al resultado final de arroje la sumatoria del número de  niñas, niños y adolescentes atendidos en procesos de formación para el fortalecimiento del desarrollo integral de capacidades con énfasis en arte, cultura y patrimonio.                                                                                </t>
  </si>
  <si>
    <t>PANDORA - SIF</t>
  </si>
  <si>
    <t>FICHA TÉCNICA INDICADOR DE PRODUCTO 2.2.8</t>
  </si>
  <si>
    <t>(PROGRAMA 12) Educación inicial: Bases sólidas para la vida</t>
  </si>
  <si>
    <t>El indicador busca consolidar la cantidad de veces que se llega a las niñas y niños de primera infancia a través de las experiencias artísticas creadas e implementadas en el marco del Programa Nidos Arte en Primera Infancia del Instituto Distrital de las Artes, esto con el objetivo de constatar las experiencias artísticas que se crean e implementan para el disfrute y la apropiación de las artes en la primera infancia.
Las experiencias artísticas son encuentros concebidos para que niñas y niños tengan la oportunidad de vivir, conocer, contemplar, experimentar y crear a partir de los lenguajes de las artes, compartiendo con otras personas (niños, familiares, cuidadores(as), artistas y maestras), desarrollando sus capacidades mediante propuestas desde el cuerpo, el movimiento, la intervención artística del espacio, los lenguajes artísticos y transformación de las materias. Estas experiencias llegan a las niñas y niños de primera infancia a través de una dupla de artistas con saberes interdisciplinares que se encarga de su creación.
Después del proceso de creación se llega a las niñas y niños, es decir se implementa la experiencia artística una cantidad determinada de veces en el semestre. Para consolidar la cantidad de veces que se implementa una experiencia artística, se toma el número de experiencias creadas y la cantidad de veces que estas se implementan en los territorios.
El indicador se mantiene dentro de un rango, su anualización es constante.</t>
  </si>
  <si>
    <t xml:space="preserve">El producto evidencia la cantidad de veces que se llega a las niñas y niños de primera infancia a través de las experiencias artísticas creadas e implementadas en el marco del Programa Nidos Arte en Primera Infancia del Instituto Distrital de las Artes, la consolidación de esta información da cuenta del proceso que se gesta a través de las experiencias artísticas, ya que el impacto se da más de una vez sobre los mismos grupos de niñas y niños. </t>
  </si>
  <si>
    <t>Sumatoria de implementaciones de experiencias artísticas para el disfrute y apropiación de las artes en la primera infancia.</t>
  </si>
  <si>
    <t>Sistema Integrado de Formación SIF - IDARTES</t>
  </si>
  <si>
    <t>la medición se realizara mediante los resultados de la Sumatoria de número de implementaciones de experiencias artísticas para el disfrute y apropiación de las artes en la primera infancia, la información se encuentra contenida en el Sistema Integrado de Formación SIF-IDARTES y correspondera a cada vigencia.</t>
  </si>
  <si>
    <t>FICHA TÉCNICA INDICADOR DE PRODUCTO 2.2.9</t>
  </si>
  <si>
    <t>El indicador de producto impacta al resultado esperado 2.2.</t>
  </si>
  <si>
    <t>El indicador busca consolidar la cantidad de contenidos digitales hechos específicamente para personas gestantes, niñas y niños en primera infancia, creados e implementados en el marco del Programa Nidos Arte en Primera Infancia del Instituto Distrital de las Artes. Estos contenidos digitales son herramientas didácticas que se orientan a promover y fortalecer la interacción entre niñas y niños en la primera infancia con otras poblaciones y con sus familias, personas mayores y jóvenes entre otros. Son contenidos que promueven la interacción intergeneracional con la primera infancia y se caracterizan por ser piezas como: cuentos, libros digitales, videos, audios, canciones y juegos.
Los contenidos al ser digitales se implementan de manera virtual asincrónica, estos se mantienen dentro de un rango, ya que,  su anualización es contante.</t>
  </si>
  <si>
    <t xml:space="preserve"> Descripción del producto: El producto evidencia la cantidad de contenidos específicos que se realizan para personas gestantes, niñas y niños de primera infancia, creados e implementados en el marco del Programa Nidos Arte en Primera Infancia del Instituto Distrital de las Artes.
La evidencia de los contenidos que se crean, dan cuenta del impacto que tiene el programa Nidos, al implementar diversas estrategias que buscan llegar a niñas y niños que no pueden acceder a la oferta desde la presencialidad.</t>
  </si>
  <si>
    <t>2.2 Posicionamiento de los  temas de interés y  prácticas colectivas y ciudadanas de niñas, niños y adolescentes en la agenda pública de la ciudad.</t>
  </si>
  <si>
    <t xml:space="preserve"> Poblacional  </t>
  </si>
  <si>
    <t>productos</t>
  </si>
  <si>
    <t>la medición se realizara mediante los resultados de la sumatoria de Publicación de contenidos digitales en la página web del programa Nidos. Los contenidos al ser digitales se implementan de manera virtual asincrónica, estos se mantienen dentro de un rango, ya que,  su anualización es contante.</t>
  </si>
  <si>
    <t>página web nidos.gov.co</t>
  </si>
  <si>
    <t>diciembre-2023</t>
  </si>
  <si>
    <t>FICHA TÉCNICA INDICADOR DE PRODUCTO 2.2.10</t>
  </si>
  <si>
    <t>Este indicador se propone dar cuenta de la cantidad de implementaciones realizadas por cada una de las creaciones de circulación escénica, musical o multidisciplinar específicas para la primera infancia, desarrolladas por equipos de artistas del Programa Nidos Arte en Primera Infancia, para las niñas y los niños de ese grupo etáreo en Bogotá. La medida implica tener en cuenta la creación realizada por cada equipo de artistas, la cual ocurre una vez por semestre, y el número de implementaciones de la misma realizadas en distintos territorios de la ciudad. Es un indicador de tipo constante.</t>
  </si>
  <si>
    <t>El producto al cual responde el indicador es: 2.2.12. Oferta artistica y cultural  creada y dirigida especificamente a  personas gestantes, niñas y niños de primera infancia de los territorios de Bogota. Este producto, reconoce la importancia de garantizar el acceso y la participación de las niñas y los niños desde su gestación y durante su primera infancia, a una oferta artística y cultural que responda a sus intereses, necesidades y momento vital, como condiciones para ejercer sus derechos culturales (enfoque poblacional). La oferta será desarrollada en distintos territorios de la ciudad, en especial, aquellos a los cuales no llegan o no son frecuentes otras ofertas artísticas y culturales para este grupo.</t>
  </si>
  <si>
    <t>Implementaciones</t>
  </si>
  <si>
    <t>Este indicador se mide a traves de la cantidad de implementaciones, atenciones o presentaciones realizadas de las obras o demás acciones de circulación creadas espeficicamente para la primera infancia, cuya información se consulta en el Sistema Integrado de Formación SIF para cada vigencia programada.</t>
  </si>
  <si>
    <t>Sistema Integrado de Formación SIF</t>
  </si>
  <si>
    <t>IDARTES -</t>
  </si>
  <si>
    <t>FICHA TÉCNICA INDICADOR DE PRODUCTO 2.2.11</t>
  </si>
  <si>
    <t>IDPAC</t>
  </si>
  <si>
    <t>El IDPAC fortalece a las organizaciones sociales y comunitarias con el fin de que los miembros de grupos organizados interesados en promover y lograr un cambio respecto de alguna circunstancia que afecta a una comunidad o grupo, desarrollen conjuntamente capacidades y recursos para incidir en su situación de vida. Este producto es importante porque el fortalecimiento de organizaciones sociales y comunitarias que promueven y defienden los derechos de los niños, niñas y adolescentes, aumenta las capacidades de intervención de manera proactiva en las decisiones de la ciudad, permite dar herramientas para que a través de estas se canalicen los aportes de la comunidad y demás actores que contribuyen al enriquecimiento y optimización de los recursos y beneficios para todas y todos en el ejercicio de la construcción colectiva y democrática de las decisiones de política pública.</t>
  </si>
  <si>
    <t>10.2 Potenciar y promover la inclusión social, económica y política de todos, independientemente de su edad, sexo, discapacidad, raza, etnia, origen, religión o situación económica u otra condición.</t>
  </si>
  <si>
    <t xml:space="preserve">Organizaciones sociales y comunitarias </t>
  </si>
  <si>
    <t xml:space="preserve">Plataforma de la participación </t>
  </si>
  <si>
    <t>Plataforma de la participación - IDPAC y registros administrativos de la implementación de la estrategia de fortalecimiento</t>
  </si>
  <si>
    <t xml:space="preserve">Instituto de la Participación y Acción Comunal </t>
  </si>
  <si>
    <t xml:space="preserve">Ana Silvia Olano </t>
  </si>
  <si>
    <t>FICHA TÉCNICA INDICADOR DE PRODUCTO 2.2.12</t>
  </si>
  <si>
    <t>96; 153</t>
  </si>
  <si>
    <t>01 - Hacer un nuevo contrato social con igualdad de oportunidades para la inclusión social, productiva y política</t>
  </si>
  <si>
    <t>14 - Formación integral: más y mejor tiempo en los colegios
                                                                                                                                                21 - Creación y vida cotidiana: Apropiación ciudadana del arte, la cultura y el patrimonio, para la democracia cultural</t>
  </si>
  <si>
    <t>Insituto Distrital del Patrimonio Cultural</t>
  </si>
  <si>
    <t xml:space="preserve">El indicador contempla, por un lado, las estrategias de formación que se desarrollan a través de sesiones articuladas a procesos con niños, niñas y adolescentes implemenados en IED u otros escenarios formativos, cuya duración varía de acuerdo con el tipo de escenarios y duración de los procesos, estas se miden a través de proyectos de aula y comunitarios que dan cuenta de los objetivos, alcances, logros de las sesiones y balance del proceso, así como de las planeaciones de cada sesión.
Por otro lado, involucra las estrategias de divulgación y apropiación del patrimonio que se llevan a cabo en el Museo de Bogotá y el Museo de la Ciudad Autoconstruida, ya sea a partir de procesos de trabajo con niños y niñas, actividades educativas y culturales o las visitas acompañadas. El proyecto etáreo anual del Museo, específicamente el inciso de niños y niñas, da cuenta de la estrategia, así como las metodologías, planeaciones de las sesiones y los guiones de mediación.  </t>
  </si>
  <si>
    <t xml:space="preserve">Producto. Estrategias de formación, apropiación y divulgación del patrimonio cultural implementadas, para el reconocimiento de los intereses, prácticas y comprensiones de los niños, niñas y adolescentes sobre sus territorios y formas de vida.
Las estrategias de formación que se desarrollan a través de sesiones articuladas a procesos con niños, niñas y adolescentes en IED u otros escenarios formativos, desde un enfoque participativo en el que los y las participantes a partir de sus experiencias fortalecen sus conocimientos colectivamente sobre sus territorios, ello a partir de la metodología escalar que integra 4 módulos (mi cuerpo como primer patrimonio, territorios próximos, mi localidad y Bogotá mi ciudad) y sus formas de vida. Adicionamente, se contemplan estrategias de apropiación y divulgación del patrimonio cultural que tienen como objetivo fortalecer la participación de los niños y niñas en el Museo de Bogotá y el Museo de la Ciudad Autoconstuida a partir de procesos de sensibilización y acercamiento a la colección de los museos, reconocimiento y dialogo en torno a sus visiones, experiencias de vida e imaginarios sobre la ciudad de sus sueños. </t>
  </si>
  <si>
    <t>Reporte y seguimiento de los planes operativos anuales</t>
  </si>
  <si>
    <t xml:space="preserve">Las estrategias de formación, apropiación y divulgación del patrimonio cultural con niños, niñas y adolescentes se mediran a través de tres metodologías de medición:  1.       Estrategia de formación en patrimonio cultural a niños, niñas y adolescentes en el ciclo integral de educación de Instituciones Educativas Distritales (IED). Esta estrategia formativa en patrimonio cultural integra 4 módulos de formación del programa Civinautas (mi cuerpo como primer patrimonio, patrimonios próximos, mi localidad y mi ciudad), se realiza en articulación con la Secretaría de Educación del Distrito y hace parte de la oferta que el Sector cultura brinda en las IED a través de los centros de interés y que se desarrolla, en la mayoría de los casos, en contra-jornada. La estrategia formativa en el ciclo integral de educación se mide a través de dos registros que se sistematizan por cada proceso formativo: proyectos de aula formulados a partir de los intereses de niños, niñas y adolescentes, se sistematizan durante cada proceso formativo y se cierran cuando este se concluye; y las planeaciones en las que se registran previamente las sesiones a partir de tres momentos, una vez se desarrollan las sesiones se sistematizan en este formato sus principales logros. La estrategia formativa inscrita en el ciclo integral de educación propone el desarrollo de tres sesiones semanales por cada grupo de niños, niñas y adolescentes participantes, dos sincrónicas y una asincrónica, y se implementa a través de tres modalidades: autónoma y asistida en las que el IED asigna un docente implementador quien cuenta con el acompañamiento de un(a) mediador(a) del programa para la planeación y acompañamiento en aula (solo para la modalidad autónoma); la otra modalidad es la directa a través de la cual un(a) formador(a) del programa desarrolla la formación directamente. 2.       Estrategia de formación en patrimonio cultural a niños, niñas y adolescentes con otros espacios formativos (organizaciones, fundaciones, instituciones educativas, etc.) que se desarrollan a través de procesos que comprenden diferentes niveles de profundidad: básicos (3 a 4 sesiones), intermedios (de 5 a 6 sesiones) y avanzados (de 7 a 10 sesiones), basados en la promoción de la participación de niños, niñas y adolescentes en torno a los patrimonios culturales de sus entornos de relación y en los que se procura una articulación directa con áreas, programas y proyectos del IDPC. Las estrategias formativas de otros espacios se miden a través de dos registros que se adelantan por cada proceso formativo: proyectos comunitarios formulados a partir de los intereses de niños, niñas y adolescentes, se sistematizan durante cada proceso y se cierran cuando este se concluye; y las planeaciones en las que se registran previamente las sesiones a partir de tres momentos, una vez se desarrollan las sesiones se sistematizan en este formato sus principales logros. Esta estrategia la implementa directamente el equipo del programa de formación en patrimonio cultural y, en la mdida de lo posible, con profesionales de otros equipos del IDPC con los que se articula el proceso y/ con los docentes, líderes, lideresas o referentes de los espacios formativos en los que se desarrolla la estrategia.   3.      Estrategia de divulgación y apropiación del patrimonio cultural para niños y niñas que se desarollan a partir de: 1) Procesos de trabajo con niños y niñas de 3 o más sesiones basados en el reconocimiento de los intereses, experiencias, voces y percepciones de los niños y niñas sobre y en relación al patrimonio, que se enmarcan en el desarrollo de proyectos museográficos del Museo de Bogotá y el Museo de la Ciudad Autoconstruida y cuya intención es la vinculación de sus experiencias de vida, percepciones y propuestas en uno o varios niveles del proyecto (museografía, guiones de mediación, experiencias de usuario, activaciones educativas, entre otras); 2) La participación de actividades educativas que pueden llevarse a cabo en una o dos sesiones cuyo objetivo es la sensibilización y el reconocimiento de las colecciones del museo, así como la generación de agencia para interpretar, proponer y conversar en torno al patrimonio de la ciudad; 3) La participación en recorridos mediados en el Museo de Bogotá. Las estrategias se miden a partir de las metodologías de planeación de las sesiones, los guiones de mediación, registros de asistencia de las actividades, soporte fotográfico y las relatorias de las acciones que lo requieran. </t>
  </si>
  <si>
    <t>Diciembre 2023</t>
  </si>
  <si>
    <t>Camila Medina Arbelaez</t>
  </si>
  <si>
    <t>Subdirectora de Divulgación y Apropiación del Patrimonio Cultural</t>
  </si>
  <si>
    <t>Instituto Distrital de Patrimonio Cultural -IDPC</t>
  </si>
  <si>
    <t>Subdirección de Divulgación y Apropiación del Patrimonio Cultural</t>
  </si>
  <si>
    <t xml:space="preserve">camila.medina@idpc.gov.co </t>
  </si>
  <si>
    <t>Luz Patricia Qiuntanilla Parra</t>
  </si>
  <si>
    <t>FICHA TÉCNICA INDICADOR DE PRODUCTO 2.2.13</t>
  </si>
  <si>
    <t>Hacer un nuevo contrato social con igualdad de oportunidades para la inclusión social, productiva.</t>
  </si>
  <si>
    <t>Programa 15. Plan Distrital de Lectura, Escritura y Oralidad: "Leer para la vida"</t>
  </si>
  <si>
    <t xml:space="preserve">Desde Programación Cultural se realizarán tres actividades de promoción de lectura que permitan la comprensión y apropiación del informe de la comisión de la verdad por parte de niñas y niños en primera infancia e infancia y adolescentes, una actividad por cada grupo poblacional. Las y los participantes serán usuarios y usuarias de la Red Distrital de Bibliotecas, colegios aliados e instituciones atendidas desde los servicios de extensión. Los tomos a trabajar serán el testimonial (Cuando los pájaros no cantaban: historias del conflicto armado en Colombia) y el transmedia, que tienen la versatilidad necesaria para realizar actividades de lectura, escritura y oralidad. Para la implementación se deberá hacer articulación con expertos en los temas a tratar, quienes harán las adaptaciones con base en los recursos de las bibliotecas y el repositorio de la Comisón de la Verdad. 
Desde la escuela de lectores se realizarán cuatro actividades, a saber, un seminario para cuidadores y cuidadoras sobre el uso pedagógico del informe de la comisión de la verdad, dos talleres para primera infancia e infancia sobre lectura didáctica y estética del informe, un proceso de investigación sobre lectura estética y didáctica del informe con población de infancia y primera infancia. </t>
  </si>
  <si>
    <t>16.7. Promover el estado de derecho en los planos nacional e internacional y garantizar la igualdad de acceso a la justicia para todos</t>
  </si>
  <si>
    <t xml:space="preserve">; </t>
  </si>
  <si>
    <t>Actividades</t>
  </si>
  <si>
    <t>Dirección de Lectura y Bibliotecas SINBAD</t>
  </si>
  <si>
    <t>2023</t>
  </si>
  <si>
    <t xml:space="preserve">Una vez realizadas las actividades según la programación, se notificará en el sistema de información de bibliotecas SINBAD, el número de participantes del espacio, una descripción de lo desarrollado y observaciones frente a lo alcanzado. </t>
  </si>
  <si>
    <t>SINBAD - Dirección de Lectura y Bibliotecas</t>
  </si>
  <si>
    <t>15 días</t>
  </si>
  <si>
    <t xml:space="preserve">Rafael Tamayo </t>
  </si>
  <si>
    <t>Director de Lectura y Bibliotecas</t>
  </si>
  <si>
    <t>rafael.tamayo@scrd.gov.co</t>
  </si>
  <si>
    <t>Carlos Gaitán</t>
  </si>
  <si>
    <t xml:space="preserve">FICHA TÉCNICA INDICADOR DE PRODUCTO 2.2.14. </t>
  </si>
  <si>
    <t>Niños, niñas y adolescentes beneficiarios de las acciones pedagógicas en educación vial y cultura para la movilidad</t>
  </si>
  <si>
    <t>El indicador de producto se relaciona con el resultado esperado 2.2</t>
  </si>
  <si>
    <t>383 Definir e implementar dos estrategias de cultura ciudadana para el sistema de movilidad, con enfoque diferencial, de género y territorial, donde una de ellas incluya la prevención, atención y sanción de la violencia contra la mujer en el transporte</t>
  </si>
  <si>
    <t>5. Construir Bogotá Región con gobierno abierto, transparente y ciudadanía consciente</t>
  </si>
  <si>
    <t>N.A</t>
  </si>
  <si>
    <t>Este indicador mide el porcentaje de niñas, niños y adolescentes beneficiados en la estrategia formativa de educación vial y cultura para la movilidad. Se precisa que este indicador es por demanda, por cuanto se desarrollan por solicitud de la las instituciones educativas públicas y privadas ubicadas en Bogotá
La línea base tomada corresponde al número de niños beneficiados de las acciones pedagógicas en el periodo del 1 de enero de 2022 al 31 de diciembre de 2022; se desarrollaron 392 acciones pedagógicas y se beneficiaron  61.978 niñas, niños y adolescentes (61.978/61.978)*100.</t>
  </si>
  <si>
    <t>Las acciones pedagógicas a través de las cuales se benefican a niñas, niños y adolescentes de las instituciones educativas públicas y privadas de Bogotá, brindan herramientas a partir de la educación val y la cultura para la movilidad segura, promoviendo hábitos y comportamientos seguros en los desaplazamientos de esta población por medio de actividades lúdicas y pedagógicas.
La línea base tomada corresponde al número de niños beneficiados de las acciones pedagógicas en el periodo del 1 de enero de 2022 al 31 de diciembre de 2022; se desarrollaron 392 acciones pedagógicas y se beneficiaron  61.978 niñas, niños y adolescentes.</t>
  </si>
  <si>
    <t>3.1. Fortalecimiento  de la arquitectura interinstitucional para el mejoramiento  técnico, operativo y administrativo de  los servicios de atención integral  para  personas gestantes, niñas, niños y adolescentes en la ciudad.</t>
  </si>
  <si>
    <t>5.2. Eliminar todas las formas de violencia contra todas las mujeres y las niñas en los ámbitos público y privado, incluidas la trata y la explotación sexual y otros tipos de explotación</t>
  </si>
  <si>
    <t>Para medir el indicador y obtener el porcentaje de niñas, niños y adolescentes que beneficiados se realiza de la siguiente manera:
1. se recibe la solicitud por parte de la institución educativa y se generá la programación del servicio por parte de la SDM.
2. Al desarrollar la acción en instituciones educativas, se genera un reporte en excel donde se indica lugar donde se desarrolla la acción (nombre del colegio o institutción educativa), actividades desarrolladas, número de niñas, niños y adolescentes beneficiados (atendidos y/o capacitados).
3. Con la información recolectada se consolida una base de datos que reposa en los archivos de reportes de la Oficina Asesora de Comunicaciones y Cultura para la Movilidad - OACCM de la Secretaría de Movilidad.</t>
  </si>
  <si>
    <t>Decimo día hábil del mes de inicio de cada trimestre</t>
  </si>
  <si>
    <t>Andrés Fabián Contento Muñoz</t>
  </si>
  <si>
    <t>Jefe de la Oficina Asesora de Comunicaciones y Cultura para la Movilidad</t>
  </si>
  <si>
    <t>FICHA TÉCNICA INDICADOR DE PRODUCTO 2.2.15</t>
  </si>
  <si>
    <t>El producto se encuentra relacionado con esl resultado esperado 2.2.</t>
  </si>
  <si>
    <t>El indicador contabiliza el número de modulos de garantia de derechos culturales en primera infancia, infancia y adolescencia construidos para la encuesta de prácticas artísticas, culturales y patrimoniales.</t>
  </si>
  <si>
    <t xml:space="preserve">Se construirá un módulo específico en las siguientes encuestas:* Encuesta de prácticas artísticas, culturales, creativas y patrimoniales* Encuesta de lectura, escritura y oralidad. En cada una de ellas se crearán preguntas que hablen sobre percepciones, conocimientos y actitudes frente a los derechos culturales en primera infancia, infancia y adolescencia desde una visión de la población de 13 años en adelante que viven en las 20 localidades de Bogotá.Este conjunto de preguntas suministrarán información necesaria para contrubuir en la gestión del conocimiento de este tema específico.										</t>
  </si>
  <si>
    <t>3.4. Consolidación de las  estrategias de seguimiento y monitoreo a la implementación de la política pública  que contribuya con la gestión del conocimiento y el mejoramiento continuo de los servicios frente a las necesidades de la primera infancia, infancia y adolescencia en la ciudad</t>
  </si>
  <si>
    <t>Se medirá como un valor absoluto</t>
  </si>
  <si>
    <t>Encuesta de prácticas artísticas, culturales y patrimoniales
Encuesta de Lectura, escritura y oralidad</t>
  </si>
  <si>
    <t>FICHA TÉCNICA INDICADOR DE PRODUCTO 3.1.1</t>
  </si>
  <si>
    <t>El indicador de producto se relaciona con el resultado esperado 3.1</t>
  </si>
  <si>
    <t>Calidad, Cobertura y Fortalecimiento de la Educación Inicial, Preescolar, Básica y Media</t>
  </si>
  <si>
    <t>El indicador evidencia el porcentaje de institucione educativas oficiales de Bogotá que son beneficiados con estrategias de orientación socio ocupacional e inmersión en la educación superior</t>
  </si>
  <si>
    <t xml:space="preserve">Este producto da cuenta de la atención a IED que se benefician con estrategias de orientación socio ocupacional e inmersión en la educación supeiror </t>
  </si>
  <si>
    <t>Instituciones Educativas Distritales (IED)</t>
  </si>
  <si>
    <t>(El indicador se mide tomando la sumatoria de colegios distritales con educación media implementado estrategias de inmersión a la educación superior y Orientación socio ocupacional   / número de colegios distritales con nivel de educación media )*100, esta información se encuentra en el Informe de gestión del proyecto asociado a la Dirección de Educación Media, y corresponde a cada vigencia programada para el producto.</t>
  </si>
  <si>
    <t xml:space="preserve">Informe de gestión del proyecto asociado a la Dirección de Educación Media </t>
  </si>
  <si>
    <t>Directora de Educación Media</t>
  </si>
  <si>
    <t> Este producto es a demanda de acuerdo a las solicitudes realizadas por las IED a la Secretaría de Educación Distrital.</t>
  </si>
  <si>
    <t>FICHA TÉCNICA INDICADOR DE PRODUCTO 3.1.2</t>
  </si>
  <si>
    <t>El indicador de producto se relaciona con el resultado esperado 3.1.</t>
  </si>
  <si>
    <t>Inspirar confianza y legitimidad para vivir sin miedo y ser epicentro de cultura ciudadana, paz y reconciliación</t>
  </si>
  <si>
    <t>Plataforma institucional para la seguridad y la justicia</t>
  </si>
  <si>
    <t>Suma de eventos para fortalecer el compromiso del sector turístico frente a la protección de la infancia y adolescencia en Bogotá con respecto a los riesgos de ESCNNA en el contexto del turismo.</t>
  </si>
  <si>
    <t>La ESCNNA ha sido identificada como un riesgo de la actividad turística a nivel mundial . En esta medida los lineamientos eticos y legales que rigen al sector turismo a nivel mundial y nacional, instan a las empresas y a los prestadores de servicios turistico para que tomen las medidas de prevención necesarias para evitar que está violación de derechos de la infancia y adolescencia ocurra en desarrollo de la actividad turistica. Un evento bianual permite que  periodicamente  el sector turistico reflexione sobre su compromiso y tome acción articulada como sector para combatir cualquier situación que ponga en riesgo la integridad de NNA.</t>
  </si>
  <si>
    <t>3.1.Fortalecimiento de la arquitectura interinstitucional para el mejoramiento técnico y operativo de los servicios de atención integral para personas gestantes, niñas, niños y adolescentes en la ciudad.</t>
  </si>
  <si>
    <t>Eventos</t>
  </si>
  <si>
    <t>Otro:</t>
  </si>
  <si>
    <t>La información correspondiente al indicador se encontrara en los registros de informes del evento organziados por al Subdirección de Desarrollo y Competitividad del IDT, de forma bianual en las vigencias programadas.</t>
  </si>
  <si>
    <t xml:space="preserve">Registro de informe del evento Subdirección de Desarrollo y Competitividad 										</t>
  </si>
  <si>
    <t>6 meses</t>
  </si>
  <si>
    <t xml:space="preserve">Verónica Arbeláez </t>
  </si>
  <si>
    <t>Profesional especializada</t>
  </si>
  <si>
    <t>FICHA TÉCNICA INDICADOR DE PRODUCTO 3.1.3</t>
  </si>
  <si>
    <t>El indicador de producto se relaciona con el resultado 3.1</t>
  </si>
  <si>
    <t xml:space="preserve">Secretaría de Gobierno				</t>
  </si>
  <si>
    <t xml:space="preserve">Se mide el número de servidores públicos del Distrito que atienden niños, niñas y adolescentes cualificados, incorporando el enfoque diferencial étnico y el número de servidores públicos del Distrito que solicitaron procesos de capacitación ante la Secretaría Distrital de Gobierno y se calcula el porcentaje. </t>
  </si>
  <si>
    <t xml:space="preserve">Se desarrollaran procesos de capacitación de enfoque diferencial etnico por demanda, a los servidores públicos del Distrito que atiendan niños, niñas y adolescentes. En el marco de estas capacitaciones se desarollaran temáticas como: Cosmovisión de las comunidades étnicas, normatividad de estas comunidades y sus procesos organizativos en Bogotá, D.C.
Es un producto a demanda, por lo tanto, la realización de las capacitaciones contará con la articulación de la Dirección Poblacional de la Secretaría Distrital de Integración Social, con el fin de definir los funcionarios que se van a capacitar. Varía el total de personas que soliciten las capacitaciones. </t>
  </si>
  <si>
    <t xml:space="preserve"> Se coordinará la capacitación en conjunto con la SDIS, y la SAE llevará el control de los servidores públicos capacitados en las lineas de enfoque étnico diferencial  y las temáticas abordadas. Se consolida la información de la asistencia a  través de base de datos, para luego calcular el procentaje de las personas que solicitaron la capacitación con respecto a las que asistieron. La medición se realizará anualmente, por lo que se considera que con una (1) capacitación realizada en cada vigencia se cumplirá con el producto. </t>
  </si>
  <si>
    <t>Reportes internos SAE</t>
  </si>
  <si>
    <t>Subdirector de Asuntos Étnicos</t>
  </si>
  <si>
    <t>Secretaría Distrital de Gobierno</t>
  </si>
  <si>
    <t>Subdirección de Asuntos Étnicos</t>
  </si>
  <si>
    <t>Gabriel Felipe Angarita Serrano</t>
  </si>
  <si>
    <t>Jefe oficina asesora de planeación</t>
  </si>
  <si>
    <t xml:space="preserve">La capacitación de los servidores públicos depende de la coordinación con la SDIS y de la convocatoría que esta realice. </t>
  </si>
  <si>
    <t>FICHA TÉCNICA INDICADOR DE PRODUCTO 3.1.4</t>
  </si>
  <si>
    <t xml:space="preserve">El indicador permite medir el porcentaje de la demanda de procesos de formación, sobre el porcentaje de cumplimiento del 100% de los procesos solicitados. </t>
  </si>
  <si>
    <t>"Atención del 100% de la demanda de los encuentros educativos para fortalecer la prevención de violencias asociadas a las trayectorias de vida de infancia y adolescencia,  dirigida a niños, niñas, adolescentes, ciudadanía en general, servidores públicos y actores estatales.
Es un producto a demanda, por lo tanto, la realización de las capacitaciones contará con la articulación de la Dirección Poblacional de la Secretaría Distrital de Integración Social, con el fin de definir las personas que van a ser parte de los encuentros educativos. Varía el total de personas que soliciten las capacitaciones.</t>
  </si>
  <si>
    <t>Cada trimestre la Dirección de Derechos Humanos realizará un informe que dé cuenta del cumplimiento de los encuentros de educación realizados, dirigidos a niñas, niños, adolescentes, actores estatales y ciudadanía sobre DDHH y prevención de violencias asociadas a las trayectorias de vida de infancia y adolescentes.</t>
  </si>
  <si>
    <t>Matríz estadistica procesos de formacion y sensibilización por temática de la Dirección de Derechos Humanos SDG. Actas y listados de asistencia encuentros de educación; Plan de acción del componente de formación.</t>
  </si>
  <si>
    <t>Directora de Derechos Humanos</t>
  </si>
  <si>
    <t>Dirección de Derechos Humanos</t>
  </si>
  <si>
    <t>La puesta en marcha de los encuentros de educación sobre derechos humanos dependen de las solicitudes recibidas y allegadas a la Dirección de Derechos Humanos</t>
  </si>
  <si>
    <t>FICHA TÉCNICA INDICADOR DE PRODUCTO 3.1.6</t>
  </si>
  <si>
    <t>3. Inspirar Confianza</t>
  </si>
  <si>
    <t>48. Plataforma institucional para la seguridad y justicia</t>
  </si>
  <si>
    <t>Policía metropolitana</t>
  </si>
  <si>
    <t>El indicador refleja el seguimiento de las acciones interinstitucionales para el control del delito que propendan por entornos más seguros para la garantía de derechos de NNA y que son articuladas desde la Dirección de Seguridad. Esto es: actividades de "plan mochila", busqueda activa de posibles víctimas de ESCNNA y actividades para el control del ciberdelito que puede afectar a NNA.</t>
  </si>
  <si>
    <t>Este producto considera un trabajo de direccionamiento de acciones para control del delito sobre distintos entornos que vinculan a la infancia y la adolescencia en la ciudad (escolares, barriales, virtuales,  entre otros). Considera de manera amplia los Entornos como se detallan en el documento de la política, numeral 2 del marco teórico. En primera instancia se considera la priorización de los entornos educativos, pero podrá avanzanrse al abordaje de otros entornos, según sea estratégico por las vulnerabilidades que se detecten.</t>
  </si>
  <si>
    <t>Poner fin al maltrato, la explotación, la trata y todas las formas de violencia y tortura contra los niños</t>
  </si>
  <si>
    <t>Número de Acciones</t>
  </si>
  <si>
    <t>Sistema Progressus</t>
  </si>
  <si>
    <t>La información del indicador se tomará a prtir de los registros de las acciones reportadas en el sistema de información Progressus de la Dirección de Seguridad para cada periodo.</t>
  </si>
  <si>
    <t>Sistema de Información Progressus</t>
  </si>
  <si>
    <t>HASBLEIDY BOHORQUEZ PUERTO</t>
  </si>
  <si>
    <t>DIRECTORA DE SEGURIDAD</t>
  </si>
  <si>
    <t>SECRETARIA DISTRITAL DE SEGURIDAD CONVIVENCIA Y JUSTICIA</t>
  </si>
  <si>
    <t>DIRECCIÓN DE SEGURIDAD</t>
  </si>
  <si>
    <t>(57) 601 3779595</t>
  </si>
  <si>
    <t>El indicador cuenta el número de campañas comunicativas de la política pública realizadas por cada vigencia</t>
  </si>
  <si>
    <t>La estrategia de comunicaciones se enfoca en las acciones de comunicación estratégica que se desarrollarán desde la Oficina Asesora de
Comunicaciones (OAC) de la Secretaría Distrital de Integración Social, en articulación con los equipos técnicos de la Subdirección para la Infancia. Las acciones pedagógicas que hacen parte del proceso, como talleres, capacitaciones, entre otros, estarán a cargo de dicha subdirección, ya que se enmarcan directamente en las acciones y objetivos de la política como tal (a excepción de los talleres propuestos desde la OAC). Para estos casos,la OAC realizará los cubrimientos y acompañamientos correspondientes. La estrategia cuenta con un documento en el que se define el Planteamiento base de la Estrategia de comunicación y contiene las indicaciones y orientaciones técnicas para su desarrollo.
En cada vigencia se realizaran campañas que hacen parte de la estrategia.</t>
  </si>
  <si>
    <t>Campañas</t>
  </si>
  <si>
    <t>Por vigencia se reportara el cumplimiento de la magnitud del indicador mediante un informe que da cuenta del desarrollo de las campañas programadas para cada vigencia, el informe contendrá la siguiente información:
1. Cubrimiento en redes sociales
2. Linea gráfica determinada para las campañas
3. Cubrimiento en prensa
4. Publicaciones comunicación interna
5. Reporte cualitativo de talleres de socialización de la política pública en el marco de la estrategia.</t>
  </si>
  <si>
    <t>Informe construido entre la Subdirección para la Infancia y la Oficina Asesora de Comunicaciones de la SDIS</t>
  </si>
  <si>
    <t>1. Los tiempos de cada campaña varian de acuerdo a los criterios definidos en relación al impacto de la campaña y el numero de etapas definidas por campaña.
2. Para los items definidos en el informe que mide el cumplimiento del producto, es necesario tener en cuenta que no siempre se utilizan los mismos canales de difusión para el desarrollo de las campañas, lo cual varia de acuerdo al público objetivo.</t>
  </si>
  <si>
    <t>FICHA TÉCNICA INDICADOR DE PRODUCTO 3.1.7</t>
  </si>
  <si>
    <t>El indicador calcula la sumatoria de modulos implementados en cada vigencia para funcionarias y funcionarios de las diferentes entidades involucradas en la implementación de politicas públicas acerca de la primera infancia, infancia y adolescencia en el marco de la escuela de politicas y enfoques de la CIDPO</t>
  </si>
  <si>
    <t xml:space="preserve">Los módulos de cualificación a funcionarios y funcionarias con responsabilidades en la implementación de la  Política Primera Infancia, Infancia y adolescencia tienen como propósito fortalecer las capacidades para la implementación en temas como: enfoques diferenciales; pertinencia de los servicios para la realización de Niñas, Niños y Adolescentes; seguimiento y generación de reportes, entre otros. Dichos módulos se implementarán en el marco de la Escuela de Políticas y Enfoques de la Comisión Intersectotiral de Políticas (CIDPO) en la que participan funcionarios y funcionarias con responsabilidades en la implementación de las políticas sectoriales y poblacionales del Distrito.										</t>
  </si>
  <si>
    <t>Modulos</t>
  </si>
  <si>
    <t>La información para el indicador se obtiene a partir del modulo formulado e implementado en el marco de la escuela de politicas y enfoques de la CIDPO, que sera parte del repositorio interno que la Dirección Poblacional de la SDIS mantiene como lider de la escuela de políticas y enfoques de la CIDPO para cada vigencia.</t>
  </si>
  <si>
    <t>Repositorio interno de la Dirección Poblacional de la SDIS para la escuela de políticas y enfoques de la CIDPO</t>
  </si>
  <si>
    <t xml:space="preserve">nmartinezp1@sdis.gov.co
</t>
  </si>
  <si>
    <t>FICHA TÉCNICA INDICADOR DE PRODUCTO 3.2.1</t>
  </si>
  <si>
    <t>El producto se asocia al indicador de resultado 3.2</t>
  </si>
  <si>
    <t xml:space="preserve"> Orquesta Filarmónica de Bogotá				</t>
  </si>
  <si>
    <t>Hace referencia a la cantidad de niñas, niños y adolescentes, hijas e hijos de familias firmantes del acuerdo de paz residentes en Bogotá que conforman el Coro</t>
  </si>
  <si>
    <t>la Orquesta Filarmónica de Bogotá consolidó el Coro de Hijos de la Paz, conformado por niños y niñas menores de siete años de edad. En su mayoría, se trata de hijos e hijas de firmantes de la paz alcanzada entre el Estado Colombiano y las antiguas FARC en 2016.</t>
  </si>
  <si>
    <t> 3.2. Aumento en el acceso  de niñas, niños y adolescentes a servicios de atención integral y de salud mental.</t>
  </si>
  <si>
    <t>Derechos humanos; Territorial, Poblacional, De género</t>
  </si>
  <si>
    <t>Los datos que corresponden al indicador se encuentran en la información estadistica producida desde la Dirección de Fomento y Desarrollo y corresponderan a los registros del total de niñas. niños y adolescentes vinculados en el coro en cada vigencia.</t>
  </si>
  <si>
    <t>Información estadistica interna</t>
  </si>
  <si>
    <t>FICHA TÉCNICA INDICADOR DE PRODUCTO 3.2.2</t>
  </si>
  <si>
    <t>El indicador de producto se relaciona con el resultado 3.2</t>
  </si>
  <si>
    <t>Próposito 01 Hacer un nuevo contrato social con igualdad de oportunidades para la inclusión social, productiva y política</t>
  </si>
  <si>
    <t>06 Sistema Distrital del Cuidado</t>
  </si>
  <si>
    <t xml:space="preserve">Número de  personas gestantes, lactantes, niñas y niños en primera infancia en los entornos hogar y espacio público  atendidos con enfoque diferencial y de género mediante los servicios sociales previstos por la SDIS , en el área urbana de la ciudad. </t>
  </si>
  <si>
    <t>Modalidad familiar, que contempla la atención en Bogotá zona urbana a gestantes, lactantes, niñas y niños hasta los tres (3) años y Niñas y niños mayores de tres (3) años con restricciones médicas con el objetivo de promover el desarrollo integral y el goce efectivo de derechos de la primera infancia desde la gestación, con enfoque diferencial y de género, en coherencia con los fundamentos de la educación inicial, fortaleciendo las capacidades de las familias y comunidades para cuidar, educar y proteger a las niñas y niños desde la gestación, en los entornos hogar y espacio público.</t>
  </si>
  <si>
    <t>4.2  De aquí a 2030, asegurar que todas las niñas y todos los niños tengan acceso a servicios de atención y desarrollo en la primera infancia y educación preescolar de calidad, a fin de que estén preparados para la enseñanza primaria</t>
  </si>
  <si>
    <t>Sumatoria de personas gestantes, lactantes, niñas y niños en primera infancia en los entornos hogar y espacio público atendidos con enfoque diferencial y de género mediante los servicios sociales previstos por la SDIS , en el área urbana de la ciudad.</t>
  </si>
  <si>
    <t>La información se basa en los registros en el Sistema de Registro de Beneficiarios del Número de personas únicas atendidas , discriminado por grupo etáreo y modalidad del servicio asociado al producto, por cada vigencia.</t>
  </si>
  <si>
    <t>Sistema de Información de Registro de Beneficiarios</t>
  </si>
  <si>
    <t>FICHA TÉCNICA INDICADOR DE PRODUCTO 3.2.3</t>
  </si>
  <si>
    <t>Número de  personas gestantes, lactantes, niñas y niños en primera infancia en los entornos hogar y espacio público que habitan los territorios rurales de Bogotá   atendidos mediante los servicios sociales previstos por la SDIS.</t>
  </si>
  <si>
    <t>Modalidad Familiar, que atiende Gestantes, lactantes, niñas y niños menores de seis (6) años que habiten en la zona rural de Bogotá busca favorecer el desarrollo integral con enfoque diferencial a través de procesos pedagógicos e interacciones efectivas orientadas hacia el reconocimiento de prácticas culturales, comunitarias e identidad rural– campesina, para el potenciamiento de desarrollo, cuidado calificado, apoyo alimentario con calidad y oportunidad y promoción de la corresponsabilidad de las familias.</t>
  </si>
  <si>
    <t>Sumatoria depersonas gestantes, lactantes, niñas y niños en primera infancia en los entornos hogar y espacio público que habitan los territorios rurales de Bogotá   atendidas mediante los servicios sociales previstos por la SDIS.</t>
  </si>
  <si>
    <t>La información se basa en los registros en el Sistema de Registro de Beneficiarios del Número de personas únicas atendidas , discriminado por grupo etáreo y modalidad del servicio asociado al producto por cada vigencia.</t>
  </si>
  <si>
    <t>FICHA TÉCNICA INDICADOR DE PRODUCTO 3.2.4</t>
  </si>
  <si>
    <t>FICHA TÉCNICA INDICADOR DE PRODUCTO 3.2.5</t>
  </si>
  <si>
    <t>El indicador de producto se relaciona con el resultado esperado 3.2</t>
  </si>
  <si>
    <t>Mide el número de personas lactantes o redes de apoyo que hacen uso de las salas amigas de la familia lactante acompañadas por la SDIS.</t>
  </si>
  <si>
    <t>La Estrategia de las Salas Amigas de la Familia Lactante [SAFL], tiene como objetivo aportar a la garantía del derecho a la alimentación y nutrición adecuadas y saludables desde el nacimiento de las niñas y los niños en Bogotá, a través de la lactancia materna, dadas las implicaciones de esta práctica en su crecimiento, en su desarrollo y en la generación del vínculo socio afectivo; a través de la Estrategia se promueve también el derecho de las mujeres a practicar la lactancia materna libre de presiones sociales y comerciales.
La Estrategia SAFL es implementada en los tres entornos de la vida cotidiana: institucional (jardines infantiles y casas de pensamiento intercultural), comunitario (espacios comunitarios) y laboral (Entidades Distritales).
Las Salas Amigas de la Familia Lactante son lugares de encuentro, donde las familias lactantes y gestantes ejercen sus derechos y se garantiza la mejor forma de alimentación para las niñas y los niños, a través de la promoción de la práctica de la lactancia materna; en ellas, las personas lactantes pueden hacer uso del servicio: amamantando a sus bebés o extraeyendo y conservando su leche con privacidad, comodidad y bajo normas técnicas de seguridad, para suministrarla a su bebé, cuando hay separación temporal, fomentando y facilitando el acompañamiento del compañero, de sus familias o de su red de apoyo cercana. En las SAFL también se recibe consjería en lactancia materna y alimetnación infantil saludable.</t>
  </si>
  <si>
    <t>3.1  Para 2030, reducir la tasa mundial de mortalidad materna a menos de 70 por cada 100.000 nacidos vivos.
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</si>
  <si>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Sumatoria de personas lactantes o redes de apoyo que hacen uso de las salas amigas de la familia lactante acompañadas por la SDIS.</t>
  </si>
  <si>
    <t>31/10/2022</t>
  </si>
  <si>
    <t>Registros del Sistema de Registro de Beneficiarios - SIRBE de personas atendidas en cada vigencia en las salas amigas de la familia lactante en los servicios de la SDIS que cuentan con las mismas.</t>
  </si>
  <si>
    <t>La línea de base corresponde a información cargada al SIRBE del 1 de enero al 31 octubre de 2022.  Durante la pandemia es posible que se presentara un subregistro de datos de uso en salas amigas de la familia lactante, por lo que la línea de base de esta ficha técnica se presenta con datos 2022 y se espera que el registro aumente para los años siguientes.
Las personas lactantes y sus redes de apoyo reciben atenciones en las salas amigas de la familia lactante acompañadas por SDIS en los tres entornos de vida cotidiana (laboral, institucional y comunitario). Las formas de uso de las salas amigas pueden ser: amantandar al bebé, extraer la leche materna, dejar la leche materna o recibir consejería en lactancia materna y alimentación infantil saludable.</t>
  </si>
  <si>
    <t>FICHA TÉCNICA INDICADOR DE PRODUCTO 3.2.6</t>
  </si>
  <si>
    <t xml:space="preserve">
62</t>
  </si>
  <si>
    <t xml:space="preserve"> Implementar el sistema distrital de cuidado y la estrategia de transversalización de los enfoques de género y diferencial para garantizar la igualdad de género, los derechos de las mujeres y el desarrollo de capacidades de la ciudadanía en el nivel distrital y local</t>
  </si>
  <si>
    <t>Bogotá promueve la inclusión, la igualdad y la equidad poblacional</t>
  </si>
  <si>
    <t>El indicador establece el Porcentaje de equipamientos administrados por la SDIS para la atención de niñas, niños y adolescentes en los servicios sociales de la SDIS intervenidos</t>
  </si>
  <si>
    <t xml:space="preserve">Equipamientos administrados por la SDIS    para la atención de niñas, niños y adolescentes en los servicios sociales de la SDIS intervenidos,teniendo en cuenta la aprobación de recursos financieros </t>
  </si>
  <si>
    <t xml:space="preserve">10.3. Garantizar la igualdad de oportunidades y reducir la desigualdad de resultados, incluso eliminando las leyes, políticas y prácticas discriminatorias y promoviendo legislaciones, políticas y medidas adecuadas a ese respecto
</t>
  </si>
  <si>
    <r>
      <t xml:space="preserve">Número de equipamientos </t>
    </r>
    <r>
      <rPr>
        <sz val="10"/>
        <color rgb="FF000000"/>
        <rFont val="Arial Narrow"/>
        <family val="2"/>
      </rPr>
      <t>para atención de niñas, niños y adolescentes intervenidos / Número de equipamientos priorizados para intervención) * 100</t>
    </r>
  </si>
  <si>
    <t>Proyecto de inversión 7565 "Suministro de Espacios adecuados, inclusivos y seguros para el desarrollo social integral en Bogotá"</t>
  </si>
  <si>
    <t>Para todos los años se establecerá el numero de equipamientos intervenidos y se verificará con los equipamientos priorizados para intervenir de esa vigencia, de esa comparación sacaremos el porcentaje de intervenciones, la información necesaria  para dicho calculo se encontrará en los informes de la subdirección de plantas fisicas para cada vigencia.</t>
  </si>
  <si>
    <t>Informes Subdirección de Plantas Fisicas - SDIS</t>
  </si>
  <si>
    <t>Subdirectora de Plantas Físicas</t>
  </si>
  <si>
    <t>Subdirección de Plantas Físicas</t>
  </si>
  <si>
    <t>FICHA TÉCNICA INDICADOR DE PRODUCTO 3.2.7</t>
  </si>
  <si>
    <t>Adherencia de EAPB autorizadas para operar en el Distrito o quien haga sus veces al plan de acción del programa ampliado de inmunizaciones -PAI-.</t>
  </si>
  <si>
    <t>El producto se encuentra relacionado con el resultado esperado 3.2.</t>
  </si>
  <si>
    <t xml:space="preserve">Propósito 1: Hacer un nuevo contrato social con igualdad de oportunidades para la inclusión social, productiva y política. 
Logro de ciudad 4: Completar la implementación de un modelo de salud pública con enfoque poblacional, diferencial, participativo, resolutivo y territorial que aporte a la modificación de los determinantes sociales de la salud. </t>
  </si>
  <si>
    <t>11. Salud y bienestar para niñas y niños</t>
  </si>
  <si>
    <t>Aumentar la adherencia al plan de acción del PAI en las EAPB autorizadas, o quien haga sus veces, en el Distrito de acuerdo con la normatividad vigente y los lineamientos técnicos del Ministerio de Salud y Protección Social -MSPS- para el PAI. La medición se realizará a partir del seguimiento semestral y anual al cumplimiento de los componentes del programa y las acciones indicadas en el plan de acción PAI. Este ejercicio, al interrior de la Secretaría Distrital de Salud, se realiza con la Subsecretarìa de aseguramiento y calidad en servicios de salud.</t>
  </si>
  <si>
    <t>Mantener la adherencia al plan de acción definido del programa en las EAPB autorizadas, o quien haga sus veces, en el Distrito de acuerdo con la normatividad vigente y los lineamientos técnicos del Ministerio de Salud y Protección Social -MSPS- a fin de impactar en el mantenimiento y/o reducción de los eventos inmunoprevenibles de erradicaciòn, eliminación y control en Bogotá.  Dado que el indicador para el producto "Mantenimiento del Programa Ampliado de Inmunizaciones -PAI-" se ajustó para este nuevo plan de acción con un cambio en la estructura de medición, pasando de cobertura a adherencia es necesario que en el año 2023 se genere la línea de base respectiva lo que permitirá su medición de avance a partir del año 2024”. Los recursos proyectados para 2023 están justificados en la necesidad de gestionar la operación con las subredes integradas de servicios de salud.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</si>
  <si>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                         3.3  Para 2030, poner fin a las epidemias del SIDA, la tuberculosis, la malaria y las enfermedades tropicales desatendidas y combatir la hepatitis, las enfermedades transmitidas por el agua y otras enfermedades transmisibles                                                                                                                                                           3.4  Para 2030, reducir en un tercio la mortalidad prematura por enfermedades no transmisibles mediante la prevención y el tratamiento y promover la salud mental y el bienestar</t>
  </si>
  <si>
    <t>Derechos Humanos; Género; Diferencial; Poblacional; Ambiental y Territorial</t>
  </si>
  <si>
    <t>Número de EAPB, autorizadas para operar en el Distrito o quien haga sus veces con adherencia al plan de acción del programa ampliado de inmunizaciones -PAI- / Total de EAPB, autorizadas para operar en el distrito o quien haga sus veces, que cuentan con el PAI x100</t>
  </si>
  <si>
    <t>Ene/22</t>
  </si>
  <si>
    <t>Planes de acción Subdirección de acciones colectivas</t>
  </si>
  <si>
    <t xml:space="preserve">Se medirá la adherencia al cumplimiento del plan de acción PAI en las EAPB del Distrito, de acuerdo con el seguimiento técnico por parte de la SDS a la implementaciòn y resultados del plan de acción, según matriz estandarizada y socializada de componentes del plan de acción  </t>
  </si>
  <si>
    <t xml:space="preserve">SIVIGILA, Saludata, estadísticas vitales (DANE), PREVERDEC, sistema propio de seguimiento. </t>
  </si>
  <si>
    <t>Subdirectora de Acciones Colectivas</t>
  </si>
  <si>
    <t>FICHA TÉCNICA INDICADOR DE PRODUCTO 3.2.8</t>
  </si>
  <si>
    <t>Familias con niños y niñas de 0 a 5 años que participan en el desarrollo de la estrategia de información, educación y comunicación para la promoción de la salud infantil, la prevención e identificación oportuna de signos de alarma de infección respiratoria aguda.</t>
  </si>
  <si>
    <t>El Producto se encuentra relacionado con el resultado esperado 3.2.</t>
  </si>
  <si>
    <t xml:space="preserve">Propósito 1: Hacer un nuevo contrato social con igualdad de oportunidades para la inclusión social, productiva y política. Logro de ciudad 4: Completar la implementación de un modelo de salud pública con enfoque poblacional, diferencial, participativo, resolutivo y territorial que aporte a la modificación de los determinantes sociales de la salud. </t>
  </si>
  <si>
    <t xml:space="preserve">El indicador busca medir la implementaciòn de la tecnologia de información, educación y comunicación dirigidaa familias con niños y niñas de 0 a 5 años para la promoción de la salud infantil, la prevención e identificación oportuna de signos de alarma de infección respiratoria aguda con enfoque diferencial, territorial y de derechos, en los entornos de vida cotidiana, conforme a los ciclos y sesiones definidos para la apropiación de practicas de cuidado de si, del otro y de su entorno.  Se espera aumentar el número de familias con niños y niñas de 0 a 5 años que participan en las acciones desarrolladas por el entorno hogar.  Se hará énfasis en los tres mensajes claves para la prevención de la IRA: 1. Como evito que el niño o niña enferme por IRA, 2. Como trato en casa el niño o niña con IRA leve y 3. Cuando se debe consultar a la instituciòn de salud a partir de la identificaciòn de signos de alarma. </t>
  </si>
  <si>
    <t>Niños, niñas, madres, padres y cuidadores que participa en el desarrollo de la estrategia de educación y comunicación para la promoción de la salud infantil, la prevención e identificación oportuna de signos de alarma de infección respiratoria aguda con enfoque diferencial, territorial y de derechos, en los entornos de vida cotidiana.</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</si>
  <si>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</si>
  <si>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Enfoque diferencial; territorial; de derechos.</t>
  </si>
  <si>
    <t>Sumatoria de familias con niños y niñas de 0 a 5 años que participan desde el entorno hogar en la estrategia de información, educación y comunicación para la promoción de la salud infantil, la prevención e identificación oportuna de signos de alarma de infección respiratoria aguda / Total de familias que participan en acciones del entorno hogar y se estima tienen niños y niñas de 0 a 5 años x 100.  
Nota: Para estimar el total de familias se tiene en cuenta que según el DANE un 10% de la poblaciòn total corresponde a niños y niñas de 0 a 5 años.
Para calcular la línea de base del total de familias que participan o han participado en acciones del entorno hogar según las poyecciones para el año 2022 (230.400), se estimó el 10% (n=23.400) de estas y se comparó con el total de familias que participan o participaron en 2022 en acciones de IEC para ERA desde el entorno hogar (n=8.962) segùn reporte del SEGPLAN.  Para la meta se plantea un aumento con respecto a la lìnea de base (39%) del 21% para llegar a una cobertura del 60%.</t>
  </si>
  <si>
    <t>dic-22</t>
  </si>
  <si>
    <t xml:space="preserve">SEGPLAN Proyecto de inversión 7828 meta 2.		</t>
  </si>
  <si>
    <t xml:space="preserve">Se realizara medición del indicador teniendo en cuenta el reporte realizado por las SISS al aplicativo SEGPLAN. </t>
  </si>
  <si>
    <t>SEGPLAN - Proyecto de inversiòn 7828 y otros proyectos segón PDD vigentes</t>
  </si>
  <si>
    <t xml:space="preserve">Secretaria Distrital de Salud </t>
  </si>
  <si>
    <t>AMArdila@saludcapital.gov.co</t>
  </si>
  <si>
    <t>FICHA TÉCNICA INDICADOR DE PRODUCTO 3.2.9</t>
  </si>
  <si>
    <t>Propósito 1.  Hacer un nuevo contrato social con igualdad de oportunidades para la inclusión social, productiva y política.</t>
  </si>
  <si>
    <t xml:space="preserve">Secretaría Distrital de Salud				</t>
  </si>
  <si>
    <t xml:space="preserve">Instituto Colombiano de Bienestar Familiar </t>
  </si>
  <si>
    <t>Empresas Administradoras de Planes de Beneficio o quien haga sus veces e Instituciones Prestadoras de Servicios de Salud</t>
  </si>
  <si>
    <t xml:space="preserve">Este indicador presenta la adherencia a la implementación de la ruta integral de atenciòn en salud para niños y niñas menores de 5 años con riesgo de desnutriciòn aguda, por parte de las IPS priorizadas (aquellas que concentran el mayor numero de casos de niños menores de 5 años con riesgo de desnutriciòn aguda) que brindan atenciòn a la primera infancia. </t>
  </si>
  <si>
    <t>Para garantizar la integralidad de la atención en salud de la población, la Secretarìa Distrital de Salud elaborarà  la Ruta Integral de Atención en Salud – RIAS para los niños y niñas menores de 5 años con riesgo de desnutriciòn aguda, con el objetivo de que las IPS que brindan atenciòn a la primera infancia del Distrito, realicen un tratamiento oportuno que contribuya a la prevenciòn de la desnutriciòn aguda en esta poblaciòn. Se  busca que las Instituciones Prestadoras de Servicios de Salud atiendan de forma prioritaria a los niños y niñas menores de 5 años que presentan riesgo de desnutriciòn aguda, en los diferentes localidades de la ciudad. En los dos primeros años se plantea la definiciòn y desarrollo de la ruta de riesgo, el desarrollo del formato de adherencia, la socializaciòn de la ruta e instrumentos de seguimiento y a partir del tercer año realizarà el monitoreo de su implementaciòn por la parte de las IPS.</t>
  </si>
  <si>
    <t>2.1 Para 2030, poner fin al hambre y asegurar el acceso de todas las personas, en particular los pobres y las personas en situaciones vulnerables, incluidos los lactantes, a una alimentación sana, nutritiva y suficiente durante todo el año</t>
  </si>
  <si>
    <t xml:space="preserve">Derechos Humanos;Territorial </t>
  </si>
  <si>
    <t>0,0%</t>
  </si>
  <si>
    <t>7,5%</t>
  </si>
  <si>
    <t>15,0%</t>
  </si>
  <si>
    <t>30,0%</t>
  </si>
  <si>
    <t>37,5%</t>
  </si>
  <si>
    <t>45,0%</t>
  </si>
  <si>
    <t>52,5%</t>
  </si>
  <si>
    <t>67,5%</t>
  </si>
  <si>
    <t>La metodología de medición se basa inicialmente en la identificación de Instituciones Prestadoras de Servicios de salud que serán priorizadas para seguimiento de acuerdo a su pertil institucional (que brinden atenciòn a la  primera infancia y que concentran el mayor numero de casos de niños y niñas menores de cinco años con riesgo de desnutriciòn aguda); acorde con esta priorización se realiza la aplicaciòn de un instrumento para medir la adherencia a las intervenciones definidas en la ruta de atención. Es asi como, la medición se realiza en porcentaje de acuerdo al inventario de IPS apuntando que, al final del ciclo de la política se alcance la implementación en el 67,5% de las instituciones priorizadas. En los dos primeros años se plantea la definiciòn y formulaciòn de la ruta de riesgo acorde a lo definido en la Resoluciòn 3202 de 2016, el desarrollo del formato de adherencia, la socializaciòn de la ruta e instrumentos de seguimiento y a partir del tercer año realizarà el monitoreo de su implementaciòn por la parte de las IPS.</t>
  </si>
  <si>
    <t>SDS: Direcciòn de provisiòn de servicios de Salud, Subdirecciòn de Vigilancia en salud pùblica: Bases de datos de resultados de mediciones de adherencia en las IPS priorizadas.</t>
  </si>
  <si>
    <t>Director Direcciòn de Provisiòn e Servicios de Salud / Directora Epidemiologia, analisis y gestiòn de politicas de salud colectiva</t>
  </si>
  <si>
    <t>Secretarìa Distrital de Salud</t>
  </si>
  <si>
    <t>Subsecretarìa de servicios de salud y aseguramiento 7 subsecretaria de salud pùblica</t>
  </si>
  <si>
    <t>Todas las proyecciones en meta y presupuestales son susceptibles a modificaciones por cambios de gobierno o dinámicas en agenda pública Distrital. 
En los dos primeros años se plantea la definiciòn y formulaciòn de la ruta de riesgo acorde a lo definido en la Resoluciòn 3202 de 2016, el desarrollo del formato de adherencia, la socializaciòn de la ruta e instrumentos de seguimiento y a partir del tercer año realizarà el monitoreo de su implementaciòn por la parte de las IPS.</t>
  </si>
  <si>
    <t>FICHA TÉCNICA INDICADOR DE PRODUCTO 3.2.10</t>
  </si>
  <si>
    <t xml:space="preserve">El indicador busca identificar el porcentaje de EAPB o quien haga sus veces con adherencia superior al 60% a la valoración integral en primera infancia para identificación y gestión del riesgo relacionado con el desarrollo integral, el estado nutricional, las buenas practicas de alimentaciòn, la dinámica familiar como apoyo al desarrollo integral y el desarrollo de la autonomía entre otros en el marco de las intervenciones individuales de la Ruta de Promoción y Mantenimiento (RPMS) de la salud, según resolución 3280 de 2018, en población del momento de curso de vida primera infancia. </t>
  </si>
  <si>
    <t xml:space="preserve">Seguimiento a la adherencia de las EAPB o quien haga sus veces al cumplimiento de las intervenciones incluidas en la Ruta de Promoción y Mantenimiento (RPMS) de la Salud, según resolución 3280 de 2018, en población del momento de curso de vida primera infancia y que estan orientadas a la promociòn de la salud, la protecciòn específica y la detección y gestiòn temprana de los riesgos en salud de niños y niñas para disminuir la morbilidad y mortalidad en este grupo de edad. </t>
  </si>
  <si>
    <t xml:space="preserve">Enfoque diferencial; territorial; de derechos. </t>
  </si>
  <si>
    <t xml:space="preserve">Para la medición del indicador se utilizará el instrumento de medición de adherencia a la consulta de valoración integral, según normatividad vigente, aplicado a las historias clínicas de consultas de valoración integral que envían las EAPB. Estas historias clínicas se seleccionan aleatoriamente de las bases de datos de consultas de valoración integral, con la finalidad correspondiente segùn normativididad vigente, realizadas durante cada trimestre por cada una de las EAPB. </t>
  </si>
  <si>
    <t xml:space="preserve">Todas las proyecciones en meta y presupuestales son susceptibles a modificaciones por cambios de gobierno o dinámicas en agenda pública Distrital. 										</t>
  </si>
  <si>
    <t>FICHA TÉCNICA INDICADOR DE PRODUCTO 3.2.11</t>
  </si>
  <si>
    <t>Número de  niñas y niños menores de 6 años atendidos en modalidad institucional del ICBF</t>
  </si>
  <si>
    <t>Este producto se encuentra asociado al resultado esperado 3.2.</t>
  </si>
  <si>
    <t>Instituto Colombiano de Bienestar Familiar- ICBF</t>
  </si>
  <si>
    <t>El indicador cuenta el total de niñas, niños menores atendidos en la modalidad Institucional ICBF</t>
  </si>
  <si>
    <t xml:space="preserve">El producto esta asociado a la atención de niñas, niños menores de 5 años, desarrolla acciones pedagógicas y de cuidado en favor de una educación afectiva y sexual adaptada a la niña o niño de la primera infancia, la inclusión e integración de niñas y niños
en las interacciones infantiles que se desarrollan en las actividades propias de la primera infancia, </t>
  </si>
  <si>
    <t>10.2. De aquí a 2030, potenciar y promover la inclusión social, económica y política de todas las personas, independientemente de su edad, sexo, discapacidad, raza, etnia, origen, religión o situación económica u otra condición.</t>
  </si>
  <si>
    <t>Sumatoria de niñas y niños menores de 6 años atendidos en modalidad institucional ICBF</t>
  </si>
  <si>
    <t>Sistema de Información Metas Sociales y Financieras</t>
  </si>
  <si>
    <t>La información que permite calcular el indicador  se encuentra en el Sistema de información metas Sociales y Financieras por cada vigencia.</t>
  </si>
  <si>
    <t>Sistema de información Metas Sociales y Financieras</t>
  </si>
  <si>
    <t>FICHA TÉCNICA INDICADOR DE PRODUCTO 3.2.12</t>
  </si>
  <si>
    <t>Número de  niñas y niños menores de 6 años atendidos en modalidad comunitaria  del ICBF</t>
  </si>
  <si>
    <t>El indicador cuenta el total de niñas, niños menores atendidos en la modalidad comunitaria ICBF</t>
  </si>
  <si>
    <t>El producto esta asociado a la atención de niñas, niños menores de 5 años, atendidos en la modalidad comunitaria, busca promover el desarrollo integral, de niñas y niños desde los 18 meses hasta 4 años 11 meses y 29 días, a través de acciones pedagógicas para el goce efectivo de sus derechos, la protección integral, la participación y la organización de la familia, la comunidad y las entidades territoriales, según las
particularidades de los servicios que contempla esta modalidad.</t>
  </si>
  <si>
    <t>La información que permite calcular  el indicador  se encuentra en los registros de atención del Sistema de información CUENTAME por cada vigencia.</t>
  </si>
  <si>
    <t>Karen.MartinezR@icbf.gov.co</t>
  </si>
  <si>
    <t>FICHA TÉCNICA INDICADOR DE PRODUCTO 3.2.13</t>
  </si>
  <si>
    <t>Niñas y niños menores de 6 años atendidos en modalidad familiar del ICBF</t>
  </si>
  <si>
    <t>El indicador cuenta el total de niñas, niños menores de 6 años atendidos en modalidad familiar</t>
  </si>
  <si>
    <t>El producto esta asociado a la atención de niñas, niños menores  6 años atendidos en modalidad familiar ,Busca favorecer el desarrollo integral de niñas y niños en primera infancia desde la concepción hasta menores de 5 años (hasta los 6 años en donde no haya otro servicio de educación inicial o un centro educativo de educación formal), con familias fortalecidas en sus interacciones y en sus capacidades de cuidado y crianza.</t>
  </si>
  <si>
    <t>La información que permite calcular lel indicador se encuentra en los registros de atención del Sistema de información CUENTAME para cada vigencia.</t>
  </si>
  <si>
    <t>FICHA TÉCNICA INDICADOR DE PRODUCTO 3.2.14</t>
  </si>
  <si>
    <t xml:space="preserve">El indicador de producto se relaciona con el resultado 3.2								</t>
  </si>
  <si>
    <t>El indicador calcula el numero de niños y niñas atendidos en los servicios de la Subdirección para la Infancia para el apoyo al cuidado ubicados en las manzanas del cuidado.</t>
  </si>
  <si>
    <t>El producto esta asociado a la Estrategia El Arte de Cuidar-te, que forma parte del Sistema Distrital de Cuidado, realiza acciones de atención y procesos de desarrollo socio-afectivo para niñas y niños desde un (1) año hasta cuatro años(4), 11 meses y 29 días  (modalidad fija)  niñas y niños desde un (1) año hasta los once (11) años, 11 meses y 29 días, (Unidades Móviles), brindando un servicio de atención amorosa y de cuidado a través de sistemas-recordatorios, dispositivos y ciclos entretejidos por el arte como parte del servicio de Atención Integral en entornos artísticos protectores para beneficiar a integrantes de familias monoparentales y monomaternales con jefatura femenina o masculina o sin redes de apoyo o con padres y madres adolescentes que opten por permanecer al cuidado de sus hijas e hijos, mientras realizan actividades académicas o de desarrollo personal ofrecidas por el SIDICU.</t>
  </si>
  <si>
    <t>Meta: 10.2. De aquí a 2030, potenciar y promover la inclusión social, económica y política de todas las personas, independientemente de su edad, sexo, discapacidad, raza, etnia, origen, religión o situación económica u otra condición.</t>
  </si>
  <si>
    <t>Sistema de Registro de Beneficiaron SIRBE</t>
  </si>
  <si>
    <t>La información del indicador se obtiene a partir de los  registros de  niñas y niños, cuidadoras y cuidadores atendidos por la Estrategia El Arte de Cuidar-te en el Sistema de Registro de Beneficiarios de la entidad SIRBE para cada vigencia.</t>
  </si>
  <si>
    <t xml:space="preserve">Sistema de Registro de Beneficiaron SIRBE		</t>
  </si>
  <si>
    <t>La información de la linea base corresponde al número de personas únicas atendidas entre el 01 de enero y el 31 de octubre de 2022</t>
  </si>
  <si>
    <t>FICHA TÉCNICA INDICADOR DE PRODUCTO 3.2.15</t>
  </si>
  <si>
    <t>El indicador de producto esta relacionado con el Resultado Esperado 3.2</t>
  </si>
  <si>
    <t xml:space="preserve">Propósito 1: Hacer un nuevo contrato social con igualdad de oportunidades para la inclusión social, productiva y política. </t>
  </si>
  <si>
    <t>Empresas Administradoras de planes de beneficios - EAPB públicas y privadas</t>
  </si>
  <si>
    <t>Instituciones Prestadoras de Servicios de Salud del Distrito</t>
  </si>
  <si>
    <t>Proporción de niños y niñas en primera infancia con defectos congénitos notificados al SIVIGILA que participan en el programa / Total de niños y niñas  en primera infancia con defectos congénitos notificados al SIVIGILA.</t>
  </si>
  <si>
    <t xml:space="preserve">Desarrollo de un programa para la prevención, detección temprana, atención integral y seguimiento de niños y niñas con defectos congénitos desde las etapas preconcepcional, prenatal y primera infancia. </t>
  </si>
  <si>
    <t>Enfoque en derechos humanos</t>
  </si>
  <si>
    <t>Secretaría de salud distrital</t>
  </si>
  <si>
    <t xml:space="preserve">Se medira el numero de niños y niñas con diagnóstico de defectos congénitos que fueron notificados en el evento 215 de SIVIGILA y que participan en el progama para la prevención, detección temprana, atención integral y seguimiento, en relación con el total de niños y niñas con diagnóstico de defectos congénitos notificados al evento 215 SIVIGILA que a la fecha de medición en el momento de curso de vida de primera infancia. </t>
  </si>
  <si>
    <t xml:space="preserve">SIVIGILA, RUAF ND, PREVERDEC, Sistema de seguimiento. </t>
  </si>
  <si>
    <t>90 días (teniendo en cuenta la entrega de las bases de datos SIVIGILA definitivas por parte del INS)</t>
  </si>
  <si>
    <t>Salud Publica</t>
  </si>
  <si>
    <t>FICHA TÉCNICA INDICADOR DE PRODUCTO 3.3.1</t>
  </si>
  <si>
    <t xml:space="preserve">El indicador de producto se relaciona con el resultado 3.3.									</t>
  </si>
  <si>
    <t>45, 50 y 51</t>
  </si>
  <si>
    <t>Son el número de gestantes, niñas, niños y adolescentes beneficiados con apoyos alimentarios a través de Comedores Comunitarios, bonos canjeables por alimentos, canastas alimentarias y suministros de alimentos a unidades operativas que atienden a esta población, que residen en la ciudad de Bogotá D.C. Se cuenta el número de personas únicas atendidas en la vigencia.</t>
  </si>
  <si>
    <t>Personas gestantes, niñas, niños y adolescentes, en inseguridad alimentaria severa y moderada, atendidas a través del proyecto 7745 compromiso por una alimentación integral en Bogotá, con apoyos alimentarios desde las modalidades de comedores comunitarios, bonos canjeables por alimentos, canastas alimentarias (afro, rural e indígenas) y suministros de alimentos a unidades operativas que atienden a esta población.</t>
  </si>
  <si>
    <t>2.1. Para 2030, poner fin al hambre y asegurar el acceso de todas las personas, en particular los pobres y las personas en situaciones vulnerables, incluidos los lactantes, a una alimentación sana, nutritiva y suficiente durante todo el año.</t>
  </si>
  <si>
    <t>Se calcula el indicador con personas gestantes, niñas, niños y adolescentes únicas atendidas en la vigencia, los datos se obtienen de los registros de las personas en el Sistema de Registro de Beneficiarios - SIRBE.</t>
  </si>
  <si>
    <t>1. Sistema registro de beneficiarios- SIRBE</t>
  </si>
  <si>
    <t>Lina Maria Sanchez Romero</t>
  </si>
  <si>
    <t>Directora de Nutrición y Abastecimiento</t>
  </si>
  <si>
    <t>Secretaría Distrital de Integración Social.</t>
  </si>
  <si>
    <t xml:space="preserve">3279797 ext. 70000
3279797 ext. </t>
  </si>
  <si>
    <t>FICHA TÉCNICA INDICADOR DE PRODUCTO 3.3.2</t>
  </si>
  <si>
    <t>Jornadas de orientación técnica brindadas por la Subdirección para la discapacidad a modalidades y servicios que incluyen en sus servicios población en infancia y adolescencia con discapacidad.</t>
  </si>
  <si>
    <t>El indicador de producto se relaciona con el resultado esperado 3.3.</t>
  </si>
  <si>
    <t>Este indicador corresponde a la sumatoria de Jornadas de orientación técnica brindadas por la Subdirección para la discapacidad a modalidades y servicios que incluyen en sus servicios población en infancia y adolescencia con discapacidad, para fortalecer la implementacion del enfoque diferencial en la atención de la población.</t>
  </si>
  <si>
    <t>Orientación técnicas realizadas por Profesionales o referentes Técnicos de la Subdirección para la Discapacidad a diferentes servicios que incluyan población en infancia y adolescencia con discapacidad de la Secretariía de Integración Social. Estás orientaciones técnicas se realizaran en articulación con las modalidades y servicios de otras subdirección que atienden a niñas, niños y adolescentes con discapacidad.</t>
  </si>
  <si>
    <t>10.2. De aquí a 2030, potenciar y promover la inclusión social, económica y política de todas las personas,
independientemente de su edad, sexo, discapacidad, raza, etnia, origen, religión o situación económica u otra condición</t>
  </si>
  <si>
    <t>(Número de orientaciones técnicas realizadas por la Subdirección de discapacidad/ Número de solicitudes de orientaciones técnicas solicitadas a la Subdirección de discapacidad)*100</t>
  </si>
  <si>
    <t>La información que corresponde al indicador se tomará de las actas y listados de asistencias de las jornadas llevadas a cabo durante cada vigencia a partir de la articulación de la Subdirección para la discapacidad con otras subdirecciones de la SDIS que atiendas a niñas, niños y adolescentes con discapacidad por cada vigencia.</t>
  </si>
  <si>
    <t>Informes de la Subdirección para la Infancia</t>
  </si>
  <si>
    <t>Cesar Bermudez Paz</t>
  </si>
  <si>
    <t xml:space="preserve">Subdirección para la discapacidad </t>
  </si>
  <si>
    <t>FICHA TÉCNICA INDICADOR DE PRODUCTO 3.3.3</t>
  </si>
  <si>
    <t xml:space="preserve">El indicador de producto impacta al resultado esperado No. 3.3. </t>
  </si>
  <si>
    <t>El producto corresponde al número total de NNA vinculados y formados en las disciplinas deportivas priorizadas en el marco de la Jornada Escolar desarrollado de manera articulada con la Secretaría de Educación Distrital. mediante la ejecución de sesiones de clase donde se enseñan centros de interés en deporte y actividad física, integrados por modalidades deportivas individuales, de conjunto y de nuevas tendencias urbanas y tradicionales, realizando actividades de apoyo a la formación como festivales, exhibiciones y eventos deportivos contribuyendo al aumento de la base deportiva de Bogotá.</t>
  </si>
  <si>
    <t>El proyecto de inversión del IDRD ofrece la enseñanza de 35 deportes como centros de interés a los escolares de las Instituciones Educativas Distritales inscritas por medio de un pacto de cobertura, asignando formadores especializados en deporte y actividad física, orientados y apoyados por un equipo pedagógico y uno social que refuerza los conceptos y pedagogías necesarias para una intervención efectiva en los estudiantes beneficiados.
Cuando la formación de los escolares se realiza de forma presencial, se ejecuta en las Instituciones Educativas Distritales y en los escenarios del Sistema Distrital de Parques de la ciudad.
Las sesiones de clase se desarrollan, preferiblemente, de lunes a viernes y en casos especiales los sábados. Tendrán una intensidad horaria por grupo, de 4 horas a la semana, 16 al mes, 2 sesiones por grupo, 8 al mes. En el ciclo 1 escolar, se rotarán los escolares en los diferentes centros de su interés ofertados.
El proyecto ofrece 35 centros de interés en deporte y actividad física:
• Pelota: fútbol, baloncesto, sóftbol, futsal, tenis de campo, bádminton, voleibol, tenis de mesa, béisbol, fútbol de salón, balonmano, rugby y squash.
• Combate: judo, lucha, taekwondo, boxeo, karate, esgrima.
• Nuevas tendencias deportivas: escalada, BMX, ultimate, capoeira, skateboarding.
• Tiempo y marca: natación, atletismo, patinaje, levantamiento de pesas, ciclismo.
• Arte y precisión: porras, gimnasia, baile deportivo.
• Disciplinas audiovisuales: ajedrez y actividad física.
• Iniciación al Movimiento.</t>
  </si>
  <si>
    <t>4.1  De aquí a 2030, asegurar que todas las niñas y todos los niños terminen la enseñanza primaria y secundaria, que ha de ser gratuita, equitativa y de calidad y producir resultados de aprendizaje pertinentes y efectivos</t>
  </si>
  <si>
    <t>Territorial, Poblacional-Diferencial y de género</t>
  </si>
  <si>
    <t>Se sumará el número total de Niñas, Niños y Adolescentes Formados en los centros de interés en el marco de la Jornada Escolar Complementaria y  que asistan por lo menos al 60% de sus sesiones de clase programadas, , realizando la discriminación por enfoque Territorial, Poblacional-Diferencial y de género.</t>
  </si>
  <si>
    <t>luis.salcedo@idrd.gov.co</t>
  </si>
  <si>
    <t>La Línea Base, se tomó del número de Niños, Niñas y Adolescentes formados en los centros de interés a 31 de octubre de 2022.</t>
  </si>
  <si>
    <t>FICHA TÉCNICA INDICADOR DE PRODUCTO 3.3.4</t>
  </si>
  <si>
    <t>El indicador evidencia el porcentaje de atención de NNA con estrategias educativas especiales con condición especial en el sistema educativo</t>
  </si>
  <si>
    <t>Este producto da cuenta de la atención a NNA con condiciones especiales en el sistema educativo oficial</t>
  </si>
  <si>
    <t>(Número de estudiantes con caracteristicas especiales atendidos con estrategias especiales en el sistema educativo oficial/ número de estudiantes con características especiales que requieren de atención especial en el sistema educativo oficiall)*100</t>
  </si>
  <si>
    <t xml:space="preserve">Informe de gestión del proyecto asociado a la Dirección de Inclusión e Integración de Poblaciones 
</t>
  </si>
  <si>
    <t>(El indicador se mide tomando el número de estudiantes del sistema educativo oficial atendidos con estrategias especiales  / número de estudiantes del sistema educativo oficial que requieren de estrategias especiales  )*100. La información se tomará de los registros en los que de cuenta de los requerimientos a acompañamiento especial en estrategias especiales a estudiantes del sistema educativo oficial. Se presentará en reportes anuales por cada vigencia.</t>
  </si>
  <si>
    <t xml:space="preserve">Informe de gestión del proyecto asociado a la Dirección de Inclusión e Integración de Poblaciones </t>
  </si>
  <si>
    <t xml:space="preserve">Directora de Inclusión e Integración de Poblaciones </t>
  </si>
  <si>
    <t>Dirección de Inclsuión e Integración de Poblacikones</t>
  </si>
  <si>
    <t>No se puede establecer meta predefinida debido a que el servicio se presta a demanda.</t>
  </si>
  <si>
    <t xml:space="preserve"> </t>
  </si>
  <si>
    <t>FICHA TÉCNICA INDICADOR DE PRODUCTO 3.3.5</t>
  </si>
  <si>
    <t>Avance en el diseño e implementación de la estrategia de fortalecimiento técnico para mejorar la calidad en la atención para la primera infancia, infancia y adolescencia en los servicios de la Subdirección para la Infancia de la SDIS.</t>
  </si>
  <si>
    <t>El indicador de producto esta relacionado con el Resultado Esperado 3.3</t>
  </si>
  <si>
    <t>Porcentaje de avance en el diseño e implementación de la estrategia de fortalecimiento técnico para mejorar la calidad en la atención para la primera infancia, infancia y adolescencia en los servicios de la Subdirección para la Infancia de la SDIS.</t>
  </si>
  <si>
    <t>la estrategia de fortalecimiento técnico conjuga, organiza y unifica las diversas acciones de acompañamiento implementadas con colaboradoras y colaboradores de los servicios de la Subdirección para la infancia dirigidas a potenciar capacidades que redundan en la atención oportuna, pertinente y de calidad para las niñas, los niños y sus familias</t>
  </si>
  <si>
    <t>4.2  De aquí a 2030, asegurar que todas las niñas y todos los niños tengan acceso a servicios de atención y desarrollo en la primera infancia y educación preescolar de calidad, a fin de que estén preparados para la enseñanza primaria
4.7.Para 2030, garantizar que todos los alumnos adquieran los conocimientos y las habilidades necesarios para promover el desarrollo sostenible, incluso, entre otros, mediante la educación para el desarrollo sostenible y estilos de vida sostenibles, los derechos humanos, la igualdad de género, la promoción de una cultura de paz y no violencia, la ciudadanía y apreciación de la diversidad cultural y de la contribución de la cultura al desarrollo sostenible</t>
  </si>
  <si>
    <t>(Número de fases desarrolladas para el diseño e implementación de la estrategia de fortalecimiento técnico para mejorar la calidad en la atención para la primera infancia, infancia y adolescencia en los servicios de la Subdirección para la Infancia de la SDIS./ número de fases para el diseño e implementación de la estrategia de fortalecimiento técnico para mejorar la calidad en la atención para la primera infancia, infancia y adolescencia en los servicios de la Subdirección para la Infancia de la SDIS )*100</t>
  </si>
  <si>
    <t>2028</t>
  </si>
  <si>
    <t xml:space="preserve">La estrategia de fortalecimiento técnico para mejorar la calidad en la atención para la primera infancia en los servicios de la Subdirección para la Infancia de la SDIS, se reportará de la siguiente manera midiendo el porcentaje indicado en cada una de las vigencias en las que se implementa el producto, así:
-Fase I.Identificar cómo en los dos últimos períodos de administración se ha llevado a cabo el fortalecimiento y acompañamiento técnico a los equipos de trabajo que hacen parte de los servicios de educación inicial a cargo de la Subdirección para la Infancia
Producto. Avance estado del arte - 2023
-Fase II. Analizar los planes de acompañamiento técnico construidos en 2022, por los equipos técnicos que realizan fortalecimiento a los equipos de trabajo de las diferentes modalidades del servicio de educación inicial, en este documento se plantean: concepciones, ejes  y enfoques que orientan la atención dirigida a gestantes, lactantes, niñas, niños y familias en los entornos familiares, comunitarios e institucionales. 
Producto. Documento preliminar donde se establece el marco conceptual sobre el fortalecimiento y acompañamiento técnico dirido a equipos de trabajo de los servicios de educación inicial - 2024.  
-Fase III. Construir estrategia de fortalecimiento técnico.
Producto. Documento preliminar donde se establece estructura inicial de la estrategia de fortalecimiento técnico-2025 
-Fase IV.  Estructurar plan piloto para implementación de la estrategia de fortalecimiento técnico.
Producto. Documento de análisis y ajsutes resultado de la implementación del plan piloto-2026 
-Fase V. Implementación estrategia de fortalecimiento técnico.
Producto. Informe de implementación de la estrategia de fortalecimiento técnico -2027  
-Fase VI. Evaluación estrategia de fortalecimiento técnico.
-Producto. Informe de evaluación de la estrategia de fortalecimiento técnico -2028 </t>
  </si>
  <si>
    <t>Sistema de Gestión -Secretaría Distrital de Integración Social</t>
  </si>
  <si>
    <t>FICHA TÉCNICA INDICADOR DE PRODUCTO 3.3.6</t>
  </si>
  <si>
    <t>El indicador de producto esta asociado al resultado esperado 3.3</t>
  </si>
  <si>
    <t>Implementar el sistema distrital de cuidado y la estrategia de transversalización y territorialización de los enfoques de género y diferencial para garantizar la igualdad de género, los derechos de las mujeres y el desarrollo de capacidades de la ciudanía en el nivel distrital y local</t>
  </si>
  <si>
    <t xml:space="preserve">Sistema Distrital de Cuidado </t>
  </si>
  <si>
    <t>Porcentaje de avance en el diseño del modelo de atención para la primera infancia en los servicios de educación inicial de la Subdirección para la infancia.</t>
  </si>
  <si>
    <t>El modelo de atención orienta las acciones técnicas, operativas y metodológicas de los servicios que acogen a niñas y niños de primera infancia en la SDIS.</t>
  </si>
  <si>
    <t>4.2  De aquí a 2030, asegurar que todas las niñas y todos los niños tengan acceso a servicios de atención y desarrollo en la primera infancia y educación preescolar de calidad, a fin de que estén preparados para la enseñanza primaria
4.7.Para 2030, garantizar que todos los alumnos adquieran los conocimientos y las habilidades necesarios para promover el desarrollo sostenible, incluso, entre otros, mediante la educación para el desarrollo sostenible y estilos de vida sostenibles, los derechos humanos, la igualdad de género, la promoción de una cultura de paz y no violencia, la ciudadanía y apreciación de la diversidad cultural y de la contribución de la cultura al desarrollo sostenible"</t>
  </si>
  <si>
    <t>Modelo de atención para la primera infancia en los servicios de educación inicial de la Subdirección para la infancia, se medirá de la siguiente manera:
Fase I. Realizar búsqueda de antecedentes documentales construidos por los equipos técnicos y elaborar línea de tiempo.
Producto. Documento- Línea de tiempo- II Semestre 2023 
Fase II. Elaborar introducción, justificación, objetivos, marcos de referencia y marco normativo.
Producto. Documento avance con introducción, justificación, objetivos, marcos de referencia y marco normativo que estructuran el modelo de atención para la primera infancia en los servicios de educación inicial de la Subdirección para la infancia - 2024. 
Fase III. Elaboración de análisis Institucional y definición de los componentes del modelo.
Producto. Documento avance con análisis institucional y definición de los componentes del modelo -2025. 
Fase IV. 
Definición ejes transversales (enfoques)
Producto. Documento avance ejes transversales (enfoques) - 2026 
Fase V.
Socializar y validar el documento modelo de atención para la primera infancia en los servicios de educación inicial de la Subdirección para la infancia - 2026
Producto:Entrega final modelo de atención para la primera infancia en los servicios de educación inicial de la Subdirección para la infancia.
Nota: la estructura del documento puede variar de acuerdo a las directrices que imparta la entidad desde el Sistema de Gestión.</t>
  </si>
  <si>
    <t>FICHA TÉCNICA INDICADOR DE PRODUCTO 3.3.7</t>
  </si>
  <si>
    <t>Avance en la implementación de la ruta  integral de atención en salud  Materno Perinatal , por parte de las EAPB autorizadas para operar en el distrito o quien haga sus veces.</t>
  </si>
  <si>
    <t>10. Salud para la vida y el bienestar.</t>
  </si>
  <si>
    <t>Medir el avance de la implementación de la Ruta Integral de Atención en Salud del grupo de riesgo materno perinatal en las EAPB autorizadas para operar en el Distrito o quien haga sus veces garantizando una atención integral en el marco del cumplimiento de la normatividad vigente relacionada con la atención de la población materno perinatal.
De igual manera la medición de este indicador permite establecer la eficiencia de los actores del sistema de salud (EAPB e IPS) para garantizar la oportunidad, integralidad, pertinencia y acceso a las intervenciones de la Rua Integral de Atención en Salud materno perinatal que permita reducir la mortalidad materna y perinatal evitables en el Distrito.</t>
  </si>
  <si>
    <t>La salud materna y perinatal es una de las prioridades en salud pública, que se ha venido fortaleciendo con la implementación de la Ruta Integral de Atención en Salud materno perinatal, la cual busca garantizar una atención a la gestante, recién nacido, familia y comunidad basada en intervenciones integrales de detección temprana, protección específica, diagnóstico, tratamiento y educación para la salud desde el componente individual y colectivo, el cual adopta un enfoque de género e intercultural evitando complicaciones obstétricas, mortalidades maternas y perinatales</t>
  </si>
  <si>
    <t xml:space="preserve">* Para el 2030, reducir la tasa mundial de mortalidad materna a menos de 70 por cada 100.000 nacidos vivos
* Para el 2030, reducir la mortalidad neonatal a 12 por cada 1.000 nacidos vivos </t>
  </si>
  <si>
    <t>Poblacional;de género; Diferencial</t>
  </si>
  <si>
    <t>Instrumento de seguimiento a la implementación de las RIAS, DPSS, SDS</t>
  </si>
  <si>
    <t>El seguimiento a la implementación de la Ruta Integral de Atención en Salud (RIAS) Materno Perinatal, se realizará mediante la aplicación de un instrumento que contiene cada una las intervenciones de la RIAS materno perinatal y contempla criterios de evaluación de cada una de las actividades que se deben desarrollar por parte de las EAPB de acuerdo a lo establecido en la normatividad vigente para garantizar la implementación de la ruta. Para la cuantificación de los aspectos evaluados se establecen los criterios de Cumple, No cumple y parcial, que a su vez se le asigna un valor ponderado para dar un porcentaje total de avance. Los resultados serán semaforizados de acuerdo al porcentaje de cumplimiento y se clasificaran como crítico, insatisfactorio, aceptable y satisfactorio.</t>
  </si>
  <si>
    <t>Instrumento de avance en la implementación de la RIAS materno perinatal aplicado a las EAPB -SDS</t>
  </si>
  <si>
    <t>Director</t>
  </si>
  <si>
    <t>El 87% de la linea de base para 2023 corresponde al resultado de la aplicación del instrumento de seguimientro a la gestión de las rutas integrales de atención en salud a 17 EAPB autorizadas para operar en el distrito capital. Al respecto, se precisa que este resultado corresponde a la evaluación de 7 criterios para la implementación de la ruta de riesgo materno perinatal, arrojando como criterios de Cumple, No cumple y parcial, lo que permite asignar un valor ponderado y así establecer el porcentaje total de avance. 
De acuerdo a la reforma en salud que sea aprobada por el orden nacional,  la medición se realizará a las EAPB o quien haga sus veces.
Todas las proyecciones en meta y presupuestales son susceptibles a modificaciones por cambios de gobierno o dinámicas en agenda pública Distrital.</t>
  </si>
  <si>
    <t>FICHA TÉCNICA INDICADOR DE PRODUCTO 3.3.8</t>
  </si>
  <si>
    <t>Medir la adherencia a la Guía de Practica Clínica Basada en el evidencia para la atención integral de la sífilis gestacional y congénita. Minsalud. (2014), Resolución 3280 de 2018. Minsalud, Circular 031 de 2020. Secretaría Distrital de Salud y el cumplimiento a la normatividad vigente relacionada con la eliminación de la Transmisión materno infantil.
Establecer la eficiencia de los actores del sistema de salud (EAPB e IPS) para realizar seguimiento a las gestantes con diagnóstico de sífilis a fin de garantizar la oportunidad en el tratamiento de acuerdo al estadío de la enfermedad</t>
  </si>
  <si>
    <t>La sífilis puede afectar a la mujer gestante y transmitirse al feto durante su desarrollo o al nacer. En Bogotá D.C., en los últimos años, la razón de prevalencia de sífilis gestacional ha presentado un aumento año tras año, por lo tanto, la detección y tratamiento oportunos pueden prevenir efectivamente resultados negativos de la exposición materna a la sífilis, y es la intervención más importante para el control de la sífilis congénita. El tamizaje y tratamiento para los casos de sífilis gestacional es una de las intervenciones básicas prenatales, por lo que este indicador potencialmente funciona como un trazador de la calidad de los servicios básicos prenatales</t>
  </si>
  <si>
    <t xml:space="preserve">10.3 Para 2030, poner fin a las epidemias del SIDA, la tuberculosis, la malaria y las enfermedades tropicales desatendidas y combatir la hepatitis, las enfermedades transmitidas por el agua y otras enfermedades transmisible							
</t>
  </si>
  <si>
    <t>Poblacional-De género-Diferencial</t>
  </si>
  <si>
    <t>Reporte de indicadores por parte de las EAPB</t>
  </si>
  <si>
    <t> Los datos serán tomados a partir del reporte de medición de este indicador el cual es radicado por las EAPB autorizadas para operar en el Distrito y se encuentra en la base programatica de las instituciones para seguimiento a los casos de sifilis o histórias clínicas</t>
  </si>
  <si>
    <t>Base programática de las instituciones para seguimiento a los casos de sífilis ó Historias clínicas</t>
  </si>
  <si>
    <t>Director/ Subdirectora de determinantes en Salud</t>
  </si>
  <si>
    <t>Dirección de Provisión de Servicios de Salud/ Subsecretaría de Salud Pública</t>
  </si>
  <si>
    <t>3649090 (Ext. 9534/ 9752)</t>
  </si>
  <si>
    <t xml:space="preserve">Cristina de los Angeles Losada </t>
  </si>
  <si>
    <t>FICHA TÉCNICA INDICADOR DE PRODUCTO 3.3.9</t>
  </si>
  <si>
    <t>Propósito 1: Hacer un nuevo contrato social con igaldad de oportunidades para la inclusión social, productiva y política</t>
  </si>
  <si>
    <t>Jóvenes con capacidades: Proyecto de vida para la ciudadanía, la innovación y el trabajo del siglo XXI</t>
  </si>
  <si>
    <t>El indicador se construye para medir el número de adolescentes (entre 14 y 17 años) con pertenencia étnica (negros y afrodescendientes, palenqueros, Rrom-gitanos, raizales e indígenas que son atendidos (as) en los servicios sociales y estrategias territoriales de la Subdirección para la Juventud como lo son las Casas de la Juventud y sus modalidades (atención inclusiva para jóvenes, prevención de la paternidad y maternidad temprana y estrategia móvil).</t>
  </si>
  <si>
    <t>El producto identifica la atención de adolescentes con pertenencia étnica en los servicios sociales y estrategias territoriales de la Subdirección para la Juventud, buscando aumentar y visibilizar las atenciones realizadas a las y los adolescentes étnicos en clave de impulsar la incorporación de los enfoques diferencial, de derechos, poblacional y territorial en los servicios y la oferta asociada.</t>
  </si>
  <si>
    <t>Sistema Misional de Información para el Registro de Beneficiarios (SIRBE)</t>
  </si>
  <si>
    <t>Todas las localidades</t>
  </si>
  <si>
    <t> Mediante la sistematización y sumatoria de los registros suministrados por el Sistema Misional de Información para el Registro de Beneficiarios (SIRBE) de los y las adolescentes (entre 14 y 17 años) con pertenencia étnica (negros y afrodescendientes, palenqueros, Rrom-gitanos, raizales e indígenas que son atendidos (as) en los servicios sociales y estrategias territoriales de la Subdirección para la Juventud como lo son las Casas de la Juventud y sus modalidades (atención inclusiva para jóvenes, prevención de la paternidad y maternidad temprana y estrategia móvil).</t>
  </si>
  <si>
    <t>10 días</t>
  </si>
  <si>
    <t>30/12/2021</t>
  </si>
  <si>
    <t>FICHA TÉCNICA INDICADOR DE PRODUCTO 3.3.10</t>
  </si>
  <si>
    <t>El indicador cuenta el total de niñas, niños y adolescentes con pertenencia étnica atendidos mediante los sevicios de protección integral ICBF</t>
  </si>
  <si>
    <t>El producto esta asociado a la atención de niñas, niños y adolescentes con pertenencia étnica para  posibilitar la inclusión y el reconocimiento en las políticas públicas, programas y proyectos de algunas poblaciones que por sus características de raza, etnia, identidad cultural, ciclo vital o debido a su condición física, han sido históricamente no reconocidas como sujetos de derechos</t>
  </si>
  <si>
    <t xml:space="preserve">Sumatoria de niños, niñas y adolescentes atendidos en la oferta Institucional de  promoción y prevención de  Infancia y Adolescencia del ICBF  con enfoque diferencial étnico </t>
  </si>
  <si>
    <t>La información que permite calcular el indicador se encuentra en los registros de atención del Sistema de Metas Sociales y Financieras para cada vigencia.</t>
  </si>
  <si>
    <t>FICHA TÉCNICA INDICADOR DE PRODUCTO 3.4.1</t>
  </si>
  <si>
    <t>El indicador de producto esta relacionado con el resultado esperado 3.4</t>
  </si>
  <si>
    <t>Sistema distrital de cuidado</t>
  </si>
  <si>
    <t>El indicador mide el porcentaje de avance de la estrategia creada para el fortalecimiento de la Ruta Integral de Atenciones desde la Gestación hasta la Adolescencia, liderada por la SDIS en concurrencia con las entidades involucradas.</t>
  </si>
  <si>
    <t xml:space="preserve">La estrategia de fortalecimiento  se enfocará en la Ruta Integral de Atenciones desde la Gestación hasta la Adolescencia -RIAGA-, que como herramienta contribuye a ordenar la gestión de la atención integral en el territorio de manera articulada, consecuente con la situación de derechos de los niños y las niñas, con la oferta de servicios disponible y con características de las niñas y los niños en sus respectivos contextos.  Concebida desde un enfoque garantista la RIAGA permite fortalecer la arquitectura institucional para avanzar en la atención integral.  </t>
  </si>
  <si>
    <t>3.4. Consolidación de las  estrategias de seguimiento y monitoreo a la implementación de la política pública  que contribuya con la gestión del conocimiento y el mejoramiento continuo de los servicios frente a las necesidades de la primera infancia, infancia y adolescencia en la ciudad.</t>
  </si>
  <si>
    <r>
      <t>3.d</t>
    </r>
    <r>
      <rPr>
        <sz val="11"/>
        <color rgb="FF000000"/>
        <rFont val="Roboto"/>
      </rPr>
      <t>  Reforzar la capacidad de todos los países, en particular los países en desarrollo, en materia de alerta temprana, reducción de riesgos y gestión de los riesgos para la salud nacional y mundial</t>
    </r>
  </si>
  <si>
    <t xml:space="preserve">Derechos Humanos y Territorial </t>
  </si>
  <si>
    <t>(Número de fases desarrolladas del diseño e implementación de la estrategia intersectorial para el fortalecimiento de la RIAGA/ número de fases del diseño e implementación de la estrategia intersectorial para el fortalecimientyo de la RIAGA )*100</t>
  </si>
  <si>
    <t>El indicador da cuenta el porcentaje de avance en el diseño e implementación de la estrategia para el fortalecimiento de la Ruta Integral de Atenciones desde la Gestación hasta la Adolescencia, la cual se realizará por fases asi:
Fase 1. Diseño: Fase que tiene mayor porcentaje comprometido, ya que es este primer año en el cual se proyecta de manera intersectorial la implementación de la estrategia para la vigencia de la política.  
Producto: Documento que contenga el diseño de la estrategia:.
Fases 2,3,4,5,6,7,8,9. Implementación: fases en la que de manera gradual se realiza la ejecución de la estrategia intersectorial diseñada en la fase 1.
Producto: Documento que contenga el reporte de las acciones desarrolladas en el marco de la implementación de la estrategia, por vigencia.
Año 10-11 (10% cada año). Evaluación. Si bien se continua en el ejercicio de implementación, estos dos últimos años se realizará el proceso de evaluación de la estrategia.
Producto: Documento que contenga las acciones desarrolladas en el marco de la evaluación de la estrategia por cada vigencia: 
Nota: Seguimiento.  A partir del año 2 , en el cual inicia la implementación de la estrategia, se tendrán acciones de seguimiento que permitan identificar acciones de mejora para el fortalecimiento de la estrategia.</t>
  </si>
  <si>
    <t>Informes de implementación de la estrategia elaborados por la Subdirección para la Infancia</t>
  </si>
  <si>
    <t>FICHA TÉCNICA INDICADOR DE PRODUCTO 3.4.2</t>
  </si>
  <si>
    <t>El indicador mide el porcentaje de avance en la implementación del Sistema de Seguimiento Nominal SSN el cual es concebido como una herramienta orientadora  para la toma de decisiones y gestión en el  marco de la RIAGA.</t>
  </si>
  <si>
    <t xml:space="preserve">En el marco del desarrollo de la RIAGA, se requiere de estrategias continuas de seguimiento y monitoreo que permitan la generación de alertas, la reducción y gestión de riesgos,  focalización de gestión distrital y local, así como la toma de decisiones, para lo cual la implementación y mejora continua del Sistema de Seguimiento Nominal -SSN- es una acción estratégica para la garantía de la atención integral de niñas, niños y adolescentes. </t>
  </si>
  <si>
    <t>(Número de fases desarrolladas en el periodo de implementación del sistema de seguimiento nominal SSN como herramienta orientadora para la toma de decisiones y gestión en el marco de la RIAGA. / número de fases para la implementación del Sistema de Seguimiento Nominal SSN como herramienta orientadora para la toma de decisiones y gestión en el marco de la RIAGA. )*100</t>
  </si>
  <si>
    <t>El indicador da cuenta del porcentaje de avance de la implementación del Sistema de Seguimiento Nominal SSN como herramienta orientadora  para la toma de decisiones y gestión en el  marco de la RIAGA, el cual se realizará bajo los siguientes momentos:
Fases 1 a la 9 (Vigencias 2023-2031). Implementación/Seguimiento: Dado que las situaciones y contextos de niñas, niños y adolescentes son dinámicas, es necesario que el sistema pueda adaptarse a estas nuevas comprensiones y necesidades, por lo que de manera anual se definirá el plan de acción que de cuenta del fortalecimiento del SSN, el cual incluye acciones de gestión intrasectorial e intersectorial, acciones de seguimiento al reporte de las atenciones y acciones que enmarcadas en la gestión del conocimiento sean insumos para generar análisis de la situación de niñas, niños y adolescentes y aporten a la toma de decisiones en el marco de la atención integral de niñas, niños y adolescentes en la ciudad.
Producto: Documento que contenga las actividades desarrolladas en el marco de la implementación del Sistema de Seguimiento Nominal, por vigencia.
Fases 10 y 11 (Vigencias 2032 y 2033). Implementación / Evaluación: Si bien se continua en el ejercicio de implementación, este último año tiene un punto más de porcentaje con relación a los años anteriores, ya que se incluye el ejercicio de evaluación. 
Producto: Documento que contenga las actividades desarrolladas en el marco de la evaluación del Sistema de Seguimiento Nominal, por vigencia:</t>
  </si>
  <si>
    <t>Informes de implementación del sistema de seguimiento nominal SSN elaborados por la Subdirección para la Infancia</t>
  </si>
  <si>
    <t>FICHA TÉCNICA INDICADOR DE PRODUCTO 3.4.3</t>
  </si>
  <si>
    <t>El indicador de producto se relaciona con el resultado esperado 3.4</t>
  </si>
  <si>
    <t>Hace referencia a la cantidad de evaluaciones intermedidas de la Política Pública de Primera Infancia, Infancia y Adolescencia realizadas en un periodo determinado</t>
  </si>
  <si>
    <t>Evaluación intermedia institucional que dé cuenta de los avances en la implementación de la política, a fin de analizar su eficiencia operacional, realizar ajustes de acuerdo con los factores catalizadores y barreras identificadas en el proceso, y definir acciones orientadas a fortalecer la intervención de la política de forma interinstitucional contemplando los efectos esperados al aplicar cambios estructurales.</t>
  </si>
  <si>
    <t>16.6 Crear a todos los niveles instituciones eficaces y transparentes que rindan cuentas</t>
  </si>
  <si>
    <t>Sumatoria del número de evaluaciones intermedias de la política pública realizadas en un periodo determinado.</t>
  </si>
  <si>
    <t>A partir del objetivo de la evaluación intermedia institucional se define el alcance, las técnicas e instrumentos, así como el cronograma de trabajo requerido para el desarrollo de esta. De igual manera, se considera la medición de los indicadores definidos en el anexo técnico de la línea de base que hace parte integral de la política pública, con el fin de aportar a los resultados de la evaluación e identificar los avances macro de la política en la calidad de vida de las niñas, niños y adolescentes.</t>
  </si>
  <si>
    <t>Conjunto de fuentes de información secundaria definidas en la línea de base que hace parte integral de la política pública, así como fuentes de información primaria y secundaria establecidas en el diseño y formulación de la evaluación intermedia.</t>
  </si>
  <si>
    <t>No aplica</t>
  </si>
  <si>
    <t>Índice de situaciones de amenaza, inobservancia y vulneración de derechos en personas gestantes, niñas, niños y adolescentes</t>
  </si>
  <si>
    <t>Hambre Cero</t>
  </si>
  <si>
    <t>1.1.14. Servicios de atención integral a niñas, niños y adolescentes víctimas del conflicto armado con derechos inobservados, amenazados o vulnerados</t>
  </si>
  <si>
    <t>1.1.17 Atención integral a niñas y niños  con medida de restablecimiento de derechos con énfasis en el fortalecimiento familiar para la garantía de sus derechos en los servicios diseñados desde la Secretaría Distrital de Integración Social.</t>
  </si>
  <si>
    <t>1.1.19 Atención  a niñas, niños y adolescentes provenientes de flujos migratorios mixtos en riesgo de vulneración de derechos a través de los servicios diseñados desde la subdirección para la infancia.</t>
  </si>
  <si>
    <t>Niñas, niños y adolescentes provenientes de flujos migratorios mixtos en riesgo de vulneración de derechos atendidos a través de los servicios diseñados desde la subdirección para la infancia.</t>
  </si>
  <si>
    <t>Sumatoria de niñas, niños y adolescentes  provenientes de flujos migratorios mixtos en riesgo de vulneración de derechos atendidas a través de los servicios diseñados desde la subdirección para la infancia.</t>
  </si>
  <si>
    <t xml:space="preserve">1.1.20 Atención a  niñas, niños y adolescentes víctimas y afectados por el conflicto armado a través de procesos de resignificación de vivencias y afectaciones ocurridas en el marco del conflicto armado en la Subdirección para la Infancia </t>
  </si>
  <si>
    <t>Niñas, niños y adolescentes víctimas y afectados por el conflicto armado atendidos a través de procesos de resignificación de vivencias y afectaciones ocurridas en el marco del conflicto armado en la Subdirección para la Infancia.</t>
  </si>
  <si>
    <t>Sumatoria de niñas, niños y adolescentes  víctimas y afectados por el conflicto armado atendidos a través de procesos de resignificación de vivencias y afectaciones ocurridas en el marco del conflicto armado en la Subdirección para la Infancia.</t>
  </si>
  <si>
    <t>1.1.24. Atención integral a adolescentes en situación de calle, en alta permanencia en calle o en riesgo de habitar la calle atendidos a través del Modelo pedagógico del IDIPRON.</t>
  </si>
  <si>
    <t>Sumatoria de vehículos de transporte escolar verificados en las actividades de control desarrolladas por la Secretaria Distrital de Movilidad</t>
  </si>
  <si>
    <t>Poblacional;De derechos</t>
  </si>
  <si>
    <t>Territorial; Poblacional-diferencial</t>
  </si>
  <si>
    <t>Avance en la implementación  estrategia de promoción y fortalecimiento de la participación infantil incidente y la movilización social, en procesos locales y distritales para aumentar la capacidad de agenciamiento de niñas, niños y adolescentes.</t>
  </si>
  <si>
    <t>(Número de fases de la estrategia  de promoción y fortalecimiento de la participación infantil incidente y la movilización social en procesos locales y distritales para aumentar la capacidad de agenciamiento de niñas, niños y adolescentes desarrolladas ./ número total de fases de la  estrategia de promoción y fortalecimiento de la participación infantil incidente y la movilización social, en procesos locales y distritales para aumentar la capacidad de agenciamiento de niñas, niños y adolescentes)*100</t>
  </si>
  <si>
    <t>Espacios de Diálogos ciudadanos en el marco del mecanismo P. de Rendición de cuentas de la UAESP con niños, niñas y adolescentes de Bogotá</t>
  </si>
  <si>
    <t>Sumatoria de Jornadas pedagógicas con niños, niñas y adolescentes del área de influencia social Doña Juana realizadas  en el periodo en torno a la transformación y cuidado del espacio público y del medio ambiente</t>
  </si>
  <si>
    <t>2.1.9.Programa de promoción del Turismo sostenible y responsable, orientado a niños, niñas y adolescentes  que permita la apropiación del territorio, el uso y disfrute del tiempo libre,  la construcción del tejido social y empresarial desde la infancia.</t>
  </si>
  <si>
    <t> Enfoque poblacional diferencial y enfoque de participación ciudadana</t>
  </si>
  <si>
    <t>Sumatoria de niños, niñas y adolescentes vinculados a la estrategia de participación en escenarios relacionados con el cuidado y protección del ambiente</t>
  </si>
  <si>
    <t xml:space="preserve">2.2.2.Módulo en la encuesta de indicadores y políticas públicas del Observatorio de Gestión del Conocimiento Cultural que de cuenta de la percepción de la ciudadanía en temas de cultura ciudadana referente a población de infancia y adolescencia.  </t>
  </si>
  <si>
    <t>2.2.6. Oferta artística y cultural dirigida a  niñas, niños y adolescentes de todos los territorios de Bogotá, para el disfrute y goce de la cultura, el arte y patrimonio.</t>
  </si>
  <si>
    <t>Subdirección Artístico y Cultural</t>
  </si>
  <si>
    <t>Niñas, niños y adolescentes atendidos en procesos de formación para el fortalecimiento del desarrollo integral de capacidades con énfasis en arte,  cultura y patrimonio</t>
  </si>
  <si>
    <t>Sumatoria de  niñas, niños y adolescentes vinculados a los programas de fortalecimiento de desarrollo integral de capacidades con énfasis en arte,  cultura y patrimonio</t>
  </si>
  <si>
    <t xml:space="preserve">Contenidos didácticos digitales creados específicamente para personas gestantes, niñas y niños en primera infancia para fortalecer la interacción entre familias, personas mayores y otras poblaciones  con la primera infancia 								</t>
  </si>
  <si>
    <t xml:space="preserve">Sumatoria de contenidos didácticos digitales creados específicamente para personas gestantes, niñas y niños en primera infancia para fortalecer la interacción entre familias, personas mayores y otras poblaciones  con la primera infancia 					</t>
  </si>
  <si>
    <t>2.2.10 Oferta artística y cultural creada y dirigida específicamente a personas gestantes, niñas y niños de primera infancia de los territorios de Bogotá.</t>
  </si>
  <si>
    <t>Implementaciones de creaciones de circulación escénica, musical o multidisciplinar especificas para la primera infancia en los territorios de Bogotá</t>
  </si>
  <si>
    <t>(Número de niñas, niños y adolescentes beneficiarios con las acciones pedagógicas en educación vial y cultura para la movilidad/Número  de niñas, niños y adolescentes convocados o programados en las acciones pedagógicas  en educación vial y cultura para la movilidad) *100</t>
  </si>
  <si>
    <t xml:space="preserve">2.2.15.Módulo en la encuesta de prácticas artísticas y culturales y la encuesta de lectura, escritura y oralidad, que de cuenta de la percepción de la ciudadanía en la garantía de derechos culturales referente a la primera infancia, infancia y adolescencia. </t>
  </si>
  <si>
    <t>Derechos; Diferencial; género: territorial</t>
  </si>
  <si>
    <t>3.1.7 Modulo dirigido a funcionarias y funcionarios de las diferentes entidades involucradas en la implementación de políticas públicas acerca de la primera infancia, infancia y adolescencia.</t>
  </si>
  <si>
    <t>Módulos implementados para funcionarias y funcionarios de las diferentes entidades involucradas en la implementación de políticas públicas acerca de la primera infancia, infancia y adolescencia en el marco de la escuela de políticas y enfoques de la CIDPO</t>
  </si>
  <si>
    <t>3.2.2. Atención a personas gestantes, lactantes, niñas y niños en primera infancia en los entornos hogar y espacio público con enfoque diferencial y de género mediante los servicios sociales previstos por la SDIS, en el área urbana de la ciudad.</t>
  </si>
  <si>
    <t>Número de instituciones prestadoras de servicios de salud priorizadas con adherencia a la ruta integral de atención en salud para niños y niñas menores de 5 años con riesgo de desnutrición aguda/ Número de Instituciones prestadoras de servicios de salud priorizada x100</t>
  </si>
  <si>
    <t>(Número de fases desarrolladas del diseño e implementación de la estrategia intersectorial para el fortalecimiento de la RIAGA/ número de fases del diseño e implementación de la estrategia intersectorial para el fortalecimiento de la RIAGA  )*100</t>
  </si>
  <si>
    <t>Se presentará informe en donde se diferencia la niñez en calle que es un intolarable social y por tanto requiere que el niño o la niña entre en protección de forma inmediata y la niñez en riesgo de habitar la calle con quienes se desarrollan diferetntes estrategias de prevención paras el conocimiento y goce efectivo de sus derechos.   
Es importante tener en cuenta que el servicio asociado al producto se viene desarrollando históricamente y en el 2023 esto no cambiará. Sin embargo, la programación de las metas del producto se definen desde la vigencia 2024 hasta la vigencia 2033 dado que en el 2023 por recortes presupuestales a la entidad, el IDIPRON no contará con la misma capacidad para atender a la población de acuerdo con la linea base.</t>
  </si>
  <si>
    <t>Se presentará informe en donde se diferencia la adolecencia en calle que es un intolarable social y por tanto requiere que el o la adolescente entre en protección de forma inmediata y la adolescencia en riesgo de habitar la calle con quienes se desarrollan diferetntes estrategias de prevención paras el conocimiento y goce efectivo de sus derechos.   
Es importante tener en cuenta que el servicio asociado al producto se viene desarrollando históricamente y en el 2023 esto no cambiará. Sin embargo, la programación de las metas del producto se definen desde la vigencia 2024 hasta la vigencia 2033 dado que en el 2023 por recortes presupuestales a la entidad, el IDIPRON no contará con la misma capacidad para atender a la población de acuerdo con la linea base.</t>
  </si>
  <si>
    <t>En IDIPRON se atiende a adolescentes hombres y mujeres que se focalizan en territorios priorizados por el Instituto y que por sus caracteristicas se encuentran en posibilidad de estar en conflicto con la ley o que ya estan en conflicto con la ley y que se encuentran dentro de los criterios de ingresos del Instituto. 
Es importante tener en cuenta que el servicio asociado al producto se viene desarrollando históricamente y en el 2023 esto no cambiará. Sin embargo, la programación de las metas del producto se definen desde la vigencia 2024 hasta la vigencia 2033 dado que en el 2023 por recortes presupuestales a la entidad, el IDIPRON no contará con la misma capacidad para atender a la población de acuerdo con la linea base.</t>
  </si>
  <si>
    <t>Sumatoria de niñas, niños y adolescentes en riesgo o situación de trabajo infantil ampliado atendidas desde los enfoques diferencial y de género, en los servicios institucionales diseñados desde la subdirección para la infancia.</t>
  </si>
  <si>
    <r>
      <rPr>
        <b/>
        <sz val="12"/>
        <color rgb="FF000000"/>
        <rFont val="Arial Narrow"/>
        <family val="2"/>
      </rPr>
      <t xml:space="preserve">"Cada indicador que conforma el índice puede tomar un valor entre 0 (el indicador disminuyó o permaneció igual respecto a la línea de base) o 1 (el indicador aumentó respecto a la línea de base) denominado variable aleatoria. El valor de las dimensiones esta dado por la suma del producto de cada indicador con la variable aleatoria correspondiente. El índice será el resultado de sumar el producto entre el valor que toma la dimensión y el peso final. De esta manera, el índice oscila entre 0% y 100%, siendo 0% cuando se presentan disminuciones en todas las tasas o variables de análisis y 100% cuando no se presentan disminuciones." </t>
    </r>
    <r>
      <rPr>
        <sz val="12"/>
        <color rgb="FF000000"/>
        <rFont val="Arial Narrow"/>
        <family val="2"/>
      </rPr>
      <t xml:space="preserve">                                                                                                                                      
Formula: IAIV=[0,25∑(0,2s1+0,2s2+0,2s3+0,2s4+0,2s5)]+[0,25∑(0,25v1+0,25v2+0,25v3+0,25v4)]+[0,25∑(0,5e1+0,5e2)]+[0,25∑(0,33t1+0,33t2+0,33t3)] donde, IAIV=Índice de situaciones de amenaza, inobservancia y vulneración.
</t>
    </r>
    <r>
      <rPr>
        <b/>
        <sz val="12"/>
        <color rgb="FF000000"/>
        <rFont val="Arial Narrow"/>
        <family val="2"/>
      </rPr>
      <t>s1-s5: variables asociadas a la dimensión salud.</t>
    </r>
    <r>
      <rPr>
        <sz val="12"/>
        <color rgb="FF000000"/>
        <rFont val="Arial Narrow"/>
        <family val="2"/>
      </rPr>
      <t xml:space="preserve"> s1:(Razón de mortalidad materna (SMIA-SALUD), s2:Tasa de mortalidad infantil menores a 5 años (SMIA- SALUD), s3:Tasa de mortalidad por desnutrición menores de 5 años (SMIA- SALUD), s4:Prevalencia de desnutrición crónica (retraso en talla para la edad) en menores de 5 años, s5:Prevalencia de desnutrición global (bajo peso para la edad) en menores de 5 años)                                                                                                                                                    
</t>
    </r>
    <r>
      <rPr>
        <b/>
        <sz val="12"/>
        <color rgb="FF000000"/>
        <rFont val="Arial Narrow"/>
        <family val="2"/>
      </rPr>
      <t>v1-v4: variables asociadas a la dimensión violencia.</t>
    </r>
    <r>
      <rPr>
        <sz val="12"/>
        <color rgb="FF000000"/>
        <rFont val="Arial Narrow"/>
        <family val="2"/>
      </rPr>
      <t xml:space="preserve"> v1:(Tasa de violencia intrafamiliar (INMLCF), v2:Tasa de exámenes médico legales por presunto delito sexual contra niños, niñas y adolescentes (INMLCF), v3:Tasa de Homicidios en niños, niñas y adolescentes (INMLCF), v4:Número de niñas, niños y adolescentes en riesgo de explotación sexual comercial atendidos por IDIPRON).
</t>
    </r>
    <r>
      <rPr>
        <b/>
        <sz val="12"/>
        <color rgb="FF000000"/>
        <rFont val="Arial Narrow"/>
        <family val="2"/>
      </rPr>
      <t>e1-e2: variables asociadas a la dimensión educación</t>
    </r>
    <r>
      <rPr>
        <sz val="12"/>
        <color rgb="FF000000"/>
        <rFont val="Arial Narrow"/>
        <family val="2"/>
      </rPr>
      <t xml:space="preserve">. (e1: Tasa de deserción escolar, e2: Tasa de repitencia)
 </t>
    </r>
    <r>
      <rPr>
        <b/>
        <sz val="12"/>
        <color rgb="FF000000"/>
        <rFont val="Arial Narrow"/>
        <family val="2"/>
      </rPr>
      <t>t1-t3: variables asociadas a la dimensión trabajo. t1:</t>
    </r>
    <r>
      <rPr>
        <sz val="12"/>
        <color rgb="FF000000"/>
        <rFont val="Arial Narrow"/>
        <family val="2"/>
      </rPr>
      <t xml:space="preserve"> (Tasa de niños, niñas y adolescentes entre 5 y 17 años que participan en actividades económicas remuneradas o no (SMIA-SDS), t2:Trabajo Infantil Ampliado (DANE), t3: Porcentaje de niños, niñas y adolescentes entre 5 y 17 años que trabajan más de 15 horas en oficios del hogar (SMIA-SDS))   
                                                                                                                                                            </t>
    </r>
  </si>
  <si>
    <t>Sumatoria de organizaciones sociales y comunitarias que trabajan por los derechos de niños, niñas y adolescentesen ruta de fortalecimiento para la participación.</t>
  </si>
  <si>
    <t>Organizaciones sociales y comunitarias que trabajan por los derechos de niños, niñas y adolescentes en ruta de fortalecimiento para la participación.</t>
  </si>
  <si>
    <t>El indicador mide el aumento del número de organizaciones sociales y comunitarias que promueven los derechos de los niños, niñas y adolescentes en ruta de fortalecimiento para la participación. Dicho fortalecimiento se da a través de la estratégia integral del IDPAC compuesta por 6 fases a saber: i) Caracterización y diagnóstico (aplicación de los índices de fortalecimiento con el que se define el estado en el que se encuentra el proceso organizativo), ii) Plan de fortalecimiento (programacion de acciones con base en el diagnóstico) iii) fase de formación (ciclos y cursos de formación que ofrece la Escuela de Participación del IDPAC en capacidades democráticas y organizativas de conformidad con el interés del proceso organizativo), iv) Asistencia técnica (acompañamiento técnico del IDPAC para aumentar capacidades organizativas y robustecer sus procesos internos y externos), v) incentivos de fortalecimiento (instrumentos que están previstos para entregar a las organizaciones que se encuentran en alguna fase de la ruta de fortalecimiento y está sujeto a las condiciones de la convocatoria y a la disponibilidad de recursos del IDPAC), y vi) Seguimiento y evaluación (aplicación de las preguntas que componen las categorías del Índice de Fortalecimiento), una vez finalice la ruta de fortalecimiento.</t>
  </si>
  <si>
    <t>Para la medición se toma como referencia el número de organizaciones sociales y comunitarias que promueven o defienden directa o indirectamente los derechos de los niños, niñas y adolescentes  que se benefician de las actividades de las etapas del Modelo de Fortalecimiento a la Organización Social del IDPAC. Es necesario aclarar que el modelo de fortalecimiento está dirigido a organizaciones sociales, y no a personas de manera individual. Por lo tanto, la medición se hace únicamente sobre el número de organizaciones que se encuentran en ruta de fortalecimiento cada año. La implementación de la ruta de fortalecimiento es continua, y depende de la voluntad de las organizaciones de realizarla en su totalidad. La información se recolecta a través de los registros administrativos de la entidad correspondientes a la plataforma de la participación y los procesos que integran la ruta de fortalecimiento del IDPAC.</t>
  </si>
  <si>
    <t>Numero de organizaciones</t>
  </si>
  <si>
    <t>Plataforma de Participación del IDPAC</t>
  </si>
  <si>
    <t>Número de organizaciones sociales que trabajan por los derechos de niñas, niños y adolescentes en etapa de consolidación</t>
  </si>
  <si>
    <t xml:space="preserve">Enfoque territorial </t>
  </si>
  <si>
    <t>Sumatoria de organizaciones sociales que trabajan por los derechos de niñas, niños y adolescentes que anualmente se identifican en etapa de consolidación, a traves del indice de fortalecimiento de organizaciones sociales (IFOS) en la plataforma de participación del Instituto Distrital de la Participación y Acción Comunal (IDPAC).</t>
  </si>
  <si>
    <t>Laura Marcela Acuña Santamaria</t>
  </si>
  <si>
    <t>lmacuna@participacionbogota.gov.co</t>
  </si>
  <si>
    <t xml:space="preserve">Jefe oficina asesora de Planeación </t>
  </si>
  <si>
    <t>Laura Marcela Acuña</t>
  </si>
  <si>
    <t>El indicador mide el aumento del número de organizaciones sociales que trabajan por los derechos de niñas, niños y adolescentes en etapa de consolidación, luego de haber sido medidas a traves del indice de fortalecimiento de organizaciones sociales (IFOS) en  la plataforma de participación del Instituto Distrital de la Participación y Acción Comunal (IDPAC).</t>
  </si>
  <si>
    <t>Número de EAPB autorizadas para operar en el Distrito o quien haga sus veces con adherencia a la Intervencion de atencion en salud por enfermeria, medicina general o especializada en pediatria o medicina familiar (consulta de valoración integral) de la Ruta de Promoción y Mantenimiento de la Salud para el momento de curso de vida primera infancia / Número de EAPB con revisión de adherencia a la Intervencion de atencion en salud por enfermeria,  medicina general o especializada en pediatria o medicina familiar (consulta de valoración integral) de la Ruta de Promoción y Mantenimiento de la Salud para el momento de curso de vida primera infancia. x 100</t>
  </si>
  <si>
    <t>Número de EAPB autorizadas para operar en el Distrito o quien haga sus veces con adherencia a la Intervencion de atencion en salud por enfermeria, medicina general o especializada en pediatria o medicina familiar (consulta de valoración integral) de la Ruta de Promoción y Mantenimiento de la Salud para el momento de curso de vida primera infancia / Número de EAPB con revisión de adherencia a la Intervencion de atencion en salud por enfermeria,  medicina general o especializada en pediatria o medicina familiar (consulta de valoración integral) de la Ruta de Promoción y Mantenimiento de la Salud para el momento de curso de vida primera infancia. x100</t>
  </si>
  <si>
    <t xml:space="preserve">Secretaría Distritales: Integración Social,  Educación </t>
  </si>
  <si>
    <t>El producto busca implementar una estrategia de generación de hábitos para la movilidad sostenible y segura de niñas, niños y adolescentes de instituciones educativas distritales en la ciudad de Bogotá. Esta estrategia se implementa en conjunto con la Secretaría de Educación en el marco de un convenio interinstitucional suscrito con el cual se pretende mejorar las condiciones de desplazamiento de los niños(as) adolescentes en edad escolar y al mismo tiempo concientizar acerca del cumplimiento de las normas.
Para 2022, dentro de esta estrategia se garantizó la operación de los proyectos Al Colegio en Bici y Ciempiés Caminos Seguros, en los que se mejora la experiencia de viaje y la seguridad vial de los estudiantes a través de acompañamientos seguros en bicicleta y a pie en los recorridos hacia y desde las instituciones educativas. Sin embargo es posible que a futuro estos proyectos se modifiquen o se incluyan nuevas alternativas de movilidad escolar sostenible y segura.</t>
  </si>
  <si>
    <t>Plan Operativo Anual - POA 2022</t>
  </si>
  <si>
    <t>Subdirectora de Gestión en Vía</t>
  </si>
  <si>
    <t>Julieth Rojas Betancour</t>
  </si>
  <si>
    <t>Jefe de la Oficina Asesora de Planeación Institucional</t>
  </si>
  <si>
    <t>Vehículos de transporte escolar verificados  en las actividades de control desarrolladas por la Secretaria Distrital de Movilidad</t>
  </si>
  <si>
    <t>El indicador refleja el número de vehículos de transporte escolar a los que se verifican las condiciones de seguridad y cumplimiento normativo en materia de tránsito y transporte por parte de las actividades de control desarrolladas por la Secretaría Distrital de Movilidad.</t>
  </si>
  <si>
    <t>Con el objetivo de mejorar la seguridad de niñas, niños, jóvenes y adolescentes se realizan actividades de control enfocadas a vehículos de transporte escolar en las que se verifica el cumplimiento de las disposiciones legales en materia de tránsito y transporte. 
 Estas actividades de control se desarrollan en diversos escenarios como instituciones educativas, corredores viales y operativos masivos, buscando de esta manera la minimización de riesgos para la población que realiza trayectos desde y hacia sus instituciones educativas.  
 Adicionalmente las acciones de control y prevención, buscan fortalecer las condiciones de seguridad vial en las que se desarrolla el transporte escolar, incentivando las buenas práctivas en relación con el concepto de movilidad sostenible y respeto a la vida.</t>
  </si>
  <si>
    <t>Plan Operativo Anual 2022</t>
  </si>
  <si>
    <t>Reporte de acciones enfocadas al fortalecimiento de la seguridad vial de niñas, niños y adolescentes. Bases de datos y formatos SDM</t>
  </si>
  <si>
    <t>Base de datos de las acciones pedagógicas realizadas con niñas, niños y adolescentes en las instituciones educativas del equipo de pedagogía de la OACCM, en el que se consolida la información del 1 de enero al 31 de diciembre de cada año.</t>
  </si>
  <si>
    <t>2.2.13. Promoción de la lectura en torno al informe de la Comisión de la Verdad dirigido a primera infancia, infancia, adolescencia, cuidadores, cuidadoras, mediadores y mediadoras</t>
  </si>
  <si>
    <t>Actividades de promoción de la lectura en torno al informe de la Comisión de la Verdad dirigido a primera infancia, infancia, adolescencia, cuidadores, cuidadoras, mediadores y mediadoras</t>
  </si>
  <si>
    <t>Sumatoria de actividades de promoción de la lectura en torno al informe de la Comisión de la Verdad dirigido a primera infancia, infancia, adolescencia, cuidadores, cuidadoras, mediadores y mediadoras</t>
  </si>
  <si>
    <t>Este indicador mide el número de actividades de promoción de la lectura en torno al informe de la Comisión de la Verdad dirigido a primera infancia, infancia, adolescencia, cuidadores, cuidadoras, mediadores y mediadoras</t>
  </si>
  <si>
    <t>Andrés Felipe Avendaño Herrera</t>
  </si>
  <si>
    <t>Subdirección de Formación Artistica - Idartes</t>
  </si>
  <si>
    <t>Carlo Alfonso Gaitán</t>
  </si>
  <si>
    <t>2.2.11. Estrategia de formación basada en las temáticas de interés de organizaciones e instancias de niños, niñas y adolescentes y, de niños, niñas y adolescentes no organizados.</t>
  </si>
  <si>
    <t>2.1.2. Fortalecimiento de organizaciones sociales y comunitarias que trabajan por los derechos de niños, niñas y adolescentes</t>
  </si>
  <si>
    <t xml:space="preserve">Sumatoria de procesos de formación basados en las temáticas de interés de organizaciones e instancias de niños, niñas y adolescentes, y de niños, niñas y adolescentes no organizados </t>
  </si>
  <si>
    <t>10.2</t>
  </si>
  <si>
    <t xml:space="preserve">Escuela de Participación </t>
  </si>
  <si>
    <t xml:space="preserve">Astrid Lorena Castañeda Peña </t>
  </si>
  <si>
    <t>El indicador de producto impacta al resultado esperado 2.1</t>
  </si>
  <si>
    <t>El producto 2.1.2 se relaciona con el indicador de resultado 2.2</t>
  </si>
  <si>
    <t>Niñas y niños de primera infancia con cupo asignado en las modalidades institucionales de educación inicial de la SDIS con atención diferencial y de género.</t>
  </si>
  <si>
    <t>(Número de niñas y niños de primera infancia atendidos de cada mes de la vigencia (en estados SIRBE: en atención y suspendido) con enfoque diferencial y de género en las modalidades institucionales de  educación inicial de la SDIS/ número de cupos autorizados para la atención de niñas y niños de primera infancia con enfoque diferencial y de género en las modalidades institucionales de  educación inicial de la SDIS) x100</t>
  </si>
  <si>
    <t>El producto se asocia a las modalidades institucionales de la educación inicial que atienden a  niñas y niños en los diferentes territorios con enfoque diferencial y de género de la Secretaria Distrital de Integración Social, que se desarrollan en unidades operativas de jardines infantiles en el marco de los estándares técnicos de calidad de educación inicial y las normativas vigentes que existan para su implementación, llegando a las poblaciones más vulnerables garantizando así los derechos de las niñas y niños.</t>
  </si>
  <si>
    <t>3.2. Aumento en el acceso de niñas, niños y adolescentes a servicios de atención integral y de salud mental.</t>
  </si>
  <si>
    <t>El indicador corresponde al porcentaje de asignación de cupos para niñas y niños de primera infancia en las modalidades institucionales de  educación inicial de la SDIS durante cada vigencia programada.</t>
  </si>
  <si>
    <t>Sistema de Registro de Beneficiarios SIRBE y Directorio de unidades operativas institucionales para la Educación Inicial</t>
  </si>
  <si>
    <t>Sistema de Información de Registro de Beneficiarios y Directorio de unidades operativas institucionales para la Educación Inicial (instrumento oficial de la Subdirección para la Infancia de la SDIS para las modalidades institucionales de la educación inicial)</t>
  </si>
  <si>
    <t>2.1.1 Estrategia de "Calles Mágicas" para el fortalecimiento de la participación ciudadana de niñas, niños y adolescentes en la construcción social del hábitat mediante el desarrollo de intervenciones en el espacio público</t>
  </si>
  <si>
    <t>2.2.16.  Proceso de consulta para niñas, niños y adolescentes  en la etapa de diseño del plan de desarrollo distrital de la ciudad.</t>
  </si>
  <si>
    <t>Consultas en las que  niñas, niños y adolescentes participaron en la etapa de diseño del plan de desarrollo distrital de la ciudad</t>
  </si>
  <si>
    <t>Sumatoria de consultas en las que  niñas, niños y adolescentes participaron en la etapa de diseño del plan de desarrollo distrital de la ciudad</t>
  </si>
  <si>
    <t>Territorial
Diferencial</t>
  </si>
  <si>
    <t xml:space="preserve">El indicador de producto se relaciona con el resultado esperado 2.2										</t>
  </si>
  <si>
    <t>Instituto Distrital de Participación y Accion Comunal</t>
  </si>
  <si>
    <t>Secretaria Distrital de Planeación</t>
  </si>
  <si>
    <t>El indicador mide el número de consultas en las que  niñas, niños y adolescentes participaron en la etapa de diseño del plan de desarrollo distrital de la ciudad, que se realizará en las vigencias 2024, 2028 y 2032. Dichas consultas se realizaran a niñas, niños y adolescentes desde la primera infancia hasta la adolescencia en los siguientes escenarios: Grupos territoriales de participación infantil y Consejos Consultivos Locales de Niñas, Niños y Adolescentes (CLONNA). De igual forma partiran de las recomendaciones y propuestas en el informe de rendición pública de cuentas sobre los derechos de las niñas, niños, adolescentes y jovenes, resultado de los encuentros con diversos grupos de interés en la fase de "Encuentros estratégicos de diálogo y audiencias públicas participativas" que se realiza el año anterior 2023,2027,2031.</t>
  </si>
  <si>
    <t>Consultas</t>
  </si>
  <si>
    <t>2032</t>
  </si>
  <si>
    <t>Informe de descripción del proceso de consultas a niñas, niños y adolescentes realizado en la etapa de diseño del plan de desarrollo de la ciudad que contenga:
1. Actas de las consultas realizadas a las niñas, niños y adolescentes (evidencia del número de consultas realizadas)
2. Número de localidades en las que se desarrollaron las consultas, número de niñas, niños y adolescentes que participaron, metodologias empleadas.
3. Consolidación de propuestas y recomendaciones de las niñas, niños y adolescentes para el Plan de Desarrollo de la ciudad.
4. Actas de socialización a niñas,niños y adolescentes sobre los resultados de las recomendaciones y propuestas que quedaron incluidas en el Plan Distrital de Desarrollo, en los grupos territoriales y Consejos Consultivos Locales, a cargo de la SDIS.</t>
  </si>
  <si>
    <t>Informe de descripción del proceso de consultas a niñas, niños y adolescentes construido por la SDIS, con acompañamiento y asistencia técnica del IDPAC</t>
  </si>
  <si>
    <t>Subdirección para la Infancia/
Oficina Juridica</t>
  </si>
  <si>
    <t>Cristina Venegas/Carlos Javier Muñoz</t>
  </si>
  <si>
    <t>cvenegas@sdis.gov.co/cjmuñozs@sdis.gov.co</t>
  </si>
  <si>
    <t>FICHA TÉCNICA INDICADOR DE PRODUCTO 3.1.8</t>
  </si>
  <si>
    <t xml:space="preserve">El indicador de producto se relaciona con el resultado esperado 3.1							</t>
  </si>
  <si>
    <t>Integración Social</t>
  </si>
  <si>
    <t xml:space="preserve">Secretaria de Integración Social			</t>
  </si>
  <si>
    <t>El indicador mide el proceso de construcción de un documento de análisis técnico y jurídico con recomendaciones para la descentralización de las actuaciones de prevención, protección, garantía y restablecimiento de derechos de las niñas,niños y adolescentes en la ciudad de Bogotá. Para ello se han establecidos 3 fases para el desarrollo del documento, en el cual se abordará el análisis en torno a la viabilidad juridica y técnica de una propuesta de descentralización del sistema de protección de niñas, niños y adolescentes para la ciudad de Bogotá.</t>
  </si>
  <si>
    <t>La forma en la que se desarrolla el sistema de protección en Colombia de niñas, niños y adolescentes tiene su fundamento jurídico en la Ley 1098 de 2006 , por medio de la cual se expide el Código de Infancia y Adolescencia, en el cual se establecen "las normas sustantivas y procesales para la protección integral de los niños, las niñas y los adolescentes, garantizar el ejercicio de sus derechos y libertades consagrados en los instrumentos internacionales de Derechos Humanos, en la Constitución Política y en las leyes, así como su restablecimiento" (Articulo 2). De igual forma, existe en la nación el Sistema Nacional de Bienestar Familiar (SNBF) que es concebido como el conjunto de agentes, instancias de coordinación y articulación, y de sus relaciones existentes, para dar cumplimiento a la protección integral de las niñas, niños y adolescentes, y al fortalecimiento familiar en el ámbito nacional, departamental, distrital y municipal. El producto parte del análisis de este contexto técnico y jurídico para explorar la posibilidad de proponer reformas legislativas y administrativas para darle autonomina al Distrito Capital en torno a la protección de niñas, niños y adolescentes.</t>
  </si>
  <si>
    <t>fases</t>
  </si>
  <si>
    <t>2025</t>
  </si>
  <si>
    <t>Cristina Venegas Fajardo/ Carlos Javier Muñoz</t>
  </si>
  <si>
    <t>Subdirectora para la Infancia / Jefe de Oficina  Juridica</t>
  </si>
  <si>
    <t>Subdirección para la Infancia /Oficina  Juridica</t>
  </si>
  <si>
    <t>cvenegas@sdis.gov.co / cjmuñoz@sdis.gov.co</t>
  </si>
  <si>
    <t>Primera infancia</t>
  </si>
  <si>
    <t xml:space="preserve">
3.1.9. Propuesta de modificación del Sistema General de Participaciones para  el financiamiento de la atención de la primera infancia.</t>
  </si>
  <si>
    <t>suma</t>
  </si>
  <si>
    <t>Hacienda</t>
  </si>
  <si>
    <t>Secretaria Distrital de Hacienda</t>
  </si>
  <si>
    <t xml:space="preserve">Dirección Distrital de Presupuesto
Dirección de Estadísticas y Estudios Fiscales
</t>
  </si>
  <si>
    <t>Jennifer Pabón
Oscar Guzmán</t>
  </si>
  <si>
    <t>(601) 3385000</t>
  </si>
  <si>
    <t>jlpabon@shd.gov.co
oguzman@shd.gov.co</t>
  </si>
  <si>
    <t>FICHA TÉCNICA INDICADOR DE PRODUCTO 3.1.9</t>
  </si>
  <si>
    <t xml:space="preserve">El indicador de producto se relaciona con el resultado esperado 3.1										</t>
  </si>
  <si>
    <t>El indicador presenta el porcentaje de avance en las fases de trabajo para obtener el documento que sirva como marco de referencia para determinar las posibles nuevas fuentes de financiamiento para la atención a la primera infancia, acorde con las fases definidas.</t>
  </si>
  <si>
    <t xml:space="preserve">El objetivo principal del producto es analizar el Sistema General de Participaciones en el marco de lo dispuesto en la Ley 715 de 2001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la Ley 1176 de 2007 “Por la cual se desarrollan los artículos 356 y 357 de la Constitución Política y se dictan otras disposiciones”, buscando proponer modificaciones que permitan dirigir recursos a la atención de la primera infancia. 
 Este producto se elabora con base en los insumos técnicos entregados por las entidades, y está sujeto al cronograma establecido por el Gobierno Nacional.  </t>
  </si>
  <si>
    <t>Sumatoria de porcentajes de las fases desarrolladas para la construcción de la propuesta de modificación del Sistema General de Participaciones para  el financiamiento de la atención de la primera infancia.</t>
  </si>
  <si>
    <t>porcentaje</t>
  </si>
  <si>
    <t>Para el desarrollo del producto se proponen dos fases a implementar en las vigencias 2024 y 2025 de la siguiente forma:
1.	Fase 1 (2024): Esta fase se realizará a partir de las siguientes actividades estratégicas:
a. Diagnóstico de necesidades: Se realizará un diagnóstico detallado de las necesidades de atención a la primera infancia en el distrito, considerando aspectos como infraestructura, personal, programas de calidad, entre otros. Este diagnóstico será realizado por las entidades involucradas de manera corresponsable en el producto (Secretaría Distrital de Integración Social, Secretaría de Educación Distrital, Secretaría Distrital de Salud, Secretaría Distrital de Cultura, Recreación y Deporte), fijando ítems, tiempos de entrega y formas; esta actividad respaldará la propuesta de modificación del sistema.
b. Análisis del Sistema General de Participaciones: La Secretaría Distrital de Hacienda llevará a cabo un análisis técnico del actual Sistema General de Participaciones, y su posible implicación para los recursos de primera infancia.
Esta fase equivale al 50%
2.	Fase 2 (2025): Esta fase se realizará a partir de las siguientes actividades estratégicas:
a. Propuesta de modificación del Sistema General de Participaciones: Con base en el análisis realizado, y acorde con el cronograma establecido por el Gobierno Nacional, la Secretaría Distrital de Hacienda presentará un documento que contenga la propuesta de modificación del Sistema General de Participaciones. Esta propuesta puede contener los ajustes necesarios para la atención a la primera infancia, que se entregará a la Alcaldía Mayor para la toma de decisiones o incidencia legislativa.
b. Identificación de opciones de financiamiento: A partir del diagnóstico de necesidades, la Secretaría Distrital de Hacienda junto con las entidades involucradas explorarán simultáneamente diferentes opciones de financiamiento  dirigidas a la primera infancia.
Esta fase equivale al 50%</t>
  </si>
  <si>
    <t>Secretaria Distrital de Integración Social, Secretaria de Educación Distrital, Secretaría Distrital de Salud, Secretaría Distrital de Cultura, Recreación y Deporte, Secretaría Distrital de Hacienda, se pueden incluir otras entidades de acuerdo al análisis que realice hacienda para la identificación de necesidades.</t>
  </si>
  <si>
    <t>Jennifer Pabón, Oscar Guzmán</t>
  </si>
  <si>
    <t>Subdirectora Distrital de Presupuesto, Director de Estadísticas y Estudios Fiscales</t>
  </si>
  <si>
    <t>Secretaria  Distrital de Hacienda</t>
  </si>
  <si>
    <t>Dirección Distrital de Presupuesto, Dirección de Estadísticas y Estudios Fiscales</t>
  </si>
  <si>
    <t>jlpabon@shd.gov.co, oguzman@shd.gov.co</t>
  </si>
  <si>
    <t xml:space="preserve">Julio Alejandro Abril Tabares </t>
  </si>
  <si>
    <t>Secretaría de Hacienda</t>
  </si>
  <si>
    <t>3.1.10.Gestión administrativa, técnica, jurídica y financiera para el traslado de Comisarías de Familia desde el sector Integración Social al sector Seguridad, Convivencia y Justicia.</t>
  </si>
  <si>
    <t>Fases de gestión administrativa, técnica, jurídica y de costos, implementadas para el traslado de las Comisarías de Familia desde el sector Integración Social al Sector Seguridad, Convivencia y Justicia.</t>
  </si>
  <si>
    <t>Sumatoria de porcentajes de las fases de Gestión administrativa, técnica, jurídica y de costos para el traslado de Comisarías de Familia desde el sector Integración Social al sector Seguridad, Convivencia y Justicia.</t>
  </si>
  <si>
    <t>Paz, justicia e instituciones sólidas</t>
  </si>
  <si>
    <t>16.3</t>
  </si>
  <si>
    <t>Derechos Humanos, Territorial, Género, Poblacional</t>
  </si>
  <si>
    <t>6013308380 ext  67001</t>
  </si>
  <si>
    <t>Seguridad Convivencia y Justicia</t>
  </si>
  <si>
    <t>Subsecretaría de Acceso a la Justicia</t>
  </si>
  <si>
    <t>Juliana Cortés</t>
  </si>
  <si>
    <t>juliana.cortes@scj.gov.co</t>
  </si>
  <si>
    <t>FICHA TÉCNICA INDICADOR DE PRODUCTO 3.1.10</t>
  </si>
  <si>
    <t>Seguridad, Convivencia y Justicia.</t>
  </si>
  <si>
    <t>El producto consiste en el diseño y trámite del proceso institucional necesario para llevar a cabo el traslado de las comisarias de familia desde el sector Integración Social al sector Seguridad, Convivencia y Justicia, orientado al fortalecimiento de la arquitectura institucional que garantice el acceso a la justicia familiar, en el marco normativo que lo impacten.</t>
  </si>
  <si>
    <t>16.3 Promover el estado de derecho en los planos nacional e internacional y garantizar la igualdad de acceso a la justicia para todos.</t>
  </si>
  <si>
    <t>2026</t>
  </si>
  <si>
    <t>Documentos técnicos y registros administrativos suministrados por Secretaría Distrital de Integración Social y Secretaría Distrital de Seguridad, Convivencia y Justicia</t>
  </si>
  <si>
    <t>Omaira Orduz /Juliana Cortés</t>
  </si>
  <si>
    <t>Subdirectora Para la Familia/ Subsecretaria de Acceso a la Justicia</t>
  </si>
  <si>
    <t>Secretaria Distrital de Integración Social/ Secretaria Distrital de Seguridad, Convivencia y Justicia</t>
  </si>
  <si>
    <t>Subdirección para la Familia/ Subsecretaría de Acceso a la Justicia</t>
  </si>
  <si>
    <t>rorduz@sdis.gov.co / juliana.cortes@scj.gov.co</t>
  </si>
  <si>
    <t>(601)3808330 extensión 67001 / 3779595</t>
  </si>
  <si>
    <t>Alexandra Cecilia Rivera Pardo</t>
  </si>
  <si>
    <t>Directora de Análisis  Diseño Estratégico</t>
  </si>
  <si>
    <t xml:space="preserve">Nota costeo: Los recursos incluidos en el producto por parte de la Subsecretaría de Acceso a la Justicia corresponden a los honorarios del talento humano encargado de acompañar el proceso en la fase 2. 
El costeo del producto es la sumatoria de los costeos por vigencias proyectados por cada entidad:
</t>
  </si>
  <si>
    <t xml:space="preserve">1.1.26. Estrategia  para fortalecer legalmente la protección de las niñas, niños y adolescentes de origen étnico en Bogotá D.C. </t>
  </si>
  <si>
    <t>Gestión juridica</t>
  </si>
  <si>
    <t xml:space="preserve">Secretaría Jurídica Distrital </t>
  </si>
  <si>
    <t xml:space="preserve">Dirección Distrital de Política Jurídica </t>
  </si>
  <si>
    <t xml:space="preserve">Andrés Felipe Cortés Restrepo </t>
  </si>
  <si>
    <t>3813000 Ext.1783</t>
  </si>
  <si>
    <t xml:space="preserve">afcortes@secretariajuridica.gov.co </t>
  </si>
  <si>
    <t xml:space="preserve"> Gestión Jurídica</t>
  </si>
  <si>
    <t>Andrés Felipe Cortés Restrepo</t>
  </si>
  <si>
    <t>Director de Política Jurídica</t>
  </si>
  <si>
    <t>Camilo Andrés Peña Carbonell</t>
  </si>
  <si>
    <t>FICHA TÉCNICA INDICADOR DE PRODUCTO 1.1.26</t>
  </si>
  <si>
    <t>Secretaría Jurídica - Sistemas de Información Régimen Legal</t>
  </si>
  <si>
    <t>3.1.8. Documento de análisis  técnico y jurídico con recomendaciones para la descentralización de las actuaciones de prevención, protección, garantía y restablecimiento de derechos de las niñas, niños y adolescentes.</t>
  </si>
  <si>
    <t>Fases implementadas para la construcción del documento de análisis  técnico y jurídico con recomendaciones para la descentralización de las actuaciones de prevención, protección, garantía y restablecimiento de derechos de las niñas, niños y adolescentes.</t>
  </si>
  <si>
    <t>Documentos desarrollados por las dependencias de la SDIS involucradas.</t>
  </si>
  <si>
    <t xml:space="preserve">
Poblacional</t>
  </si>
  <si>
    <t>Sumatoria de intervenciones realizadas en el marco de la estrategia de "Calles Mágicas" para el fortalecimiento de la participación ciudadana a niñas, niños y adolescentes en la construcción social del hábitat mediante el desarrollo de intervenciones en el espacio público</t>
  </si>
  <si>
    <t>Intervenciones realizadas en el marco de la estrategia de "Calles Mágicas" para el fortalecimiento de la participación ciudadana a niñas, niños y adolescentes en la construcción social del hábitat mediante el desarrollo de intervenciones en el espacio público</t>
  </si>
  <si>
    <t>El indicador corresponde a la suma de cada uno de los puntos o espacios intervenidos en el distrito en el marco de la estrategia de fortalecimiento de  la participación ciudadana a niñas, niños y adolescentes</t>
  </si>
  <si>
    <t>Territorial; Poblacional-Diferencial</t>
  </si>
  <si>
    <t>La medición del indicador se realiza a partir de la implementación de las actividades de la estrategia de fortalecimiento de  la participación ciudadana a niñas, niños y adolescentes, para ellos se tendran en cuenta la programación y listados de asistencia de las intervenciones realizadas en el espacio público para cada vigencia.</t>
  </si>
  <si>
    <r>
      <t xml:space="preserve">El producto se realizara de la siguiente forma:
1. Entrega de documento final consolidado del proceso de rendición pública de cuentas sobre los derechos de las niñas, niños, adolescentes y jovenes por parte de la Secretaria Distrital de Planeación.
2. Análisis de las propuestas y recomendaciones en el informe de rendición pública de cuentas sobre los derechos de las niñas, niños, adolescentes y jovenes, resultado de los encuentros con diversos grupos de interés en la fase de "Encuentros estratégicos de diálogo y audiencias públicas participativas"del PDD anterior, a cargo de la SDIS.
3. Diseño de las metodologias y grupos de interes a nivel territorial con los que se realizaran las consultas sobre las  recomendaciones y propuestas  al PDD (Puede realizarse en los grupos territoriales de participación infantil o en los CLONNA), a cargo de SDIS. IDPAC prestará asistencia técnica en el diseño y desarrollo de las metodologías y remitirá la base de datos de los grupos de interés con los que cuenta.
4. Desarrollo de las consultas en las que  niñas, niños y adolescentes participan en la etapa de diseño del plan de desarrollo distrital de la ciudad, a cargo de la SDIS acompañados del IDPAC.
5. Consolidación de recomendaciones y propuestas de las niñas, niños y adolescentes que participan en las consultas, a cargo de SDIS.
6. Comunicación a los sectores involucrados de la administración distrital de las recomendaciones y propuestas de las niñas, niños y adolescentes que participan en las consultas, a cargo de SDIS.
7. Informar a las niñas, niños y adolescentes sobre los resultados de las recomendaciones y propuestas que quedaron incluidas en el Plan Distrital de Desarrollo, en los grupos territoriales y Consejos Consultivos Locales, a cargo de la SDIS.
</t>
    </r>
    <r>
      <rPr>
        <b/>
        <sz val="12"/>
        <rFont val="Arial Narrow"/>
        <family val="2"/>
      </rPr>
      <t xml:space="preserve">NOTA: </t>
    </r>
    <r>
      <rPr>
        <sz val="12"/>
        <rFont val="Arial Narrow"/>
        <family val="2"/>
      </rPr>
      <t>La Oficina de Participación y Diálogo de Ciudad (OPDC) de la Secretaría Distrital de Planeación (SDP) participará en mesas técnicas con SDIS e IDPAC para la formulación metodológica de las consultas, atendiendo al Modelo Colaborativo de Participación Ciudadana de la SDP, a la misionalidad de la OPDC y según el Plan Institucional de Participación Ciudadana para cada vigencia.</t>
    </r>
  </si>
  <si>
    <t>Cuatrienal</t>
  </si>
  <si>
    <t>sumatoria de porcentajes de las  fases implementadas para la construcción del documento de análisis  técnico y jurídico con recomendaciones para la descentralización de las actuaciones de prevención, protección, garantía y restablecimiento de derechos de las niñas, niños y adolescentes.</t>
  </si>
  <si>
    <r>
      <t xml:space="preserve">Como la formula del indicador plantea la sumatoria de porcentajes de las  fases implementadas necesarias para la construcción tecnica y juridica del documento, a continuación se describen cada una de las fases y sus entregables:
</t>
    </r>
    <r>
      <rPr>
        <b/>
        <sz val="12"/>
        <rFont val="Arial Narrow"/>
        <family val="2"/>
      </rPr>
      <t xml:space="preserve">FASE 1(2023) (Equivale al avance del 30%): </t>
    </r>
    <r>
      <rPr>
        <sz val="12"/>
        <rFont val="Arial Narrow"/>
        <family val="2"/>
      </rPr>
      <t xml:space="preserve">Entrega de informe que contenga :
1. Identificación del marco normativo y jurisprudencial de orden internacional, nacional y distrital relativo a la  descentralización de las actuaciones de prevención, protección, garantía y restablecimiento de derechos de las niñas, niños y adolescentes en la ciudad de Bogotá, sección a cargo de la Oficina Jurídica de la SDIS.
2. Definición de Ruta metodológica para la construcción del documento propuesta en las vigencias 2024 y 2025, a cargo de la Subdirección para la Infancia de la SDIS.
</t>
    </r>
    <r>
      <rPr>
        <b/>
        <sz val="12"/>
        <rFont val="Arial Narrow"/>
        <family val="2"/>
      </rPr>
      <t xml:space="preserve">FASE 2(2024) (Equivale al avance del 60%): </t>
    </r>
    <r>
      <rPr>
        <sz val="12"/>
        <rFont val="Arial Narrow"/>
        <family val="2"/>
      </rPr>
      <t xml:space="preserve">Entrega de capitulo I del documento que contiene:
1. A partir del barrido normativo y jurisprudencial realizado en la vigencia 2023, se realizará el análisis para identificar vacíos normativos y la viabilidad para la descentralización de las actuaciones de prevencion, protección, garantia y restablecimiento de derechos de las niñas, niños y adolescentes, sección a cargo de la Oficina Jurídica de la SDIS.
2. Análisis comparativo entre diversos sistemas de protección de niñas, niños y adolescentes en el mundo con el fin de identificar buenas prácticas para tener en cuenta en el contexto distrital, a cargo de la Subdirección para la Infancia de la SDIS.
</t>
    </r>
    <r>
      <rPr>
        <b/>
        <sz val="12"/>
        <rFont val="Arial Narrow"/>
        <family val="2"/>
      </rPr>
      <t>FASE 3 (2025)  (Equivale al avance del 100%)::</t>
    </r>
    <r>
      <rPr>
        <sz val="12"/>
        <rFont val="Arial Narrow"/>
        <family val="2"/>
      </rPr>
      <t xml:space="preserve"> Entrega de capitulo II del documento que contiene:
1. Consolidación de recomendaciones y conclusiones en cuanto a la viabilidad técnica y  jurídica para la descentralización de las acciones de prevención, protección, garantía y restablecimiento de los derechos de los niños, niñas y adolescentes en la ciudad de Bogotá, a cargo de la Subdirección para la Infancia de la  y la Oficina  Jurídica de la SDIS.
</t>
    </r>
    <r>
      <rPr>
        <b/>
        <sz val="12"/>
        <rFont val="Arial Narrow"/>
        <family val="2"/>
      </rPr>
      <t xml:space="preserve">NOTA: </t>
    </r>
    <r>
      <rPr>
        <sz val="12"/>
        <rFont val="Arial Narrow"/>
        <family val="2"/>
      </rPr>
      <t>Es necesario tener en cuenta que en esta vigencia se entregan ambos capitulos del documento como producto final consolidado. Este documento debe ser entregado a la Alcaldia Mayor de Bogotá. quien tomará las decisiones pertinentes para continuar con la incidencia legislativa que corresponde.</t>
    </r>
  </si>
  <si>
    <t>Fases desarrolladas para la construcción de la propuesta de modificación del Sistema General de Participaciones para el financiamiento de la atención de la primera infancia.</t>
  </si>
  <si>
    <t>Es importante tener en cuenta que el costeo estimado del producto se calcula a partir de los costos de la capacidad administrativa con la que cuenta actualmente la entidad requerido para la elaboración de la propuesta.</t>
  </si>
  <si>
    <t xml:space="preserve">Secretaria Distrital de Integración Social </t>
  </si>
  <si>
    <t>El indicador calcula la sumatoria de porcentajes de las fases  implementadas de la gestión administrativa, técnica, jurídica y de costos para el traslado de Comisarías de Familia desde el sector Integración Social al sector Seguridad, Convivencia y Justicia.</t>
  </si>
  <si>
    <r>
      <t xml:space="preserve">Fases de implementación: 
Fase 1 (2024) (Equivale al avance del 30%): Se realizará una exploración y análisis contextual acerca de los antecedentes de las Comisarias de Familia : 1. Técnicos-conceptuales , 2. Normativos, 3. Administrativo-financiero. El entregable será un documento técnico a cargo de Secretaría Distrital de Integración Social. 
Fase 2 y 3 (2025-2026):
Estas fases comprenden el diseño del traslado institucional y funcionamiento de las comisarías de familias. El entregable es un documento de responsabilidad compartida entre la Secretaria Distrital de Integración Social y Secretaría Distrital de Seguridad, Convivencia y Justicia, con los siguientes componentes, entre otros que puedan considerarse necesarios durante el proceso:
Fase 2 (2025): Equivale al avance del 60% del proceso .Comprende documento con:
-Componente físico, tecnológico y de infraestructura: Disposición de recursos de plantas físicas y bienes, equipos tecnológicos y sistemas de registro de la información, entre otros.
-Componente de talento humano: Recurso humano suficiente y cualificado con permanencia y disponibilidad.
-Componente operativo y logístico: Requerimientos y suministro de insumos para equipos de oficina, papelería y demás necesidades y servicios.
Fase 3 (2026): Equivale al avance del 100% del proceso.Comprende documento con:
-Componente administrativo: Formalización interna para la prestación del servicio en ambas entidades.
-Componente normativo: Propuestas de ajustes normativos necesarios para el traslado y funcionamiento de las comisarias.
</t>
    </r>
    <r>
      <rPr>
        <b/>
        <sz val="12"/>
        <rFont val="Arial Narrow"/>
        <family val="2"/>
      </rPr>
      <t>Nota:</t>
    </r>
    <r>
      <rPr>
        <sz val="12"/>
        <rFont val="Arial Narrow"/>
        <family val="2"/>
      </rPr>
      <t xml:space="preserve"> Este documento en su versión final se entregará en la vigencia 2026 a la Alcaldía Mayor de Bogotá para llevar a cabo el procedimiento que considere. Este documento consolida los avances adelantados en las fases 1 , 2 y 3.
En el marco del desarrollo de este producto se requerirá el involucramiento de la Secretaría Jurídica Distrital, la Secretaría de Hacienda y el Departamento Administrativo del Servicio Civil.
</t>
    </r>
  </si>
  <si>
    <t xml:space="preserve">Para el calculo del indicador se deben tener en cuenta lo siguientes aspectos:
- Numerador: el número de niñas y niños con cupo asignado en las modalidades institucionales de educación inicial de la SDIS que corresponde a los estados del SIRBE "en atención" y "suspendido" al corte de cada mes.
-Denominador: el número de cupos autorizados que corresponde a los cupos registrados en el directorio de unidades operativas, instrumento oficial de la Subdirección para la Infancia de la SDIS para las modalidades institucionales de la educación inicial al corte de cada mes.
El resultado del indicador para la vigencia, se calcula a partir del promedio mensual de cada vigencia.
La linea base se calculó a partir del promedio de los datos obtenidos en las vigencias 2019, 2020, 2021 y 2022.
NOTA: Definiciones a tener en cuenta para la medición:
-SIRBE:Sistema de Registro de Beneficiarios de la SDIS
-EN ATENCIÓN:Estado del participante en el SIRBE que se encuentra recibiendo atención o con asignación de cupo en el servicio social, modalidad de atención o estrategia.
-SUSPENDIDO:Estado del participante en el SIRBE que se encuentra ausente temporalmente por motivo de incapacidad, restricción médica, cierre temporal de la unidad operativa, procedimiento de egreso, en otros criterios establecidos.
</t>
  </si>
  <si>
    <t xml:space="preserve">La atención de las y los participantes varia por la fecha de inicio de los servicios. 
Se puede generar un cambio o ajuste a la meta en el momento de la armonización de servicios con las resoluciones o normativas distritales que se generen en el proceso del desarrollo de las acciones de política pública. 
Se deben tener en cuenta las variaciones que pueden surgir por cierres temporales o permanentes de las unidades operativas, dadas las dinámicas territoriales, institucionales y contractuales, entre estas, los procesos de contratación tercerizada de jardines sociales y cofinanciados a través de convenios de asociación. 
Los cupos asignados se generan a partir de los informes semanales entregados de manera oficial por la Dirección de Análisis y Diseño Estratégico									
</t>
  </si>
  <si>
    <t xml:space="preserve">Avance en la implementación de la  estrategia para fortalecer legalmente la protección de las niñas, niños y adolescentes de origen étnico en Bogotá D.C. </t>
  </si>
  <si>
    <t xml:space="preserve">Este indicador mide el porcentaje de avance en el diseño e implementación de  la estrategía  para fortalecer legalmente la protección de las niñas, niños y adolescentes de origen étnico en Bogotá D.C.  </t>
  </si>
  <si>
    <t xml:space="preserve">El producto consiste en la implementación de una estrategía de fortalecimiento de la protección legal de las niñas, niños y adolescentes de origen étnico en la ciudad de Bogotá, cuyo objetivo es desarrollar actividades que fortalezcan legalmente la protección de las niñas, niños y adolescentes de origen étnico. En ese sentido, una vez diseñada la estrategia en la primera fase, se generaran rutas de acceso a la información jurídica para lograr la protección de niños, niñas y adolescentes de origen étnico en cada fase, lo cual permitirá la generación de instructivos para la interposición de tutelas de parte de la ciudadania y funcionarios que atiendan a las niñas, niños y adolescentes de origen étnico, así como la identificación de situaciones de inobservancia o vulneración de derechos. Este producto es necesario en la medida en que se identifica actualmente en la ciudad de Bogotá  situaciones de inobservancia y vulneración de derechos para las niñas,niños y adolescentes con pertenencia étnica, en tanto las comunidades étnicas en la ciudad han sido desplazadas de sus territorios de origen, lo cual implica que se ubiquen en la ciudad en entornos de riesgo para la garantia de los derechos de las niñas, niños y adolescentes.Sumado a lo anterior, se identifican tensiones entre la garantia de los derechos individuales y colectivos, que en el marco de la jurisprudencia nacional se ha resuelto a favor del interes superior de los niños, esta situación ha limitado el accionar institucional para la garantia de los derechos  de niñas, niños y adolescentes que se ven afectados, ya que no hay un conocimiento basto sobre el avance jurisprudencial y la normativa a favor de los derechos de las niñas y niños en la materia.
</t>
  </si>
  <si>
    <r>
      <t xml:space="preserve">Como la formula de calculo del indicador se plantea partir de las fases desarrolladas, las fases programadas seran las siguientes:
</t>
    </r>
    <r>
      <rPr>
        <b/>
        <sz val="12"/>
        <rFont val="Arial Narrow"/>
        <family val="2"/>
      </rPr>
      <t>Fase 1(2024)</t>
    </r>
    <r>
      <rPr>
        <sz val="12"/>
        <rFont val="Arial Narrow"/>
        <family val="2"/>
      </rPr>
      <t xml:space="preserve">. En esta fase de diseñará la estrategia para fortalecer legalmente la protección de las niñas, niños y adolescentes de origen étnico en Bogotá D.C. A partir de las siguientes actividades generales:
1- Identificación de insumos para la construcción de la estrategia: Para ello La Secretaría Distrital de Integración Social brindará los insumos necesarios para la identificación de la problemática relacionada con la protección de los derechos de esta población.
2- Diseño de la estrategia: A partir lo anterior, la Secretaría Juridica Distrital establecerá  la formulación de la estrategia para todas las vigencias. El entregable de esta fase sera un documento donde se define: objetivo de la estrategia, fases a desarrollar y relatoria base para la estrategia.
</t>
    </r>
    <r>
      <rPr>
        <b/>
        <sz val="12"/>
        <rFont val="Arial Narrow"/>
        <family val="2"/>
      </rPr>
      <t>Fases 2,3,4,5,6,7,8 y 9 (2025-2032)</t>
    </r>
    <r>
      <rPr>
        <sz val="12"/>
        <rFont val="Arial Narrow"/>
        <family val="2"/>
      </rPr>
      <t xml:space="preserve">: Durante cada vigencia se implementaran las actividades definidas en el diseño de la estrategia para cada año:
1- Socialización y divulgación de la estrategia.
De manera que se generen las estrategias de socialización y difusión para la ciudadania en general sobre la forma en que se pueden interponer  tutelas de parte de la ciudadania y funcionarios que atiendan a las niñas, niños y adolescentes de origen étnico, así como la identificación de situaciones de inobservancia o vulneración de derechos. El entregable de esta fase será un informe detallado de las actividades realizadas en la vigencia.
</t>
    </r>
    <r>
      <rPr>
        <b/>
        <sz val="12"/>
        <rFont val="Arial Narrow"/>
        <family val="2"/>
      </rPr>
      <t>Fase 10 (2033).</t>
    </r>
    <r>
      <rPr>
        <sz val="12"/>
        <rFont val="Arial Narrow"/>
        <family val="2"/>
      </rPr>
      <t xml:space="preserve"> Entre la Secretaría Jurídica Distrital y la Secretaría Distrital de Integración Social, se realizará la evaluación de la estrategia implementada entre los años 2024 y 2032, con el fin de identificar la efectividad de la estrategia  y proponer ajustes de mejora si es el caso. A partir de las siguientes actividades:
1. Mesas de trabajo entre las entidades para la evaluación de la estrategia.
2. Elaboración informe de evaluación de la estrategia.
El entregable será un informe que contenga la evaluación realizada.</t>
    </r>
  </si>
  <si>
    <t>|</t>
  </si>
  <si>
    <t>Sector_Movilidad</t>
  </si>
  <si>
    <t>Sector_Educación</t>
  </si>
  <si>
    <t>((Número de fases desarrolladas  de la estrategia  para fortalecer legalmente la protección de las niñas, niños y adolescentes de origen étnico en Bogotá D.C. /número de fases programadas  de la estrategia  para fortalecer legalmente la protección de las niñas, niños y adolescentes de origen étnico en Bogotá D.C. ) * 100) * ponderación vigencia</t>
  </si>
  <si>
    <t>Enfoque poblacional diferencial y enfoque de participación ciudadana</t>
  </si>
  <si>
    <t xml:space="preserve">Enfoque derechos humanos, enfoque poblacional diferencial </t>
  </si>
  <si>
    <t>El indicador de resultado se relaciona con los indicadores de producto 1.1.1, 1.1.2. 1.1.3, 1.14,1.1.5,1.1.6, 1.1.7, 1.1.8, 1.1.9, 1.1.10, 1.1.11, 1.1.12, 1.1.13, 1.1.14, 1.1.15, 1.1.16, 1.1.17, 1.1.18, 1.1.19, 1.1.20, 1.1.21, 1.1.22, 1.1.23, 1.1.24, 1.1.25, 1.1.26.</t>
  </si>
  <si>
    <t>El indicador de resultado se relaciona con los indicadores de producto 2.2.1, 2.2.2, 2.2.3, 2.2.4, 2.2.5, 2.2.6, 2.2.7, 2.2.8, 2.2.9, 2.2.10, 2.2.11, 2.2.12, 2.2.13, 2.2.14, 2.2.15, 2.2.16.</t>
  </si>
  <si>
    <t>El indicador de resultado se relaciona con los indicadores de producto 3.1.1, 3.1.2, 3.1.3, 3.1.4, 3.1.5, 3.1.6, 3.1.7, 3.1.8, 3.1.9, 3.1.10.</t>
  </si>
  <si>
    <t xml:space="preserve">Enfoque Diferencial; de género; de Derechos.
</t>
  </si>
  <si>
    <t>Enfoque Diferencial; de género; de Derechos.</t>
  </si>
  <si>
    <t>Derechos, Diferencial, De género</t>
  </si>
  <si>
    <t>Número de niñas y niños atendidos integralmente en los Centros Proteger  / Número niñas y niños remitidos por autoridad competente x 100</t>
  </si>
  <si>
    <t>Número de niñas y niños victimas de violencias por razones de género y otras violencias  en el contexto familiar atendidos en las Comisarias de Familia  / Número niñas y niños victimas de violencias por razones de género y otras violencias  en el contexto familiar que acudieron a las Comisarías de Familia x 100</t>
  </si>
  <si>
    <t>De derechos</t>
  </si>
  <si>
    <t>Territorial;  Derechos Humanos;</t>
  </si>
  <si>
    <t>IED que cuentan con sesiones para el fortalecimiento de las escuelas de cuidado familiar en la prevención de riesgos de violencias en entorno virtual.</t>
  </si>
  <si>
    <t>(Número de IED beneficiadas con sesiones de fortalecimiento a las escuelas de cuidado familiar en prevención de riesgos de violencias en entorno virtual/ Total de IED con escuelas de cuidado) * 100</t>
  </si>
  <si>
    <t>Diferencial; Poblacional</t>
  </si>
  <si>
    <t xml:space="preserve">De derechos; Poblacional	</t>
  </si>
  <si>
    <t xml:space="preserve">	De derechos; Poblacional	</t>
  </si>
  <si>
    <t xml:space="preserve">De derechos; Poblacional				</t>
  </si>
  <si>
    <t>Documento CONPES Distrital No:27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</si>
</sst>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0_-;\-* #,##0_-;_-* &quot;-&quot;_-;_-@_-"/>
    <numFmt numFmtId="43" formatCode="_-* #,##0.00_-;\-* #,##0.00_-;_-* &quot;-&quot;??_-;_-@_-"/>
    <numFmt numFmtId="164" formatCode="&quot;$&quot;\ #,##0;\-&quot;$&quot;\ #,##0"/>
    <numFmt numFmtId="165" formatCode="&quot;$&quot;#,##0_);[Red]\(&quot;$&quot;#,##0\)"/>
    <numFmt numFmtId="166" formatCode="&quot;$&quot;#,##0.00_);[Red]\(&quot;$&quot;#,##0.00\)"/>
    <numFmt numFmtId="167" formatCode="&quot;$&quot;#,##0"/>
    <numFmt numFmtId="168" formatCode="_ * #,##0.00_ ;_ * \-#,##0.00_ ;_ * &quot;-&quot;??_ ;_ @_ "/>
    <numFmt numFmtId="169" formatCode="_-* #,##0\ &quot;Pts&quot;_-;\-* #,##0\ &quot;Pts&quot;_-;_-* &quot;-&quot;\ &quot;Pts&quot;_-;_-@_-"/>
    <numFmt numFmtId="170" formatCode="_-* #,##0\ _P_t_s_-;\-* #,##0\ _P_t_s_-;_-* &quot;-&quot;\ _P_t_s_-;_-@_-"/>
    <numFmt numFmtId="171" formatCode="#.##000"/>
    <numFmt numFmtId="172" formatCode="\$#,#00"/>
    <numFmt numFmtId="173" formatCode="%#,#00"/>
    <numFmt numFmtId="174" formatCode="#,#00"/>
    <numFmt numFmtId="175" formatCode="#.##0,"/>
    <numFmt numFmtId="176" formatCode="\$#,"/>
    <numFmt numFmtId="177" formatCode="\$#,##0.00\ ;\(\$#,##0.00\)"/>
    <numFmt numFmtId="178" formatCode="#,##0.000;\-#,##0.000"/>
    <numFmt numFmtId="179" formatCode="_ [$€-2]\ * #,##0.00_ ;_ [$€-2]\ * \-#,##0.00_ ;_ [$€-2]\ * &quot;-&quot;??_ "/>
    <numFmt numFmtId="180" formatCode="_(* #,##0_);_(* \(#,##0\);_(* &quot;-&quot;??_);_(@_)"/>
    <numFmt numFmtId="181" formatCode="_-* #,##0_-;\-* #,##0_-;_-* &quot;-&quot;??_-;_-@_-"/>
    <numFmt numFmtId="182" formatCode="0.0%"/>
    <numFmt numFmtId="183" formatCode="_-* #,##0.00\ _€_-;\-* #,##0.00\ _€_-;_-* &quot;-&quot;??\ _€_-;_-@_-"/>
    <numFmt numFmtId="184" formatCode="0.0"/>
    <numFmt numFmtId="185" formatCode="0.000%"/>
  </numFmts>
  <fonts count="76">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2"/>
      <color theme="0"/>
      <name val="Arial Narrow"/>
      <family val="2"/>
    </font>
    <font>
      <sz val="12"/>
      <color theme="1"/>
      <name val="Arial Narrow"/>
      <family val="2"/>
    </font>
    <font>
      <b/>
      <sz val="12"/>
      <color theme="1"/>
      <name val="Arial Narrow"/>
      <family val="2"/>
    </font>
    <font>
      <b/>
      <i/>
      <sz val="12"/>
      <name val="Arial Narrow"/>
      <family val="2"/>
    </font>
    <font>
      <u/>
      <sz val="12"/>
      <name val="Arial Narrow"/>
      <family val="2"/>
    </font>
    <font>
      <i/>
      <sz val="12"/>
      <color theme="1"/>
      <name val="Arial Narrow"/>
      <family val="2"/>
    </font>
    <font>
      <i/>
      <sz val="12"/>
      <name val="Arial Narrow"/>
      <family val="2"/>
    </font>
    <font>
      <sz val="14"/>
      <name val="Arial Narrow"/>
      <family val="2"/>
    </font>
    <font>
      <b/>
      <sz val="14"/>
      <name val="Arial Narrow"/>
      <family val="2"/>
    </font>
    <font>
      <sz val="11"/>
      <name val="Calibri"/>
      <family val="2"/>
      <scheme val="minor"/>
    </font>
    <font>
      <sz val="10"/>
      <name val="Arial Narrow"/>
      <family val="2"/>
    </font>
    <font>
      <b/>
      <i/>
      <sz val="12"/>
      <color rgb="FFFF0000"/>
      <name val="Arial Narrow"/>
      <family val="2"/>
    </font>
    <font>
      <sz val="11"/>
      <color rgb="FF000000"/>
      <name val="Calibri"/>
      <family val="2"/>
    </font>
    <font>
      <sz val="11"/>
      <color rgb="FF000000"/>
      <name val="Arial Narrow"/>
      <family val="2"/>
    </font>
    <font>
      <sz val="11"/>
      <name val="Calibri"/>
      <family val="2"/>
    </font>
    <font>
      <u/>
      <sz val="11"/>
      <color theme="10"/>
      <name val="Calibri"/>
      <family val="2"/>
      <scheme val="minor"/>
    </font>
    <font>
      <sz val="10"/>
      <color rgb="FF000000"/>
      <name val="Arial Narrow"/>
      <family val="2"/>
    </font>
    <font>
      <u/>
      <sz val="11"/>
      <color rgb="FF000000"/>
      <name val="Calibri"/>
      <family val="2"/>
      <scheme val="minor"/>
    </font>
    <font>
      <sz val="12"/>
      <color rgb="FF000000"/>
      <name val="Arial Narrow"/>
      <family val="2"/>
    </font>
    <font>
      <b/>
      <sz val="12"/>
      <color rgb="FFFFFFFF"/>
      <name val="Arial Narrow"/>
      <family val="2"/>
    </font>
    <font>
      <b/>
      <sz val="12"/>
      <color rgb="FF000000"/>
      <name val="Arial Narrow"/>
      <family val="2"/>
    </font>
    <font>
      <i/>
      <sz val="12"/>
      <color rgb="FF000000"/>
      <name val="Arial Narrow"/>
      <family val="2"/>
    </font>
    <font>
      <b/>
      <i/>
      <sz val="12"/>
      <color rgb="FF000000"/>
      <name val="Arial Narrow"/>
      <family val="2"/>
    </font>
    <font>
      <u/>
      <sz val="12"/>
      <color rgb="FF000000"/>
      <name val="Arial Narrow"/>
      <family val="2"/>
    </font>
    <font>
      <sz val="12"/>
      <color theme="1"/>
      <name val="Arial Narrow"/>
      <family val="2"/>
    </font>
    <font>
      <i/>
      <sz val="12"/>
      <color theme="1"/>
      <name val="Arial Narrow"/>
      <family val="2"/>
    </font>
    <font>
      <sz val="11"/>
      <color rgb="FF000000"/>
      <name val="&quot;Docs-Arial Narrow&quot;"/>
    </font>
    <font>
      <sz val="12"/>
      <color rgb="FF000000"/>
      <name val="&quot;Arial Narrow&quot;"/>
    </font>
    <font>
      <b/>
      <sz val="12"/>
      <color rgb="FFFF0000"/>
      <name val="Arial Narrow"/>
      <family val="2"/>
    </font>
    <font>
      <sz val="12"/>
      <color rgb="FFFF0000"/>
      <name val="Arial Narrow"/>
      <family val="2"/>
    </font>
    <font>
      <sz val="16"/>
      <color rgb="FF000000"/>
      <name val="Arial Narrow"/>
      <family val="2"/>
    </font>
    <font>
      <sz val="10"/>
      <name val="Calibri"/>
      <family val="2"/>
    </font>
    <font>
      <u/>
      <sz val="11"/>
      <name val="Arial"/>
      <family val="2"/>
    </font>
    <font>
      <sz val="11"/>
      <name val="Arial"/>
      <family val="2"/>
    </font>
    <font>
      <sz val="11"/>
      <color rgb="FF000000"/>
      <name val="Roboto"/>
    </font>
    <font>
      <sz val="12"/>
      <name val="Calibri"/>
      <family val="2"/>
    </font>
    <font>
      <u/>
      <sz val="12"/>
      <color rgb="FF000000"/>
      <name val="Calibri"/>
      <family val="2"/>
      <scheme val="minor"/>
    </font>
    <font>
      <sz val="15"/>
      <color rgb="FF000000"/>
      <name val="Arial Narrow"/>
      <family val="2"/>
    </font>
    <font>
      <sz val="11"/>
      <color rgb="FF202124"/>
      <name val="Arial"/>
      <family val="2"/>
    </font>
    <font>
      <u/>
      <sz val="11"/>
      <name val="Calibri"/>
      <family val="2"/>
      <scheme val="minor"/>
    </font>
    <font>
      <u/>
      <sz val="10"/>
      <name val="Arial"/>
      <family val="2"/>
    </font>
    <font>
      <sz val="9"/>
      <color indexed="81"/>
      <name val="Tahoma"/>
      <family val="2"/>
    </font>
    <font>
      <b/>
      <sz val="9"/>
      <color indexed="81"/>
      <name val="Tahoma"/>
      <family val="2"/>
    </font>
    <font>
      <sz val="10"/>
      <color rgb="FFFF0000"/>
      <name val="Arial Narrow"/>
      <family val="2"/>
    </font>
    <font>
      <sz val="10"/>
      <color rgb="FF000000"/>
      <name val="Calibri"/>
      <family val="2"/>
    </font>
    <font>
      <b/>
      <sz val="11"/>
      <color rgb="FF000000"/>
      <name val="Arial Narrow"/>
      <family val="2"/>
    </font>
    <font>
      <sz val="12"/>
      <color theme="1"/>
      <name val="Arial Narrow"/>
      <family val="2"/>
    </font>
    <font>
      <i/>
      <sz val="12"/>
      <color theme="1"/>
      <name val="Arial Narrow"/>
      <family val="2"/>
    </font>
    <font>
      <sz val="11"/>
      <color rgb="FF000000"/>
      <name val="Calibri"/>
      <family val="2"/>
    </font>
    <font>
      <sz val="12"/>
      <name val="Arial Narrow"/>
      <family val="2"/>
    </font>
    <font>
      <sz val="12"/>
      <color rgb="FF000000"/>
      <name val="Arial Narrow"/>
      <family val="2"/>
    </font>
    <font>
      <sz val="12"/>
      <color theme="1"/>
      <name val="Arial Narrow"/>
      <family val="2"/>
    </font>
    <font>
      <sz val="12"/>
      <color rgb="FF000000"/>
      <name val="Arial Narrow"/>
      <family val="2"/>
    </font>
    <font>
      <sz val="10"/>
      <name val="Arial Narrow"/>
      <family val="2"/>
    </font>
    <font>
      <sz val="11"/>
      <color rgb="FF000000"/>
      <name val="Arial Narrow"/>
      <family val="2"/>
    </font>
    <font>
      <u/>
      <sz val="10"/>
      <color rgb="FF000000"/>
      <name val="Calibri"/>
      <family val="2"/>
      <scheme val="minor"/>
    </font>
    <font>
      <u/>
      <sz val="11"/>
      <color theme="11"/>
      <name val="Calibri"/>
      <family val="2"/>
      <scheme val="minor"/>
    </font>
    <font>
      <u/>
      <sz val="10"/>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93AFEF"/>
        <bgColor indexed="64"/>
      </patternFill>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FFFFFF"/>
        <bgColor rgb="FFFFFFFF"/>
      </patternFill>
    </fill>
    <fill>
      <patternFill patternType="solid">
        <fgColor rgb="FFFFFFFF"/>
        <bgColor indexed="64"/>
      </patternFill>
    </fill>
    <fill>
      <patternFill patternType="solid">
        <fgColor rgb="FF9BC2E6"/>
        <bgColor rgb="FF000000"/>
      </patternFill>
    </fill>
    <fill>
      <patternFill patternType="solid">
        <fgColor rgb="FF9CC2E5"/>
        <bgColor rgb="FF9CC2E5"/>
      </patternFill>
    </fill>
    <fill>
      <patternFill patternType="solid">
        <fgColor rgb="FFFFFFFF"/>
        <bgColor rgb="FFFF9900"/>
      </patternFill>
    </fill>
    <fill>
      <patternFill patternType="solid">
        <fgColor rgb="FFFFFFFF"/>
        <bgColor rgb="FFFFFF00"/>
      </patternFill>
    </fill>
    <fill>
      <patternFill patternType="solid">
        <fgColor theme="0"/>
        <bgColor rgb="FF000000"/>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rgb="FFFFFFFF"/>
      </patternFill>
    </fill>
    <fill>
      <patternFill patternType="solid">
        <fgColor theme="0"/>
        <bgColor theme="0"/>
      </patternFill>
    </fill>
  </fills>
  <borders count="1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right style="thin">
        <color auto="1"/>
      </right>
      <top style="thin">
        <color auto="1"/>
      </top>
      <bottom style="thin">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right/>
      <top style="thin">
        <color auto="1"/>
      </top>
      <bottom style="thin">
        <color auto="1"/>
      </bottom>
      <diagonal/>
    </border>
    <border>
      <left/>
      <right/>
      <top style="thin">
        <color auto="1"/>
      </top>
      <bottom/>
      <diagonal/>
    </border>
    <border>
      <left/>
      <right style="medium">
        <color auto="1"/>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double">
        <color auto="1"/>
      </right>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double">
        <color auto="1"/>
      </bottom>
      <diagonal/>
    </border>
    <border>
      <left style="double">
        <color auto="1"/>
      </left>
      <right style="thin">
        <color auto="1"/>
      </right>
      <top style="double">
        <color auto="1"/>
      </top>
      <bottom/>
      <diagonal/>
    </border>
    <border>
      <left style="medium">
        <color auto="1"/>
      </left>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style="thin">
        <color auto="1"/>
      </bottom>
      <diagonal/>
    </border>
    <border>
      <left/>
      <right style="thin">
        <color rgb="FF000000"/>
      </right>
      <top style="thin">
        <color auto="1"/>
      </top>
      <bottom style="thin">
        <color auto="1"/>
      </bottom>
      <diagonal/>
    </border>
    <border>
      <left/>
      <right style="medium">
        <color rgb="FF000000"/>
      </right>
      <top style="medium">
        <color auto="1"/>
      </top>
      <bottom style="thin">
        <color auto="1"/>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right style="medium">
        <color rgb="FF000000"/>
      </right>
      <top/>
      <bottom style="thin">
        <color auto="1"/>
      </bottom>
      <diagonal/>
    </border>
    <border>
      <left style="medium">
        <color auto="1"/>
      </left>
      <right style="medium">
        <color auto="1"/>
      </right>
      <top/>
      <bottom style="thin">
        <color rgb="FF000000"/>
      </bottom>
      <diagonal/>
    </border>
    <border>
      <left/>
      <right style="medium">
        <color rgb="FF000000"/>
      </right>
      <top style="thin">
        <color auto="1"/>
      </top>
      <bottom/>
      <diagonal/>
    </border>
    <border>
      <left style="thin">
        <color auto="1"/>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style="thin">
        <color rgb="FF000000"/>
      </top>
      <bottom style="thin">
        <color auto="1"/>
      </bottom>
      <diagonal/>
    </border>
    <border>
      <left style="medium">
        <color auto="1"/>
      </left>
      <right/>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thin">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bottom/>
      <diagonal/>
    </border>
    <border>
      <left style="medium">
        <color auto="1"/>
      </left>
      <right/>
      <top/>
      <bottom style="thin">
        <color rgb="FF000000"/>
      </bottom>
      <diagonal/>
    </border>
    <border>
      <left style="medium">
        <color auto="1"/>
      </left>
      <right/>
      <top style="thin">
        <color rgb="FF000000"/>
      </top>
      <bottom style="thin">
        <color rgb="FF000000"/>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rgb="FF000000"/>
      </bottom>
      <diagonal/>
    </border>
    <border>
      <left style="medium">
        <color auto="1"/>
      </left>
      <right/>
      <top style="thin">
        <color auto="1"/>
      </top>
      <bottom style="thin">
        <color rgb="FF000000"/>
      </bottom>
      <diagonal/>
    </border>
    <border>
      <left/>
      <right/>
      <top style="thin">
        <color auto="1"/>
      </top>
      <bottom style="thin">
        <color rgb="FF000000"/>
      </bottom>
      <diagonal/>
    </border>
    <border>
      <left style="medium">
        <color auto="1"/>
      </left>
      <right/>
      <top style="thin">
        <color rgb="FF000000"/>
      </top>
      <bottom style="thin">
        <color auto="1"/>
      </bottom>
      <diagonal/>
    </border>
    <border>
      <left/>
      <right style="medium">
        <color rgb="FF000000"/>
      </right>
      <top style="thin">
        <color rgb="FF000000"/>
      </top>
      <bottom style="thin">
        <color auto="1"/>
      </bottom>
      <diagonal/>
    </border>
    <border>
      <left/>
      <right style="medium">
        <color rgb="FF000000"/>
      </right>
      <top style="thin">
        <color auto="1"/>
      </top>
      <bottom style="thin">
        <color rgb="FF000000"/>
      </bottom>
      <diagonal/>
    </border>
    <border>
      <left/>
      <right style="medium">
        <color rgb="FF000000"/>
      </right>
      <top style="medium">
        <color auto="1"/>
      </top>
      <bottom/>
      <diagonal/>
    </border>
    <border>
      <left style="thin">
        <color auto="1"/>
      </left>
      <right style="thin">
        <color auto="1"/>
      </right>
      <top style="thin">
        <color rgb="FF000000"/>
      </top>
      <bottom style="thin">
        <color auto="1"/>
      </bottom>
      <diagonal/>
    </border>
    <border>
      <left style="thin">
        <color auto="1"/>
      </left>
      <right style="thin">
        <color auto="1"/>
      </right>
      <top/>
      <bottom style="thin">
        <color rgb="FF000000"/>
      </bottom>
      <diagonal/>
    </border>
    <border>
      <left/>
      <right/>
      <top/>
      <bottom style="medium">
        <color rgb="FF000000"/>
      </bottom>
      <diagonal/>
    </border>
    <border>
      <left/>
      <right style="medium">
        <color rgb="FF000000"/>
      </right>
      <top/>
      <bottom style="medium">
        <color auto="1"/>
      </bottom>
      <diagonal/>
    </border>
    <border>
      <left/>
      <right style="thin">
        <color rgb="FF000000"/>
      </right>
      <top style="thin">
        <color auto="1"/>
      </top>
      <bottom style="medium">
        <color auto="1"/>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top style="thin">
        <color auto="1"/>
      </top>
      <bottom style="thin">
        <color auto="1"/>
      </bottom>
      <diagonal/>
    </border>
    <border>
      <left style="medium">
        <color rgb="FF000000"/>
      </left>
      <right/>
      <top/>
      <bottom style="thin">
        <color auto="1"/>
      </bottom>
      <diagonal/>
    </border>
    <border>
      <left style="medium">
        <color rgb="FF000000"/>
      </left>
      <right style="thin">
        <color auto="1"/>
      </right>
      <top/>
      <bottom/>
      <diagonal/>
    </border>
    <border>
      <left style="medium">
        <color rgb="FF000000"/>
      </left>
      <right/>
      <top style="thin">
        <color auto="1"/>
      </top>
      <bottom style="medium">
        <color rgb="FF000000"/>
      </bottom>
      <diagonal/>
    </border>
    <border>
      <left/>
      <right/>
      <top style="thin">
        <color auto="1"/>
      </top>
      <bottom style="medium">
        <color rgb="FF000000"/>
      </bottom>
      <diagonal/>
    </border>
    <border>
      <left/>
      <right style="medium">
        <color rgb="FF000000"/>
      </right>
      <top style="thin">
        <color auto="1"/>
      </top>
      <bottom style="medium">
        <color rgb="FF000000"/>
      </bottom>
      <diagonal/>
    </border>
    <border>
      <left style="medium">
        <color auto="1"/>
      </left>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top style="thin">
        <color rgb="FF000000"/>
      </top>
      <bottom style="medium">
        <color auto="1"/>
      </bottom>
      <diagonal/>
    </border>
    <border>
      <left/>
      <right style="medium">
        <color auto="1"/>
      </right>
      <top style="thin">
        <color rgb="FF000000"/>
      </top>
      <bottom style="medium">
        <color auto="1"/>
      </bottom>
      <diagonal/>
    </border>
    <border>
      <left style="medium">
        <color rgb="FF000000"/>
      </left>
      <right/>
      <top style="medium">
        <color rgb="FF000000"/>
      </top>
      <bottom style="thin">
        <color rgb="FF000000"/>
      </bottom>
      <diagonal/>
    </border>
    <border>
      <left style="medium">
        <color rgb="FF000000"/>
      </left>
      <right style="medium">
        <color auto="1"/>
      </right>
      <top style="medium">
        <color rgb="FF000000"/>
      </top>
      <bottom/>
      <diagonal/>
    </border>
    <border>
      <left style="medium">
        <color auto="1"/>
      </left>
      <right/>
      <top style="medium">
        <color rgb="FF000000"/>
      </top>
      <bottom style="thin">
        <color auto="1"/>
      </bottom>
      <diagonal/>
    </border>
    <border>
      <left style="medium">
        <color rgb="FF000000"/>
      </left>
      <right style="medium">
        <color auto="1"/>
      </right>
      <top style="thin">
        <color auto="1"/>
      </top>
      <bottom style="thin">
        <color auto="1"/>
      </bottom>
      <diagonal/>
    </border>
    <border>
      <left style="medium">
        <color rgb="FF000000"/>
      </left>
      <right style="medium">
        <color auto="1"/>
      </right>
      <top/>
      <bottom style="thin">
        <color auto="1"/>
      </bottom>
      <diagonal/>
    </border>
    <border>
      <left style="medium">
        <color rgb="FF000000"/>
      </left>
      <right style="medium">
        <color auto="1"/>
      </right>
      <top style="thin">
        <color auto="1"/>
      </top>
      <bottom/>
      <diagonal/>
    </border>
    <border>
      <left style="medium">
        <color rgb="FF000000"/>
      </left>
      <right style="medium">
        <color auto="1"/>
      </right>
      <top/>
      <bottom/>
      <diagonal/>
    </border>
    <border>
      <left style="medium">
        <color rgb="FF000000"/>
      </left>
      <right style="thin">
        <color auto="1"/>
      </right>
      <top style="thin">
        <color auto="1"/>
      </top>
      <bottom style="thin">
        <color auto="1"/>
      </bottom>
      <diagonal/>
    </border>
    <border>
      <left style="thin">
        <color rgb="FF000000"/>
      </left>
      <right style="medium">
        <color rgb="FF000000"/>
      </right>
      <top style="thin">
        <color rgb="FF000000"/>
      </top>
      <bottom style="thin">
        <color rgb="FF000000"/>
      </bottom>
      <diagonal/>
    </border>
    <border>
      <left style="medium">
        <color rgb="FF000000"/>
      </left>
      <right style="medium">
        <color auto="1"/>
      </right>
      <top/>
      <bottom style="medium">
        <color rgb="FF000000"/>
      </bottom>
      <diagonal/>
    </border>
    <border>
      <left style="medium">
        <color auto="1"/>
      </left>
      <right/>
      <top style="thin">
        <color auto="1"/>
      </top>
      <bottom style="medium">
        <color rgb="FF000000"/>
      </bottom>
      <diagonal/>
    </border>
    <border>
      <left style="medium">
        <color auto="1"/>
      </left>
      <right/>
      <top style="medium">
        <color rgb="FF000000"/>
      </top>
      <bottom/>
      <diagonal/>
    </border>
    <border>
      <left style="medium">
        <color rgb="FF000000"/>
      </left>
      <right/>
      <top style="thin">
        <color auto="1"/>
      </top>
      <bottom/>
      <diagonal/>
    </border>
    <border>
      <left style="medium">
        <color rgb="FF000000"/>
      </left>
      <right/>
      <top/>
      <bottom style="medium">
        <color auto="1"/>
      </bottom>
      <diagonal/>
    </border>
    <border>
      <left style="medium">
        <color rgb="FF000000"/>
      </left>
      <right/>
      <top style="medium">
        <color auto="1"/>
      </top>
      <bottom style="medium">
        <color rgb="FF000000"/>
      </bottom>
      <diagonal/>
    </border>
    <border>
      <left style="medium">
        <color auto="1"/>
      </left>
      <right style="medium">
        <color auto="1"/>
      </right>
      <top/>
      <bottom style="medium">
        <color rgb="FF000000"/>
      </bottom>
      <diagonal/>
    </border>
    <border>
      <left style="medium">
        <color auto="1"/>
      </left>
      <right style="medium">
        <color auto="1"/>
      </right>
      <top style="thin">
        <color rgb="FF000000"/>
      </top>
      <bottom/>
      <diagonal/>
    </border>
  </borders>
  <cellStyleXfs count="60">
    <xf numFmtId="0" fontId="0" fillId="0" borderId="0"/>
    <xf numFmtId="0" fontId="1" fillId="0" borderId="0"/>
    <xf numFmtId="0" fontId="4" fillId="0" borderId="0"/>
    <xf numFmtId="0" fontId="6" fillId="0" borderId="0">
      <protection locked="0"/>
    </xf>
    <xf numFmtId="0" fontId="6" fillId="0" borderId="0">
      <protection locked="0"/>
    </xf>
    <xf numFmtId="171" fontId="7" fillId="0" borderId="0">
      <protection locked="0"/>
    </xf>
    <xf numFmtId="170" fontId="5" fillId="0" borderId="0" applyFont="0" applyFill="0" applyBorder="0" applyAlignment="0" applyProtection="0"/>
    <xf numFmtId="0" fontId="1" fillId="0" borderId="0">
      <protection locked="0"/>
    </xf>
    <xf numFmtId="175" fontId="7" fillId="0" borderId="0">
      <protection locked="0"/>
    </xf>
    <xf numFmtId="172" fontId="7" fillId="0" borderId="0">
      <protection locked="0"/>
    </xf>
    <xf numFmtId="169" fontId="5" fillId="0" borderId="0" applyFont="0" applyFill="0" applyBorder="0" applyAlignment="0" applyProtection="0"/>
    <xf numFmtId="0" fontId="1" fillId="0" borderId="0">
      <protection locked="0"/>
    </xf>
    <xf numFmtId="176" fontId="7" fillId="0" borderId="0">
      <protection locked="0"/>
    </xf>
    <xf numFmtId="0" fontId="7" fillId="0" borderId="0">
      <protection locked="0"/>
    </xf>
    <xf numFmtId="179" fontId="1" fillId="0" borderId="0" applyFont="0" applyFill="0" applyBorder="0" applyAlignment="0" applyProtection="0"/>
    <xf numFmtId="0" fontId="7" fillId="0" borderId="0">
      <protection locked="0"/>
    </xf>
    <xf numFmtId="174" fontId="7" fillId="0" borderId="0">
      <protection locked="0"/>
    </xf>
    <xf numFmtId="174"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8" fontId="1" fillId="0" borderId="0" applyFont="0" applyFill="0" applyBorder="0" applyAlignment="0" applyProtection="0"/>
    <xf numFmtId="172" fontId="7" fillId="0" borderId="0">
      <protection locked="0"/>
    </xf>
    <xf numFmtId="178" fontId="1" fillId="0" borderId="0">
      <protection locked="0"/>
    </xf>
    <xf numFmtId="173" fontId="7" fillId="0" borderId="0">
      <protection locked="0"/>
    </xf>
    <xf numFmtId="9" fontId="1" fillId="0" borderId="0" applyFont="0" applyFill="0" applyBorder="0" applyAlignment="0" applyProtection="0"/>
    <xf numFmtId="171" fontId="7" fillId="0" borderId="0">
      <protection locked="0"/>
    </xf>
    <xf numFmtId="164" fontId="8" fillId="0" borderId="0">
      <protection locked="0"/>
    </xf>
    <xf numFmtId="39" fontId="5" fillId="0" borderId="26" applyFill="0">
      <alignment horizontal="left"/>
    </xf>
    <xf numFmtId="0" fontId="1" fillId="0" borderId="0" applyNumberFormat="0"/>
    <xf numFmtId="0" fontId="7" fillId="0" borderId="27">
      <protection locked="0"/>
    </xf>
    <xf numFmtId="0" fontId="9" fillId="0" borderId="0" applyProtection="0"/>
    <xf numFmtId="177" fontId="9" fillId="0" borderId="0" applyProtection="0"/>
    <xf numFmtId="0" fontId="10" fillId="0" borderId="0" applyProtection="0"/>
    <xf numFmtId="0" fontId="11" fillId="0" borderId="0" applyProtection="0"/>
    <xf numFmtId="0" fontId="9" fillId="0" borderId="28"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7" fillId="0" borderId="0" applyNumberFormat="0" applyFill="0" applyBorder="0" applyAlignment="0" applyProtection="0">
      <alignment vertical="top"/>
      <protection locked="0"/>
    </xf>
    <xf numFmtId="9" fontId="3" fillId="0" borderId="0" applyFont="0" applyFill="0" applyBorder="0" applyAlignment="0" applyProtection="0"/>
    <xf numFmtId="0" fontId="1" fillId="0" borderId="0"/>
    <xf numFmtId="43" fontId="3" fillId="0" borderId="0" applyFont="0" applyFill="0" applyBorder="0" applyAlignment="0" applyProtection="0"/>
    <xf numFmtId="41" fontId="3" fillId="0" borderId="0" applyFont="0" applyFill="0" applyBorder="0" applyAlignment="0" applyProtection="0"/>
    <xf numFmtId="183" fontId="3" fillId="0" borderId="0" applyFont="0" applyFill="0" applyBorder="0" applyAlignment="0" applyProtection="0"/>
    <xf numFmtId="0" fontId="3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7" fillId="0" borderId="0" applyNumberFormat="0" applyFill="0" applyBorder="0" applyAlignment="0" applyProtection="0">
      <alignment vertical="top"/>
      <protection locked="0"/>
    </xf>
  </cellStyleXfs>
  <cellXfs count="260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2" fillId="2" borderId="0" xfId="43" applyFont="1" applyFill="1" applyAlignment="1">
      <alignment vertical="center" wrapText="1"/>
    </xf>
    <xf numFmtId="0" fontId="12" fillId="2" borderId="0" xfId="43" applyFont="1" applyFill="1" applyAlignment="1">
      <alignment horizontal="center" vertical="center" wrapText="1"/>
    </xf>
    <xf numFmtId="0" fontId="14" fillId="3" borderId="30" xfId="1" applyFont="1" applyFill="1" applyBorder="1" applyAlignment="1">
      <alignment horizontal="center" vertical="center"/>
    </xf>
    <xf numFmtId="0" fontId="16" fillId="2" borderId="0" xfId="1" applyFont="1" applyFill="1" applyAlignment="1">
      <alignment horizontal="center" vertical="center"/>
    </xf>
    <xf numFmtId="0" fontId="12" fillId="2" borderId="29" xfId="43" applyFont="1" applyFill="1" applyBorder="1" applyAlignment="1">
      <alignment horizontal="center" vertical="center" wrapText="1"/>
    </xf>
    <xf numFmtId="9" fontId="12" fillId="2" borderId="32" xfId="43" applyNumberFormat="1" applyFont="1" applyFill="1" applyBorder="1" applyAlignment="1">
      <alignment horizontal="center" vertical="center" wrapText="1"/>
    </xf>
    <xf numFmtId="0" fontId="19" fillId="0" borderId="0" xfId="0" applyFont="1"/>
    <xf numFmtId="0" fontId="12" fillId="2" borderId="33" xfId="43" applyFont="1" applyFill="1" applyBorder="1" applyAlignment="1">
      <alignment vertical="center" wrapText="1"/>
    </xf>
    <xf numFmtId="0" fontId="12" fillId="2" borderId="38" xfId="43" applyFont="1" applyFill="1" applyBorder="1" applyAlignment="1">
      <alignment vertical="center" wrapText="1"/>
    </xf>
    <xf numFmtId="0" fontId="12" fillId="2" borderId="6" xfId="43" applyFont="1" applyFill="1" applyBorder="1" applyAlignment="1">
      <alignment vertical="center" wrapText="1"/>
    </xf>
    <xf numFmtId="0" fontId="12" fillId="2" borderId="34" xfId="43" applyFont="1" applyFill="1" applyBorder="1" applyAlignment="1">
      <alignment vertical="center" wrapText="1"/>
    </xf>
    <xf numFmtId="0" fontId="12" fillId="2" borderId="5" xfId="44" applyFont="1" applyFill="1" applyBorder="1" applyAlignment="1" applyProtection="1">
      <alignment horizontal="justify" vertical="center" wrapText="1"/>
    </xf>
    <xf numFmtId="0" fontId="12" fillId="2" borderId="0" xfId="44" applyFont="1" applyFill="1" applyBorder="1" applyAlignment="1" applyProtection="1">
      <alignment horizontal="right" vertical="center" wrapText="1"/>
    </xf>
    <xf numFmtId="0" fontId="12" fillId="2" borderId="1" xfId="44" applyFont="1" applyFill="1" applyBorder="1" applyAlignment="1" applyProtection="1">
      <alignment horizontal="center" vertical="center" wrapText="1"/>
    </xf>
    <xf numFmtId="0" fontId="12" fillId="2" borderId="1" xfId="44" applyFont="1" applyFill="1" applyBorder="1" applyAlignment="1" applyProtection="1">
      <alignment vertical="center" wrapText="1"/>
    </xf>
    <xf numFmtId="0" fontId="12" fillId="2" borderId="6" xfId="44" applyFont="1" applyFill="1" applyBorder="1" applyAlignment="1" applyProtection="1">
      <alignment horizontal="center" vertical="center" wrapText="1"/>
    </xf>
    <xf numFmtId="0" fontId="12" fillId="2" borderId="39" xfId="44" applyFont="1" applyFill="1" applyBorder="1" applyAlignment="1" applyProtection="1">
      <alignment horizontal="center" vertical="center" wrapText="1"/>
    </xf>
    <xf numFmtId="0" fontId="12" fillId="2" borderId="33" xfId="44" applyFont="1" applyFill="1" applyBorder="1" applyAlignment="1" applyProtection="1">
      <alignment vertical="center" wrapText="1"/>
    </xf>
    <xf numFmtId="0" fontId="12" fillId="2" borderId="0" xfId="44" applyFont="1" applyFill="1" applyBorder="1" applyAlignment="1" applyProtection="1">
      <alignment horizontal="center" vertical="center" wrapText="1"/>
    </xf>
    <xf numFmtId="0" fontId="12" fillId="2" borderId="1" xfId="0" applyFont="1" applyFill="1" applyBorder="1"/>
    <xf numFmtId="0" fontId="12" fillId="2" borderId="0" xfId="0" applyFont="1" applyFill="1"/>
    <xf numFmtId="0" fontId="12" fillId="2" borderId="0" xfId="0" applyFont="1" applyFill="1" applyAlignment="1">
      <alignment horizontal="right"/>
    </xf>
    <xf numFmtId="0" fontId="12" fillId="2" borderId="0" xfId="0" applyFont="1" applyFill="1" applyAlignment="1">
      <alignment horizontal="center"/>
    </xf>
    <xf numFmtId="0" fontId="12" fillId="2" borderId="6" xfId="44" applyFont="1" applyFill="1" applyBorder="1" applyAlignment="1" applyProtection="1">
      <alignment vertical="center" wrapText="1"/>
    </xf>
    <xf numFmtId="0" fontId="12" fillId="2" borderId="34" xfId="44" applyFont="1" applyFill="1" applyBorder="1" applyAlignment="1" applyProtection="1">
      <alignment horizontal="center" vertical="center" wrapText="1"/>
    </xf>
    <xf numFmtId="0" fontId="22" fillId="2" borderId="1" xfId="44" applyFont="1" applyFill="1" applyBorder="1" applyAlignment="1" applyProtection="1">
      <alignment vertical="center" wrapText="1"/>
    </xf>
    <xf numFmtId="0" fontId="12" fillId="2" borderId="0" xfId="44" applyFont="1" applyFill="1" applyBorder="1" applyAlignment="1" applyProtection="1">
      <alignment horizontal="right" vertical="center"/>
    </xf>
    <xf numFmtId="49" fontId="16" fillId="2" borderId="33" xfId="43" applyNumberFormat="1" applyFont="1" applyFill="1" applyBorder="1" applyAlignment="1">
      <alignment horizontal="center" vertical="center"/>
    </xf>
    <xf numFmtId="180" fontId="12" fillId="2" borderId="1" xfId="22" applyNumberFormat="1" applyFont="1" applyFill="1" applyBorder="1" applyAlignment="1" applyProtection="1">
      <alignment vertical="center" wrapText="1"/>
    </xf>
    <xf numFmtId="49" fontId="16" fillId="2" borderId="0" xfId="43" applyNumberFormat="1" applyFont="1" applyFill="1" applyAlignment="1">
      <alignment horizontal="center" vertical="center"/>
    </xf>
    <xf numFmtId="49" fontId="16" fillId="2" borderId="1" xfId="43" applyNumberFormat="1" applyFont="1" applyFill="1" applyBorder="1" applyAlignment="1">
      <alignment horizontal="center" vertical="center"/>
    </xf>
    <xf numFmtId="180" fontId="12" fillId="2" borderId="6" xfId="22" applyNumberFormat="1" applyFont="1" applyFill="1" applyBorder="1" applyAlignment="1" applyProtection="1">
      <alignment vertical="center" wrapText="1"/>
    </xf>
    <xf numFmtId="49" fontId="16" fillId="2" borderId="6" xfId="43" applyNumberFormat="1" applyFont="1" applyFill="1" applyBorder="1" applyAlignment="1">
      <alignment horizontal="center" vertical="center"/>
    </xf>
    <xf numFmtId="0" fontId="12" fillId="2" borderId="6" xfId="44" applyFont="1" applyFill="1" applyBorder="1" applyAlignment="1" applyProtection="1">
      <alignment horizontal="right" vertical="center"/>
    </xf>
    <xf numFmtId="0" fontId="12" fillId="2" borderId="34" xfId="43" applyFont="1" applyFill="1" applyBorder="1" applyAlignment="1">
      <alignment horizontal="left" vertical="center" wrapText="1"/>
    </xf>
    <xf numFmtId="0" fontId="12" fillId="2" borderId="0" xfId="43" applyFont="1" applyFill="1" applyAlignment="1">
      <alignment horizontal="center" vertical="top" wrapText="1"/>
    </xf>
    <xf numFmtId="0" fontId="12" fillId="2" borderId="6" xfId="43" applyFont="1" applyFill="1" applyBorder="1" applyAlignment="1">
      <alignment horizontal="center" vertical="top" wrapText="1"/>
    </xf>
    <xf numFmtId="0" fontId="23" fillId="0" borderId="0" xfId="0" applyFont="1" applyAlignment="1">
      <alignment horizontal="left"/>
    </xf>
    <xf numFmtId="0" fontId="12" fillId="2" borderId="0" xfId="1" applyFont="1" applyFill="1" applyAlignment="1">
      <alignment horizontal="center" vertical="center"/>
    </xf>
    <xf numFmtId="0" fontId="14" fillId="3" borderId="31" xfId="1" applyFont="1" applyFill="1" applyBorder="1" applyAlignment="1">
      <alignment horizontal="center" vertical="center"/>
    </xf>
    <xf numFmtId="0" fontId="12" fillId="0" borderId="40" xfId="1" applyFont="1" applyBorder="1" applyAlignment="1">
      <alignment vertical="center" wrapText="1"/>
    </xf>
    <xf numFmtId="0" fontId="16" fillId="0" borderId="42" xfId="1" applyFont="1" applyBorder="1" applyAlignment="1">
      <alignment vertical="center" wrapText="1"/>
    </xf>
    <xf numFmtId="0" fontId="12" fillId="0" borderId="42" xfId="1" applyFont="1" applyBorder="1" applyAlignment="1">
      <alignment vertical="center" wrapText="1"/>
    </xf>
    <xf numFmtId="0" fontId="14" fillId="3" borderId="41" xfId="1" applyFont="1" applyFill="1" applyBorder="1" applyAlignment="1">
      <alignment horizontal="center" vertical="center" wrapText="1"/>
    </xf>
    <xf numFmtId="0" fontId="12" fillId="2" borderId="42" xfId="44" applyFont="1" applyFill="1" applyBorder="1" applyAlignment="1" applyProtection="1">
      <alignment vertical="center" wrapText="1"/>
    </xf>
    <xf numFmtId="0" fontId="18" fillId="0" borderId="0" xfId="0" applyFont="1"/>
    <xf numFmtId="0" fontId="16" fillId="0" borderId="46" xfId="1" applyFont="1" applyBorder="1" applyAlignment="1">
      <alignment vertical="center" wrapText="1"/>
    </xf>
    <xf numFmtId="0" fontId="12" fillId="2" borderId="42" xfId="1" applyFont="1" applyFill="1" applyBorder="1" applyAlignment="1">
      <alignment vertical="center" wrapText="1"/>
    </xf>
    <xf numFmtId="0" fontId="13" fillId="0" borderId="9" xfId="1" applyFont="1" applyBorder="1" applyAlignment="1">
      <alignment vertical="center"/>
    </xf>
    <xf numFmtId="0" fontId="15" fillId="0" borderId="1" xfId="1" applyFont="1" applyBorder="1" applyAlignment="1">
      <alignment vertical="center"/>
    </xf>
    <xf numFmtId="0" fontId="12" fillId="2" borderId="33" xfId="44" applyFont="1" applyFill="1" applyBorder="1" applyAlignment="1" applyProtection="1">
      <alignment horizontal="center" vertical="center" wrapText="1"/>
    </xf>
    <xf numFmtId="0" fontId="19" fillId="4" borderId="49" xfId="42" applyFont="1" applyFill="1" applyBorder="1"/>
    <xf numFmtId="49" fontId="14" fillId="4" borderId="20" xfId="43" applyNumberFormat="1" applyFont="1" applyFill="1" applyBorder="1" applyAlignment="1">
      <alignment horizontal="left" vertical="center"/>
    </xf>
    <xf numFmtId="49" fontId="14" fillId="4" borderId="24" xfId="43" applyNumberFormat="1" applyFont="1" applyFill="1" applyBorder="1" applyAlignment="1">
      <alignment horizontal="centerContinuous" vertical="center"/>
    </xf>
    <xf numFmtId="49" fontId="14" fillId="4" borderId="25" xfId="43" applyNumberFormat="1" applyFont="1" applyFill="1" applyBorder="1" applyAlignment="1">
      <alignment horizontal="centerContinuous" vertical="center"/>
    </xf>
    <xf numFmtId="0" fontId="12" fillId="2" borderId="34" xfId="44" applyFont="1" applyFill="1" applyBorder="1" applyAlignment="1" applyProtection="1">
      <alignment vertical="center" wrapText="1"/>
    </xf>
    <xf numFmtId="0" fontId="21" fillId="2" borderId="61" xfId="43" applyFont="1" applyFill="1" applyBorder="1" applyAlignment="1">
      <alignment horizontal="left" vertical="center" wrapText="1"/>
    </xf>
    <xf numFmtId="0" fontId="12" fillId="2" borderId="0" xfId="44" applyFont="1" applyFill="1" applyBorder="1" applyAlignment="1" applyProtection="1">
      <alignment vertical="center" wrapText="1"/>
    </xf>
    <xf numFmtId="9" fontId="12" fillId="2" borderId="33" xfId="43" applyNumberFormat="1" applyFont="1" applyFill="1" applyBorder="1" applyAlignment="1">
      <alignment horizontal="center" vertical="center" wrapText="1"/>
    </xf>
    <xf numFmtId="0" fontId="12" fillId="2" borderId="33" xfId="43" applyFont="1" applyFill="1" applyBorder="1" applyAlignment="1">
      <alignment horizontal="center" vertical="center" wrapText="1"/>
    </xf>
    <xf numFmtId="0" fontId="12" fillId="2" borderId="38" xfId="43" applyFont="1" applyFill="1" applyBorder="1" applyAlignment="1">
      <alignment horizontal="center" vertical="center" wrapText="1"/>
    </xf>
    <xf numFmtId="0" fontId="12" fillId="2" borderId="33" xfId="43" applyFont="1" applyFill="1" applyBorder="1" applyAlignment="1">
      <alignment horizontal="left" vertical="center" wrapText="1"/>
    </xf>
    <xf numFmtId="0" fontId="12" fillId="2" borderId="6" xfId="43" applyFont="1" applyFill="1" applyBorder="1" applyAlignment="1">
      <alignment horizontal="center" vertical="center" wrapText="1"/>
    </xf>
    <xf numFmtId="0" fontId="12" fillId="2" borderId="39" xfId="43" applyFont="1" applyFill="1" applyBorder="1" applyAlignment="1">
      <alignment horizontal="center" vertical="center" wrapText="1"/>
    </xf>
    <xf numFmtId="0" fontId="12" fillId="2" borderId="57" xfId="43" applyFont="1" applyFill="1" applyBorder="1" applyAlignment="1">
      <alignment vertical="center"/>
    </xf>
    <xf numFmtId="0" fontId="12" fillId="2" borderId="57" xfId="44" applyFont="1" applyFill="1" applyBorder="1" applyAlignment="1" applyProtection="1">
      <alignment horizontal="right" vertical="center" wrapText="1"/>
    </xf>
    <xf numFmtId="0" fontId="12" fillId="2" borderId="16" xfId="44" applyFont="1" applyFill="1" applyBorder="1" applyAlignment="1" applyProtection="1">
      <alignment horizontal="center" vertical="center" wrapText="1"/>
    </xf>
    <xf numFmtId="0" fontId="12" fillId="2" borderId="58" xfId="44" applyFont="1" applyFill="1" applyBorder="1" applyAlignment="1" applyProtection="1">
      <alignment vertical="center" wrapText="1"/>
    </xf>
    <xf numFmtId="0" fontId="12" fillId="2" borderId="16" xfId="44" applyFont="1" applyFill="1" applyBorder="1" applyAlignment="1" applyProtection="1">
      <alignment vertical="center" wrapText="1"/>
    </xf>
    <xf numFmtId="0" fontId="12" fillId="2" borderId="58" xfId="44" applyFont="1" applyFill="1" applyBorder="1" applyAlignment="1" applyProtection="1">
      <alignment horizontal="center" vertical="center" wrapText="1"/>
    </xf>
    <xf numFmtId="0" fontId="12" fillId="2" borderId="38" xfId="44" applyFont="1" applyFill="1" applyBorder="1" applyAlignment="1" applyProtection="1">
      <alignment horizontal="center" vertical="center" wrapText="1"/>
    </xf>
    <xf numFmtId="0" fontId="12" fillId="2" borderId="66" xfId="44" applyFont="1" applyFill="1" applyBorder="1" applyAlignment="1" applyProtection="1">
      <alignment horizontal="right" vertical="center" wrapText="1"/>
    </xf>
    <xf numFmtId="49" fontId="16" fillId="2" borderId="58" xfId="43" applyNumberFormat="1" applyFont="1" applyFill="1" applyBorder="1" applyAlignment="1">
      <alignment horizontal="center" vertical="center"/>
    </xf>
    <xf numFmtId="0" fontId="12" fillId="2" borderId="57" xfId="44" applyFont="1" applyFill="1" applyBorder="1" applyAlignment="1" applyProtection="1">
      <alignment horizontal="center" vertical="center" wrapText="1"/>
    </xf>
    <xf numFmtId="0" fontId="12" fillId="2" borderId="58" xfId="43" applyFont="1" applyFill="1" applyBorder="1" applyAlignment="1">
      <alignment horizontal="left" vertical="center" wrapText="1"/>
    </xf>
    <xf numFmtId="0" fontId="12" fillId="2" borderId="38" xfId="43" applyFont="1" applyFill="1" applyBorder="1" applyAlignment="1">
      <alignment horizontal="left" vertical="center" wrapText="1"/>
    </xf>
    <xf numFmtId="0" fontId="12" fillId="2" borderId="57" xfId="43" applyFont="1" applyFill="1" applyBorder="1" applyAlignment="1">
      <alignment horizontal="right" vertical="center" wrapText="1"/>
    </xf>
    <xf numFmtId="0" fontId="12" fillId="2" borderId="16" xfId="43" applyFont="1" applyFill="1" applyBorder="1" applyAlignment="1">
      <alignment horizontal="right" vertical="center" wrapText="1"/>
    </xf>
    <xf numFmtId="0" fontId="12" fillId="2" borderId="34" xfId="43" applyFont="1" applyFill="1" applyBorder="1" applyAlignment="1">
      <alignment horizontal="center" vertical="center" wrapText="1"/>
    </xf>
    <xf numFmtId="0" fontId="16" fillId="2" borderId="1" xfId="44" applyFont="1" applyFill="1" applyBorder="1" applyAlignment="1" applyProtection="1">
      <alignment horizontal="left" vertical="center" wrapText="1"/>
    </xf>
    <xf numFmtId="0" fontId="13" fillId="0" borderId="5" xfId="1" applyFont="1" applyBorder="1" applyAlignment="1">
      <alignment vertical="center"/>
    </xf>
    <xf numFmtId="0" fontId="13" fillId="0" borderId="6" xfId="1" applyFont="1" applyBorder="1" applyAlignment="1">
      <alignment vertical="center"/>
    </xf>
    <xf numFmtId="0" fontId="13" fillId="0" borderId="4" xfId="1" applyFont="1" applyBorder="1" applyAlignment="1">
      <alignment vertical="center"/>
    </xf>
    <xf numFmtId="0" fontId="13" fillId="2" borderId="4" xfId="1" applyFont="1" applyFill="1" applyBorder="1" applyAlignment="1">
      <alignment vertical="center"/>
    </xf>
    <xf numFmtId="0" fontId="15" fillId="2" borderId="6" xfId="1" applyFont="1" applyFill="1" applyBorder="1" applyAlignment="1">
      <alignment vertical="center"/>
    </xf>
    <xf numFmtId="0" fontId="15" fillId="2" borderId="4" xfId="1" applyFont="1" applyFill="1" applyBorder="1" applyAlignment="1">
      <alignment vertical="center"/>
    </xf>
    <xf numFmtId="0" fontId="27" fillId="0" borderId="0" xfId="0" applyFont="1" applyAlignment="1">
      <alignment vertical="center"/>
    </xf>
    <xf numFmtId="9" fontId="12" fillId="2" borderId="6" xfId="43" applyNumberFormat="1" applyFont="1" applyFill="1" applyBorder="1" applyAlignment="1">
      <alignment horizontal="center" vertical="center" wrapText="1"/>
    </xf>
    <xf numFmtId="9" fontId="12" fillId="2" borderId="22" xfId="43" applyNumberFormat="1" applyFont="1" applyFill="1" applyBorder="1" applyAlignment="1">
      <alignment horizontal="center" vertical="center" wrapText="1"/>
    </xf>
    <xf numFmtId="0" fontId="12" fillId="2" borderId="32" xfId="43" applyFont="1" applyFill="1" applyBorder="1" applyAlignment="1">
      <alignment horizontal="center" vertical="center" wrapText="1"/>
    </xf>
    <xf numFmtId="0" fontId="12" fillId="2" borderId="35" xfId="43" applyFont="1" applyFill="1" applyBorder="1" applyAlignment="1">
      <alignment horizontal="center" vertical="center" wrapText="1"/>
    </xf>
    <xf numFmtId="0" fontId="12" fillId="2" borderId="29" xfId="44" applyFont="1" applyFill="1" applyBorder="1" applyAlignment="1" applyProtection="1">
      <alignment horizontal="center" vertical="center" wrapText="1"/>
    </xf>
    <xf numFmtId="9" fontId="12" fillId="2" borderId="0" xfId="43" applyNumberFormat="1" applyFont="1" applyFill="1" applyAlignment="1">
      <alignment horizontal="center" vertical="center" wrapText="1"/>
    </xf>
    <xf numFmtId="0" fontId="12" fillId="2" borderId="22" xfId="44" applyFont="1" applyFill="1" applyBorder="1" applyAlignment="1" applyProtection="1">
      <alignment horizontal="center" vertical="center" wrapText="1"/>
    </xf>
    <xf numFmtId="0" fontId="12" fillId="2" borderId="32" xfId="44" applyFont="1" applyFill="1" applyBorder="1" applyAlignment="1" applyProtection="1">
      <alignment horizontal="center" vertical="center" wrapText="1"/>
    </xf>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0" xfId="0" applyFill="1"/>
    <xf numFmtId="0" fontId="0" fillId="11" borderId="0" xfId="0" applyFill="1"/>
    <xf numFmtId="0" fontId="12" fillId="2" borderId="57" xfId="44" applyFont="1" applyFill="1" applyBorder="1" applyAlignment="1" applyProtection="1">
      <alignment vertical="center" wrapText="1"/>
    </xf>
    <xf numFmtId="0" fontId="12" fillId="2" borderId="34" xfId="0" applyFont="1" applyFill="1" applyBorder="1"/>
    <xf numFmtId="0" fontId="12" fillId="2" borderId="57" xfId="0" applyFont="1" applyFill="1" applyBorder="1"/>
    <xf numFmtId="0" fontId="12" fillId="2" borderId="0" xfId="44" applyFont="1" applyFill="1" applyBorder="1" applyAlignment="1" applyProtection="1">
      <alignment horizontal="left" vertical="center" wrapText="1"/>
    </xf>
    <xf numFmtId="0" fontId="12" fillId="2" borderId="1" xfId="0" applyFont="1" applyFill="1" applyBorder="1" applyAlignment="1">
      <alignment horizontal="center"/>
    </xf>
    <xf numFmtId="0" fontId="12" fillId="2" borderId="16" xfId="0" applyFont="1" applyFill="1" applyBorder="1"/>
    <xf numFmtId="0" fontId="12" fillId="2" borderId="6" xfId="0" applyFont="1" applyFill="1" applyBorder="1"/>
    <xf numFmtId="0" fontId="12" fillId="2" borderId="17" xfId="43" applyFont="1" applyFill="1" applyBorder="1" applyAlignment="1">
      <alignment horizontal="left" vertical="center" wrapText="1"/>
    </xf>
    <xf numFmtId="0" fontId="12" fillId="2" borderId="22" xfId="43" applyFont="1" applyFill="1" applyBorder="1" applyAlignment="1">
      <alignment horizontal="left" vertical="center" wrapText="1"/>
    </xf>
    <xf numFmtId="0" fontId="12" fillId="0" borderId="29" xfId="0" applyFont="1" applyBorder="1"/>
    <xf numFmtId="0" fontId="12" fillId="2" borderId="1" xfId="43" applyFont="1" applyFill="1" applyBorder="1" applyAlignment="1">
      <alignment horizontal="left" vertical="center" wrapText="1"/>
    </xf>
    <xf numFmtId="0" fontId="12" fillId="2" borderId="32" xfId="43" applyFont="1" applyFill="1" applyBorder="1" applyAlignment="1">
      <alignment horizontal="left" vertical="center" wrapText="1"/>
    </xf>
    <xf numFmtId="0" fontId="12" fillId="2" borderId="35" xfId="43" applyFont="1" applyFill="1" applyBorder="1" applyAlignment="1">
      <alignment horizontal="left" vertical="center" wrapText="1"/>
    </xf>
    <xf numFmtId="0" fontId="12" fillId="2" borderId="33" xfId="43" applyFont="1" applyFill="1" applyBorder="1" applyAlignment="1">
      <alignment horizontal="left" vertical="center"/>
    </xf>
    <xf numFmtId="0" fontId="12" fillId="2" borderId="62" xfId="43" applyFont="1" applyFill="1" applyBorder="1" applyAlignment="1">
      <alignment horizontal="left" vertical="center"/>
    </xf>
    <xf numFmtId="0" fontId="12" fillId="2" borderId="58" xfId="0" applyFont="1" applyFill="1" applyBorder="1" applyAlignment="1">
      <alignment horizontal="center"/>
    </xf>
    <xf numFmtId="0" fontId="12" fillId="2" borderId="33" xfId="0" applyFont="1" applyFill="1" applyBorder="1" applyAlignment="1">
      <alignment horizontal="center"/>
    </xf>
    <xf numFmtId="0" fontId="12" fillId="2" borderId="33" xfId="0" applyFont="1" applyFill="1" applyBorder="1"/>
    <xf numFmtId="0" fontId="12" fillId="2" borderId="38" xfId="0" applyFont="1" applyFill="1" applyBorder="1"/>
    <xf numFmtId="0" fontId="12" fillId="2" borderId="6" xfId="0" applyFont="1" applyFill="1" applyBorder="1" applyAlignment="1">
      <alignment horizontal="center"/>
    </xf>
    <xf numFmtId="0" fontId="12" fillId="2" borderId="39" xfId="0" applyFont="1" applyFill="1" applyBorder="1"/>
    <xf numFmtId="0" fontId="12" fillId="2" borderId="58" xfId="43" applyFont="1" applyFill="1" applyBorder="1" applyAlignment="1">
      <alignment vertical="center"/>
    </xf>
    <xf numFmtId="0" fontId="12" fillId="2" borderId="6" xfId="42" applyFont="1" applyFill="1" applyBorder="1" applyAlignment="1">
      <alignment horizontal="center"/>
    </xf>
    <xf numFmtId="0" fontId="12" fillId="2" borderId="39" xfId="42" applyFont="1" applyFill="1" applyBorder="1" applyAlignment="1">
      <alignment horizontal="center"/>
    </xf>
    <xf numFmtId="0" fontId="12" fillId="2" borderId="0" xfId="42" applyFont="1" applyFill="1" applyAlignment="1">
      <alignment horizontal="center"/>
    </xf>
    <xf numFmtId="0" fontId="12" fillId="2" borderId="17" xfId="44" applyFont="1" applyFill="1" applyBorder="1" applyAlignment="1" applyProtection="1">
      <alignment horizontal="left" vertical="center" wrapText="1"/>
    </xf>
    <xf numFmtId="0" fontId="12" fillId="2" borderId="32" xfId="44" applyFont="1" applyFill="1" applyBorder="1" applyAlignment="1" applyProtection="1">
      <alignment horizontal="left" vertical="center" wrapText="1"/>
    </xf>
    <xf numFmtId="0" fontId="12" fillId="2" borderId="35" xfId="44" applyFont="1" applyFill="1" applyBorder="1" applyAlignment="1" applyProtection="1">
      <alignment horizontal="left" vertical="center" wrapText="1"/>
    </xf>
    <xf numFmtId="0" fontId="12" fillId="2" borderId="64" xfId="44" applyFont="1" applyFill="1" applyBorder="1" applyAlignment="1" applyProtection="1">
      <alignment horizontal="left" vertical="center" wrapText="1"/>
    </xf>
    <xf numFmtId="0" fontId="12" fillId="2" borderId="65" xfId="44" applyFont="1" applyFill="1" applyBorder="1" applyAlignment="1" applyProtection="1">
      <alignment horizontal="left" vertical="center" wrapText="1"/>
    </xf>
    <xf numFmtId="0" fontId="12" fillId="2" borderId="1" xfId="44" applyFont="1" applyFill="1" applyBorder="1" applyAlignment="1" applyProtection="1">
      <alignment horizontal="justify" vertical="center" wrapText="1"/>
    </xf>
    <xf numFmtId="0" fontId="16" fillId="4" borderId="68" xfId="43" applyFont="1" applyFill="1" applyBorder="1" applyAlignment="1">
      <alignment horizontal="centerContinuous" vertical="center" wrapText="1"/>
    </xf>
    <xf numFmtId="0" fontId="21" fillId="0" borderId="49" xfId="43" applyFont="1" applyBorder="1" applyAlignment="1">
      <alignment horizontal="left" vertical="center" wrapText="1"/>
    </xf>
    <xf numFmtId="0" fontId="21" fillId="0" borderId="19" xfId="43" applyFont="1" applyBorder="1" applyAlignment="1">
      <alignment horizontal="left" vertical="center" wrapText="1"/>
    </xf>
    <xf numFmtId="0" fontId="21" fillId="0" borderId="48" xfId="43" applyFont="1" applyBorder="1" applyAlignment="1">
      <alignment horizontal="left" vertical="center" wrapText="1"/>
    </xf>
    <xf numFmtId="0" fontId="21" fillId="2" borderId="48" xfId="43" applyFont="1" applyFill="1" applyBorder="1" applyAlignment="1">
      <alignment horizontal="left" vertical="center" wrapText="1"/>
    </xf>
    <xf numFmtId="0" fontId="21" fillId="2" borderId="47" xfId="43" applyFont="1" applyFill="1" applyBorder="1" applyAlignment="1">
      <alignment horizontal="left" vertical="center" wrapText="1"/>
    </xf>
    <xf numFmtId="0" fontId="12" fillId="0" borderId="19" xfId="43" applyFont="1" applyBorder="1" applyAlignment="1">
      <alignment horizontal="left" vertical="center" wrapText="1"/>
    </xf>
    <xf numFmtId="0" fontId="12" fillId="0" borderId="19" xfId="43" applyFont="1" applyBorder="1" applyAlignment="1">
      <alignment vertical="center" wrapText="1"/>
    </xf>
    <xf numFmtId="0" fontId="12" fillId="0" borderId="19" xfId="43" applyFont="1" applyBorder="1" applyAlignment="1">
      <alignment horizontal="left" vertical="center"/>
    </xf>
    <xf numFmtId="0" fontId="24" fillId="0" borderId="19" xfId="43" applyFont="1" applyBorder="1" applyAlignment="1">
      <alignment horizontal="left" vertical="center"/>
    </xf>
    <xf numFmtId="0" fontId="23" fillId="0" borderId="50" xfId="42" applyFont="1" applyBorder="1" applyAlignment="1">
      <alignment horizontal="left"/>
    </xf>
    <xf numFmtId="0" fontId="21" fillId="2" borderId="23" xfId="43" applyFont="1" applyFill="1" applyBorder="1" applyAlignment="1">
      <alignment horizontal="left" vertical="center" wrapText="1"/>
    </xf>
    <xf numFmtId="0" fontId="16" fillId="2" borderId="42" xfId="1" applyFont="1" applyFill="1" applyBorder="1" applyAlignment="1">
      <alignment vertical="center" wrapText="1"/>
    </xf>
    <xf numFmtId="0" fontId="21" fillId="2" borderId="19" xfId="43" applyFont="1" applyFill="1" applyBorder="1" applyAlignment="1">
      <alignment horizontal="left" vertical="center" wrapText="1"/>
    </xf>
    <xf numFmtId="0" fontId="15" fillId="0" borderId="61" xfId="1" applyFont="1" applyBorder="1" applyAlignment="1">
      <alignment vertical="center"/>
    </xf>
    <xf numFmtId="0" fontId="15" fillId="2" borderId="6" xfId="1" applyFont="1" applyFill="1" applyBorder="1" applyAlignment="1">
      <alignment vertical="top"/>
    </xf>
    <xf numFmtId="0" fontId="15" fillId="2" borderId="32" xfId="1" applyFont="1" applyFill="1" applyBorder="1" applyAlignment="1">
      <alignment horizontal="left" vertical="center"/>
    </xf>
    <xf numFmtId="0" fontId="15" fillId="2" borderId="22" xfId="1" applyFont="1" applyFill="1" applyBorder="1" applyAlignment="1">
      <alignment vertical="center"/>
    </xf>
    <xf numFmtId="0" fontId="15" fillId="2" borderId="32" xfId="1" applyFont="1" applyFill="1" applyBorder="1" applyAlignment="1">
      <alignment vertical="center"/>
    </xf>
    <xf numFmtId="0" fontId="15" fillId="2" borderId="29" xfId="1" applyFont="1" applyFill="1" applyBorder="1" applyAlignment="1">
      <alignment vertical="center"/>
    </xf>
    <xf numFmtId="0" fontId="28" fillId="2" borderId="1" xfId="1" applyFont="1" applyFill="1" applyBorder="1" applyAlignment="1">
      <alignment horizontal="left" vertical="center" wrapText="1"/>
    </xf>
    <xf numFmtId="0" fontId="15" fillId="2" borderId="5" xfId="1" applyFont="1" applyFill="1" applyBorder="1" applyAlignment="1">
      <alignment horizontal="left" vertical="top" wrapText="1"/>
    </xf>
    <xf numFmtId="0" fontId="12" fillId="2" borderId="1" xfId="1" applyFont="1" applyFill="1" applyBorder="1" applyAlignment="1">
      <alignment vertical="center" wrapText="1"/>
    </xf>
    <xf numFmtId="0" fontId="13" fillId="0" borderId="17" xfId="1" applyFont="1" applyBorder="1" applyAlignment="1">
      <alignment vertical="center"/>
    </xf>
    <xf numFmtId="0" fontId="13" fillId="0" borderId="33" xfId="1" applyFont="1" applyBorder="1" applyAlignment="1">
      <alignment vertical="center"/>
    </xf>
    <xf numFmtId="0" fontId="13" fillId="0" borderId="3" xfId="1" applyFont="1" applyBorder="1" applyAlignment="1">
      <alignment vertical="center"/>
    </xf>
    <xf numFmtId="0" fontId="15" fillId="2" borderId="3" xfId="1" applyFont="1" applyFill="1" applyBorder="1" applyAlignment="1">
      <alignment vertical="center"/>
    </xf>
    <xf numFmtId="0" fontId="15" fillId="2" borderId="33" xfId="1" applyFont="1" applyFill="1" applyBorder="1" applyAlignment="1">
      <alignment vertical="center"/>
    </xf>
    <xf numFmtId="0" fontId="13" fillId="2" borderId="32" xfId="1" applyFont="1" applyFill="1" applyBorder="1" applyAlignment="1">
      <alignment vertical="center"/>
    </xf>
    <xf numFmtId="0" fontId="16" fillId="2" borderId="32" xfId="44" applyFont="1" applyFill="1" applyBorder="1" applyAlignment="1" applyProtection="1">
      <alignment horizontal="left" vertical="center" wrapText="1"/>
    </xf>
    <xf numFmtId="0" fontId="15" fillId="2" borderId="74" xfId="1" applyFont="1" applyFill="1" applyBorder="1" applyAlignment="1">
      <alignment vertical="top" wrapText="1"/>
    </xf>
    <xf numFmtId="0" fontId="15" fillId="2" borderId="74" xfId="1" applyFont="1" applyFill="1" applyBorder="1" applyAlignment="1">
      <alignment vertical="center"/>
    </xf>
    <xf numFmtId="0" fontId="15" fillId="2" borderId="74" xfId="1" applyFont="1" applyFill="1" applyBorder="1" applyAlignment="1">
      <alignment vertical="center" wrapText="1"/>
    </xf>
    <xf numFmtId="1" fontId="15" fillId="2" borderId="74" xfId="1" applyNumberFormat="1" applyFont="1" applyFill="1" applyBorder="1" applyAlignment="1">
      <alignment vertical="center" wrapText="1"/>
    </xf>
    <xf numFmtId="167" fontId="15" fillId="2" borderId="74" xfId="1" applyNumberFormat="1" applyFont="1" applyFill="1" applyBorder="1" applyAlignment="1">
      <alignment vertical="center" wrapText="1"/>
    </xf>
    <xf numFmtId="181" fontId="15" fillId="2" borderId="74" xfId="49" applyNumberFormat="1" applyFont="1" applyFill="1" applyBorder="1" applyAlignment="1">
      <alignment vertical="center" wrapText="1"/>
    </xf>
    <xf numFmtId="0" fontId="15" fillId="2" borderId="74" xfId="1" applyFont="1" applyFill="1" applyBorder="1" applyAlignment="1">
      <alignment horizontal="center" vertical="center" wrapText="1"/>
    </xf>
    <xf numFmtId="0" fontId="15" fillId="2" borderId="74" xfId="45" applyNumberFormat="1" applyFont="1" applyFill="1" applyBorder="1" applyAlignment="1">
      <alignment horizontal="right" vertical="center" wrapText="1"/>
    </xf>
    <xf numFmtId="14" fontId="15" fillId="2" borderId="74" xfId="1" applyNumberFormat="1" applyFont="1" applyFill="1" applyBorder="1" applyAlignment="1">
      <alignment horizontal="right" vertical="center" wrapText="1"/>
    </xf>
    <xf numFmtId="0" fontId="15" fillId="2" borderId="74" xfId="0" applyFont="1" applyFill="1" applyBorder="1" applyAlignment="1">
      <alignment horizontal="center" vertical="center" wrapText="1"/>
    </xf>
    <xf numFmtId="0" fontId="28" fillId="2" borderId="74" xfId="1" applyFont="1" applyFill="1" applyBorder="1" applyAlignment="1">
      <alignment horizontal="center" vertical="center" wrapText="1"/>
    </xf>
    <xf numFmtId="0" fontId="28" fillId="2" borderId="74" xfId="1" applyFont="1" applyFill="1" applyBorder="1" applyAlignment="1">
      <alignment horizontal="left" vertical="center" wrapText="1"/>
    </xf>
    <xf numFmtId="0" fontId="12" fillId="2" borderId="74" xfId="1" applyFont="1" applyFill="1" applyBorder="1" applyAlignment="1">
      <alignment vertical="center"/>
    </xf>
    <xf numFmtId="0" fontId="12" fillId="2" borderId="74" xfId="1" applyFont="1" applyFill="1" applyBorder="1" applyAlignment="1">
      <alignment vertical="center" wrapText="1"/>
    </xf>
    <xf numFmtId="17" fontId="12" fillId="2" borderId="74" xfId="1" applyNumberFormat="1" applyFont="1" applyFill="1" applyBorder="1" applyAlignment="1">
      <alignment vertical="center" wrapText="1"/>
    </xf>
    <xf numFmtId="9" fontId="12" fillId="2" borderId="74" xfId="45" applyFont="1" applyFill="1" applyBorder="1" applyAlignment="1">
      <alignment vertical="center" wrapText="1"/>
    </xf>
    <xf numFmtId="0" fontId="12" fillId="2" borderId="74" xfId="1" applyFont="1" applyFill="1" applyBorder="1" applyAlignment="1">
      <alignment vertical="top" wrapText="1"/>
    </xf>
    <xf numFmtId="0" fontId="12" fillId="2" borderId="74" xfId="1" applyFont="1" applyFill="1" applyBorder="1" applyAlignment="1">
      <alignment horizontal="center" vertical="top" wrapText="1"/>
    </xf>
    <xf numFmtId="0" fontId="12" fillId="2" borderId="74" xfId="1" applyFont="1" applyFill="1" applyBorder="1" applyAlignment="1">
      <alignment horizontal="center" vertical="center" wrapText="1"/>
    </xf>
    <xf numFmtId="0" fontId="12" fillId="2" borderId="74" xfId="1" applyFont="1" applyFill="1" applyBorder="1" applyAlignment="1">
      <alignment vertical="top"/>
    </xf>
    <xf numFmtId="0" fontId="12" fillId="2" borderId="74" xfId="1" applyFont="1" applyFill="1" applyBorder="1" applyAlignment="1">
      <alignment horizontal="left" vertical="top" wrapText="1"/>
    </xf>
    <xf numFmtId="0" fontId="13" fillId="4" borderId="61"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61" xfId="1"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3" fillId="10" borderId="61" xfId="0" applyFont="1" applyFill="1" applyBorder="1" applyAlignment="1">
      <alignment horizontal="center" vertical="center" wrapText="1"/>
    </xf>
    <xf numFmtId="9" fontId="15" fillId="2" borderId="22" xfId="45" applyFont="1" applyFill="1" applyBorder="1" applyAlignment="1">
      <alignment vertical="top" wrapText="1"/>
    </xf>
    <xf numFmtId="0" fontId="15" fillId="2" borderId="1" xfId="0" applyFont="1" applyFill="1" applyBorder="1" applyAlignment="1">
      <alignment horizontal="left" vertical="center" wrapText="1"/>
    </xf>
    <xf numFmtId="49" fontId="14" fillId="4" borderId="24" xfId="43" applyNumberFormat="1" applyFont="1" applyFill="1" applyBorder="1" applyAlignment="1">
      <alignment horizontal="left" vertical="center"/>
    </xf>
    <xf numFmtId="49" fontId="14" fillId="4" borderId="25" xfId="43" applyNumberFormat="1" applyFont="1" applyFill="1" applyBorder="1" applyAlignment="1">
      <alignment horizontal="left" vertical="center"/>
    </xf>
    <xf numFmtId="0" fontId="12" fillId="0" borderId="29" xfId="0" applyFont="1" applyBorder="1" applyAlignment="1">
      <alignment horizontal="left"/>
    </xf>
    <xf numFmtId="49" fontId="12" fillId="2" borderId="1" xfId="43" applyNumberFormat="1" applyFont="1" applyFill="1" applyBorder="1" applyAlignment="1">
      <alignment horizontal="center" vertical="center"/>
    </xf>
    <xf numFmtId="0" fontId="12" fillId="2" borderId="80" xfId="43" applyFont="1" applyFill="1" applyBorder="1" applyAlignment="1">
      <alignment vertical="center" wrapText="1"/>
    </xf>
    <xf numFmtId="0" fontId="12" fillId="2" borderId="80" xfId="43" applyFont="1" applyFill="1" applyBorder="1" applyAlignment="1">
      <alignment horizontal="center" vertical="center" wrapText="1"/>
    </xf>
    <xf numFmtId="0" fontId="12" fillId="2" borderId="82" xfId="43" applyFont="1" applyFill="1" applyBorder="1" applyAlignment="1">
      <alignment horizontal="center" vertical="center" wrapText="1"/>
    </xf>
    <xf numFmtId="0" fontId="12" fillId="2" borderId="83" xfId="43" applyFont="1" applyFill="1" applyBorder="1" applyAlignment="1">
      <alignment horizontal="center" vertical="center" wrapText="1"/>
    </xf>
    <xf numFmtId="1" fontId="12" fillId="2" borderId="22" xfId="43" applyNumberFormat="1" applyFont="1" applyFill="1" applyBorder="1" applyAlignment="1">
      <alignment horizontal="center" vertical="center" wrapText="1"/>
    </xf>
    <xf numFmtId="1" fontId="12" fillId="2" borderId="1" xfId="22" applyNumberFormat="1" applyFont="1" applyFill="1" applyBorder="1" applyAlignment="1" applyProtection="1">
      <alignment vertical="center" wrapText="1"/>
    </xf>
    <xf numFmtId="9" fontId="36" fillId="14" borderId="81" xfId="0" applyNumberFormat="1" applyFont="1" applyFill="1" applyBorder="1" applyAlignment="1">
      <alignment horizontal="center" wrapText="1"/>
    </xf>
    <xf numFmtId="0" fontId="36" fillId="14" borderId="77" xfId="0" applyFont="1" applyFill="1" applyBorder="1" applyAlignment="1">
      <alignment horizontal="center" wrapText="1"/>
    </xf>
    <xf numFmtId="0" fontId="36" fillId="14" borderId="78" xfId="0" applyFont="1" applyFill="1" applyBorder="1" applyAlignment="1">
      <alignment horizontal="center" wrapText="1"/>
    </xf>
    <xf numFmtId="0" fontId="12" fillId="12" borderId="0" xfId="0" applyFont="1" applyFill="1" applyAlignment="1">
      <alignment horizontal="center" wrapText="1"/>
    </xf>
    <xf numFmtId="0" fontId="12" fillId="12" borderId="34" xfId="0" applyFont="1" applyFill="1" applyBorder="1" applyAlignment="1">
      <alignment horizontal="center" wrapText="1"/>
    </xf>
    <xf numFmtId="0" fontId="12" fillId="12" borderId="22" xfId="0" applyFont="1" applyFill="1" applyBorder="1" applyAlignment="1">
      <alignment horizontal="center" wrapText="1"/>
    </xf>
    <xf numFmtId="0" fontId="12" fillId="12" borderId="29" xfId="0" applyFont="1" applyFill="1" applyBorder="1" applyAlignment="1">
      <alignment horizontal="center" wrapText="1"/>
    </xf>
    <xf numFmtId="0" fontId="12" fillId="12" borderId="32" xfId="0" applyFont="1" applyFill="1" applyBorder="1" applyAlignment="1">
      <alignment horizontal="center" wrapText="1"/>
    </xf>
    <xf numFmtId="0" fontId="12" fillId="12" borderId="35" xfId="0" applyFont="1" applyFill="1" applyBorder="1" applyAlignment="1">
      <alignment horizontal="center" wrapText="1"/>
    </xf>
    <xf numFmtId="0" fontId="12" fillId="12" borderId="16" xfId="0" applyFont="1" applyFill="1" applyBorder="1" applyAlignment="1">
      <alignment wrapText="1"/>
    </xf>
    <xf numFmtId="0" fontId="12" fillId="12" borderId="6" xfId="0" applyFont="1" applyFill="1" applyBorder="1" applyAlignment="1">
      <alignment wrapText="1"/>
    </xf>
    <xf numFmtId="0" fontId="12" fillId="12" borderId="39" xfId="0" applyFont="1" applyFill="1" applyBorder="1" applyAlignment="1">
      <alignment wrapText="1"/>
    </xf>
    <xf numFmtId="0" fontId="12" fillId="12" borderId="16" xfId="0" applyFont="1" applyFill="1" applyBorder="1" applyAlignment="1">
      <alignment horizontal="left" wrapText="1"/>
    </xf>
    <xf numFmtId="9" fontId="22" fillId="12" borderId="1" xfId="0" applyNumberFormat="1" applyFont="1" applyFill="1" applyBorder="1" applyAlignment="1">
      <alignment wrapText="1"/>
    </xf>
    <xf numFmtId="0" fontId="12" fillId="12" borderId="0" xfId="0" applyFont="1" applyFill="1" applyAlignment="1">
      <alignment wrapText="1"/>
    </xf>
    <xf numFmtId="0" fontId="12" fillId="12" borderId="0" xfId="0" applyFont="1" applyFill="1"/>
    <xf numFmtId="0" fontId="12" fillId="12" borderId="1" xfId="0" applyFont="1" applyFill="1" applyBorder="1" applyAlignment="1">
      <alignment wrapText="1"/>
    </xf>
    <xf numFmtId="0" fontId="12" fillId="12" borderId="22" xfId="0" applyFont="1" applyFill="1" applyBorder="1" applyAlignment="1">
      <alignment wrapText="1"/>
    </xf>
    <xf numFmtId="9" fontId="12" fillId="12" borderId="22" xfId="0" applyNumberFormat="1" applyFont="1" applyFill="1" applyBorder="1" applyAlignment="1">
      <alignment wrapText="1"/>
    </xf>
    <xf numFmtId="9" fontId="12" fillId="12" borderId="22" xfId="0" applyNumberFormat="1" applyFont="1" applyFill="1" applyBorder="1" applyAlignment="1">
      <alignment horizontal="center" wrapText="1"/>
    </xf>
    <xf numFmtId="1" fontId="22" fillId="12" borderId="1" xfId="0" applyNumberFormat="1" applyFont="1" applyFill="1" applyBorder="1" applyAlignment="1">
      <alignment wrapText="1"/>
    </xf>
    <xf numFmtId="0" fontId="12" fillId="12" borderId="32" xfId="0" applyFont="1" applyFill="1" applyBorder="1" applyAlignment="1">
      <alignment wrapText="1"/>
    </xf>
    <xf numFmtId="0" fontId="15" fillId="2" borderId="74" xfId="1" applyFont="1" applyFill="1" applyBorder="1" applyAlignment="1">
      <alignment horizontal="center" vertical="center"/>
    </xf>
    <xf numFmtId="0" fontId="12" fillId="12" borderId="3" xfId="0" applyFont="1" applyFill="1" applyBorder="1" applyAlignment="1">
      <alignment wrapText="1"/>
    </xf>
    <xf numFmtId="0" fontId="12" fillId="0" borderId="4" xfId="0" applyFont="1" applyBorder="1"/>
    <xf numFmtId="0" fontId="12" fillId="12" borderId="4" xfId="0" applyFont="1" applyFill="1" applyBorder="1" applyAlignment="1">
      <alignment wrapText="1"/>
    </xf>
    <xf numFmtId="0" fontId="16" fillId="12" borderId="5" xfId="0" applyFont="1" applyFill="1" applyBorder="1" applyAlignment="1">
      <alignment wrapText="1"/>
    </xf>
    <xf numFmtId="0" fontId="16" fillId="12" borderId="6" xfId="0" applyFont="1" applyFill="1" applyBorder="1" applyAlignment="1">
      <alignment wrapText="1"/>
    </xf>
    <xf numFmtId="0" fontId="12" fillId="12" borderId="34" xfId="0" applyFont="1" applyFill="1" applyBorder="1"/>
    <xf numFmtId="0" fontId="21" fillId="2" borderId="19" xfId="43" applyFont="1" applyFill="1" applyBorder="1" applyAlignment="1">
      <alignment horizontal="left" vertical="top" wrapText="1"/>
    </xf>
    <xf numFmtId="0" fontId="12" fillId="12" borderId="6" xfId="0" applyFont="1" applyFill="1" applyBorder="1"/>
    <xf numFmtId="0" fontId="12" fillId="12" borderId="58" xfId="0" applyFont="1" applyFill="1" applyBorder="1" applyAlignment="1">
      <alignment wrapText="1"/>
    </xf>
    <xf numFmtId="0" fontId="12" fillId="12" borderId="33" xfId="0" applyFont="1" applyFill="1" applyBorder="1" applyAlignment="1">
      <alignment wrapText="1"/>
    </xf>
    <xf numFmtId="0" fontId="12" fillId="12" borderId="38" xfId="0" applyFont="1" applyFill="1" applyBorder="1" applyAlignment="1">
      <alignment wrapText="1"/>
    </xf>
    <xf numFmtId="0" fontId="12" fillId="12" borderId="66" xfId="0" applyFont="1" applyFill="1" applyBorder="1" applyAlignment="1">
      <alignment wrapText="1"/>
    </xf>
    <xf numFmtId="0" fontId="22" fillId="12" borderId="29" xfId="0" applyFont="1" applyFill="1" applyBorder="1" applyAlignment="1">
      <alignment wrapText="1"/>
    </xf>
    <xf numFmtId="0" fontId="12" fillId="12" borderId="34" xfId="0" applyFont="1" applyFill="1" applyBorder="1" applyAlignment="1">
      <alignment wrapText="1"/>
    </xf>
    <xf numFmtId="0" fontId="16" fillId="12" borderId="57" xfId="0" applyFont="1" applyFill="1" applyBorder="1"/>
    <xf numFmtId="0" fontId="16" fillId="12" borderId="0" xfId="0" applyFont="1" applyFill="1"/>
    <xf numFmtId="0" fontId="12" fillId="12" borderId="57" xfId="0" applyFont="1" applyFill="1" applyBorder="1" applyAlignment="1">
      <alignment wrapText="1"/>
    </xf>
    <xf numFmtId="0" fontId="12" fillId="12" borderId="1" xfId="0" applyFont="1" applyFill="1" applyBorder="1"/>
    <xf numFmtId="0" fontId="16" fillId="12" borderId="6" xfId="0" applyFont="1" applyFill="1" applyBorder="1"/>
    <xf numFmtId="0" fontId="12" fillId="12" borderId="39" xfId="0" applyFont="1" applyFill="1" applyBorder="1"/>
    <xf numFmtId="1" fontId="36" fillId="14" borderId="81" xfId="0" applyNumberFormat="1" applyFont="1" applyFill="1" applyBorder="1" applyAlignment="1">
      <alignment horizontal="center" wrapText="1"/>
    </xf>
    <xf numFmtId="0" fontId="37" fillId="15" borderId="20" xfId="0" applyFont="1" applyFill="1" applyBorder="1"/>
    <xf numFmtId="0" fontId="37" fillId="15" borderId="0" xfId="0" applyFont="1" applyFill="1"/>
    <xf numFmtId="0" fontId="37" fillId="15" borderId="24" xfId="0" applyFont="1" applyFill="1" applyBorder="1"/>
    <xf numFmtId="0" fontId="37" fillId="15" borderId="25" xfId="0" applyFont="1" applyFill="1" applyBorder="1"/>
    <xf numFmtId="0" fontId="21" fillId="0" borderId="49" xfId="0" applyFont="1" applyBorder="1" applyAlignment="1">
      <alignment wrapText="1"/>
    </xf>
    <xf numFmtId="0" fontId="21" fillId="12" borderId="19" xfId="0" applyFont="1" applyFill="1" applyBorder="1" applyAlignment="1">
      <alignment wrapText="1"/>
    </xf>
    <xf numFmtId="0" fontId="21" fillId="12" borderId="48" xfId="0" applyFont="1" applyFill="1" applyBorder="1" applyAlignment="1">
      <alignment wrapText="1"/>
    </xf>
    <xf numFmtId="0" fontId="21" fillId="12" borderId="47" xfId="0" applyFont="1" applyFill="1" applyBorder="1" applyAlignment="1">
      <alignment wrapText="1"/>
    </xf>
    <xf numFmtId="0" fontId="12" fillId="12" borderId="33" xfId="0" applyFont="1" applyFill="1" applyBorder="1"/>
    <xf numFmtId="0" fontId="21" fillId="0" borderId="48" xfId="0" applyFont="1" applyBorder="1" applyAlignment="1">
      <alignment wrapText="1"/>
    </xf>
    <xf numFmtId="0" fontId="12" fillId="12" borderId="5" xfId="0" applyFont="1" applyFill="1" applyBorder="1" applyAlignment="1">
      <alignment wrapText="1"/>
    </xf>
    <xf numFmtId="0" fontId="12" fillId="12" borderId="5" xfId="0" applyFont="1" applyFill="1" applyBorder="1"/>
    <xf numFmtId="0" fontId="12" fillId="12" borderId="18" xfId="0" applyFont="1" applyFill="1" applyBorder="1" applyAlignment="1">
      <alignment wrapText="1"/>
    </xf>
    <xf numFmtId="0" fontId="12" fillId="12" borderId="29" xfId="0" applyFont="1" applyFill="1" applyBorder="1" applyAlignment="1">
      <alignment wrapText="1"/>
    </xf>
    <xf numFmtId="0" fontId="12" fillId="12" borderId="35" xfId="0" applyFont="1" applyFill="1" applyBorder="1" applyAlignment="1">
      <alignment wrapText="1"/>
    </xf>
    <xf numFmtId="0" fontId="12" fillId="0" borderId="48" xfId="0" applyFont="1" applyBorder="1" applyAlignment="1">
      <alignment wrapText="1"/>
    </xf>
    <xf numFmtId="0" fontId="12" fillId="0" borderId="48" xfId="0" applyFont="1" applyBorder="1"/>
    <xf numFmtId="0" fontId="24" fillId="0" borderId="48" xfId="0" applyFont="1" applyBorder="1"/>
    <xf numFmtId="0" fontId="39" fillId="0" borderId="50" xfId="0" applyFont="1" applyBorder="1"/>
    <xf numFmtId="0" fontId="16" fillId="15" borderId="68" xfId="0" applyFont="1" applyFill="1" applyBorder="1" applyAlignment="1">
      <alignment horizontal="center" vertical="center" wrapText="1"/>
    </xf>
    <xf numFmtId="0" fontId="0" fillId="0" borderId="0" xfId="0" applyAlignment="1">
      <alignment horizontal="center" vertical="center"/>
    </xf>
    <xf numFmtId="1" fontId="22" fillId="12" borderId="1" xfId="0" applyNumberFormat="1" applyFont="1" applyFill="1" applyBorder="1" applyAlignment="1">
      <alignment horizontal="center" vertical="center" wrapText="1"/>
    </xf>
    <xf numFmtId="0" fontId="12" fillId="12" borderId="0" xfId="0" applyFont="1" applyFill="1" applyAlignment="1">
      <alignment horizontal="center" vertical="center" wrapText="1"/>
    </xf>
    <xf numFmtId="0" fontId="12" fillId="12" borderId="0" xfId="0" applyFont="1" applyFill="1" applyAlignment="1">
      <alignment horizontal="center" vertical="center"/>
    </xf>
    <xf numFmtId="1" fontId="12" fillId="12" borderId="22" xfId="0" applyNumberFormat="1" applyFont="1" applyFill="1" applyBorder="1" applyAlignment="1">
      <alignment wrapText="1"/>
    </xf>
    <xf numFmtId="0" fontId="12" fillId="12" borderId="6" xfId="0" applyFont="1" applyFill="1" applyBorder="1" applyAlignment="1">
      <alignment horizontal="left" wrapText="1"/>
    </xf>
    <xf numFmtId="14" fontId="12" fillId="12" borderId="16" xfId="0" applyNumberFormat="1" applyFont="1" applyFill="1" applyBorder="1" applyAlignment="1">
      <alignment horizontal="left" wrapText="1"/>
    </xf>
    <xf numFmtId="0" fontId="37" fillId="16" borderId="98" xfId="0" applyFont="1" applyFill="1" applyBorder="1"/>
    <xf numFmtId="0" fontId="37" fillId="16" borderId="0" xfId="0" applyFont="1" applyFill="1"/>
    <xf numFmtId="0" fontId="37" fillId="16" borderId="99" xfId="0" applyFont="1" applyFill="1" applyBorder="1"/>
    <xf numFmtId="0" fontId="37" fillId="16" borderId="100" xfId="0" applyFont="1" applyFill="1" applyBorder="1"/>
    <xf numFmtId="0" fontId="40" fillId="0" borderId="97" xfId="0" applyFont="1" applyBorder="1" applyAlignment="1">
      <alignment wrapText="1"/>
    </xf>
    <xf numFmtId="0" fontId="40" fillId="13" borderId="107" xfId="0" applyFont="1" applyFill="1" applyBorder="1" applyAlignment="1">
      <alignment wrapText="1"/>
    </xf>
    <xf numFmtId="0" fontId="40" fillId="0" borderId="109" xfId="0" applyFont="1" applyBorder="1" applyAlignment="1">
      <alignment wrapText="1"/>
    </xf>
    <xf numFmtId="0" fontId="40" fillId="13" borderId="109" xfId="0" applyFont="1" applyFill="1" applyBorder="1" applyAlignment="1">
      <alignment wrapText="1"/>
    </xf>
    <xf numFmtId="0" fontId="40" fillId="13" borderId="80" xfId="0" applyFont="1" applyFill="1" applyBorder="1" applyAlignment="1">
      <alignment wrapText="1"/>
    </xf>
    <xf numFmtId="0" fontId="38" fillId="13" borderId="76" xfId="0" applyFont="1" applyFill="1" applyBorder="1" applyAlignment="1">
      <alignment wrapText="1"/>
    </xf>
    <xf numFmtId="0" fontId="38" fillId="13" borderId="92" xfId="0" applyFont="1" applyFill="1" applyBorder="1" applyAlignment="1">
      <alignment wrapText="1"/>
    </xf>
    <xf numFmtId="0" fontId="40" fillId="13" borderId="116" xfId="0" applyFont="1" applyFill="1" applyBorder="1" applyAlignment="1">
      <alignment wrapText="1"/>
    </xf>
    <xf numFmtId="0" fontId="40" fillId="13" borderId="113" xfId="0" applyFont="1" applyFill="1" applyBorder="1" applyAlignment="1">
      <alignment wrapText="1"/>
    </xf>
    <xf numFmtId="0" fontId="41" fillId="13" borderId="77" xfId="0" applyFont="1" applyFill="1" applyBorder="1" applyAlignment="1">
      <alignment wrapText="1"/>
    </xf>
    <xf numFmtId="0" fontId="38" fillId="13" borderId="0" xfId="0" applyFont="1" applyFill="1"/>
    <xf numFmtId="0" fontId="38" fillId="13" borderId="74" xfId="0" applyFont="1" applyFill="1" applyBorder="1"/>
    <xf numFmtId="0" fontId="38" fillId="13" borderId="0" xfId="0" applyFont="1" applyFill="1" applyAlignment="1">
      <alignment wrapText="1"/>
    </xf>
    <xf numFmtId="0" fontId="39" fillId="0" borderId="109" xfId="0" applyFont="1" applyBorder="1"/>
    <xf numFmtId="0" fontId="38" fillId="16" borderId="118" xfId="0" applyFont="1" applyFill="1" applyBorder="1" applyAlignment="1">
      <alignment wrapText="1"/>
    </xf>
    <xf numFmtId="0" fontId="39" fillId="0" borderId="119" xfId="0" applyFont="1" applyBorder="1"/>
    <xf numFmtId="0" fontId="39" fillId="0" borderId="0" xfId="0" applyFont="1"/>
    <xf numFmtId="0" fontId="21" fillId="12" borderId="5" xfId="0" applyFont="1" applyFill="1" applyBorder="1" applyAlignment="1">
      <alignment wrapText="1"/>
    </xf>
    <xf numFmtId="0" fontId="31" fillId="12" borderId="77" xfId="0" applyFont="1" applyFill="1" applyBorder="1"/>
    <xf numFmtId="0" fontId="31" fillId="12" borderId="74" xfId="0" applyFont="1" applyFill="1" applyBorder="1"/>
    <xf numFmtId="0" fontId="12" fillId="12" borderId="18" xfId="0" applyFont="1" applyFill="1" applyBorder="1"/>
    <xf numFmtId="0" fontId="21" fillId="12" borderId="18" xfId="0" applyFont="1" applyFill="1" applyBorder="1" applyAlignment="1">
      <alignment wrapText="1"/>
    </xf>
    <xf numFmtId="0" fontId="29" fillId="12" borderId="5" xfId="0" applyFont="1" applyFill="1" applyBorder="1" applyAlignment="1">
      <alignment wrapText="1"/>
    </xf>
    <xf numFmtId="0" fontId="16" fillId="12" borderId="1" xfId="0" applyFont="1" applyFill="1" applyBorder="1"/>
    <xf numFmtId="0" fontId="12" fillId="12" borderId="5" xfId="0" applyFont="1" applyFill="1" applyBorder="1" applyAlignment="1">
      <alignment horizontal="center" vertical="center" wrapText="1"/>
    </xf>
    <xf numFmtId="0" fontId="12" fillId="12" borderId="6" xfId="0" applyFont="1" applyFill="1" applyBorder="1" applyAlignment="1">
      <alignment horizontal="center" vertical="center"/>
    </xf>
    <xf numFmtId="0" fontId="12" fillId="12" borderId="6"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18" xfId="0" applyFont="1" applyFill="1" applyBorder="1" applyAlignment="1">
      <alignment horizontal="right" wrapText="1"/>
    </xf>
    <xf numFmtId="0" fontId="42" fillId="0" borderId="0" xfId="0" applyFont="1"/>
    <xf numFmtId="0" fontId="43" fillId="0" borderId="0" xfId="0" applyFont="1" applyAlignment="1">
      <alignment horizontal="left"/>
    </xf>
    <xf numFmtId="0" fontId="38" fillId="15" borderId="57" xfId="0" applyFont="1" applyFill="1" applyBorder="1" applyAlignment="1">
      <alignment wrapText="1"/>
    </xf>
    <xf numFmtId="0" fontId="16" fillId="12" borderId="1" xfId="0" applyFont="1" applyFill="1" applyBorder="1" applyAlignment="1">
      <alignment wrapText="1"/>
    </xf>
    <xf numFmtId="0" fontId="12" fillId="0" borderId="0" xfId="0" applyFont="1" applyAlignment="1">
      <alignment wrapText="1"/>
    </xf>
    <xf numFmtId="0" fontId="12" fillId="0" borderId="34" xfId="0" applyFont="1" applyBorder="1" applyAlignment="1">
      <alignment wrapText="1"/>
    </xf>
    <xf numFmtId="0" fontId="12" fillId="0" borderId="29" xfId="0" applyFont="1" applyBorder="1" applyAlignment="1">
      <alignment wrapText="1"/>
    </xf>
    <xf numFmtId="0" fontId="12" fillId="0" borderId="0" xfId="0" applyFont="1"/>
    <xf numFmtId="0" fontId="16" fillId="15" borderId="68" xfId="0" applyFont="1" applyFill="1" applyBorder="1" applyAlignment="1">
      <alignment wrapText="1"/>
    </xf>
    <xf numFmtId="0" fontId="38" fillId="13" borderId="92" xfId="0" applyFont="1" applyFill="1" applyBorder="1"/>
    <xf numFmtId="0" fontId="37" fillId="16" borderId="0" xfId="0" applyFont="1" applyFill="1" applyAlignment="1">
      <alignment horizontal="left" vertical="top"/>
    </xf>
    <xf numFmtId="0" fontId="37" fillId="16" borderId="99" xfId="0" applyFont="1" applyFill="1" applyBorder="1" applyAlignment="1">
      <alignment horizontal="left" vertical="top"/>
    </xf>
    <xf numFmtId="0" fontId="37" fillId="16" borderId="100" xfId="0" applyFont="1" applyFill="1" applyBorder="1" applyAlignment="1">
      <alignment horizontal="left" vertical="top"/>
    </xf>
    <xf numFmtId="0" fontId="40" fillId="13" borderId="80" xfId="0" applyFont="1" applyFill="1" applyBorder="1" applyAlignment="1">
      <alignment horizontal="left" vertical="top" wrapText="1"/>
    </xf>
    <xf numFmtId="0" fontId="41" fillId="13" borderId="77" xfId="0" applyFont="1" applyFill="1" applyBorder="1" applyAlignment="1">
      <alignment horizontal="left" vertical="top" wrapText="1"/>
    </xf>
    <xf numFmtId="0" fontId="38" fillId="13" borderId="0" xfId="0" applyFont="1" applyFill="1" applyAlignment="1">
      <alignment horizontal="left" vertical="top"/>
    </xf>
    <xf numFmtId="0" fontId="38" fillId="13" borderId="74" xfId="0" applyFont="1" applyFill="1" applyBorder="1" applyAlignment="1">
      <alignment horizontal="left" vertical="top"/>
    </xf>
    <xf numFmtId="0" fontId="38" fillId="13" borderId="92" xfId="0" applyFont="1" applyFill="1" applyBorder="1" applyAlignment="1">
      <alignment horizontal="left" vertical="top"/>
    </xf>
    <xf numFmtId="0" fontId="38" fillId="13" borderId="77" xfId="0" applyFont="1" applyFill="1" applyBorder="1" applyAlignment="1">
      <alignment horizontal="left" vertical="top" wrapText="1"/>
    </xf>
    <xf numFmtId="0" fontId="38" fillId="13" borderId="0" xfId="0" applyFont="1" applyFill="1" applyAlignment="1">
      <alignment horizontal="left" vertical="top" wrapText="1"/>
    </xf>
    <xf numFmtId="0" fontId="38" fillId="13" borderId="112" xfId="0" applyFont="1" applyFill="1" applyBorder="1" applyAlignment="1">
      <alignment horizontal="left" vertical="top" wrapText="1"/>
    </xf>
    <xf numFmtId="0" fontId="0" fillId="0" borderId="0" xfId="0" applyAlignment="1">
      <alignment horizontal="left" vertical="top"/>
    </xf>
    <xf numFmtId="0" fontId="37" fillId="16" borderId="0" xfId="0" applyFont="1" applyFill="1" applyAlignment="1">
      <alignment vertical="top"/>
    </xf>
    <xf numFmtId="0" fontId="37" fillId="16" borderId="99" xfId="0" applyFont="1" applyFill="1" applyBorder="1" applyAlignment="1">
      <alignment vertical="top"/>
    </xf>
    <xf numFmtId="0" fontId="37" fillId="16" borderId="100" xfId="0" applyFont="1" applyFill="1" applyBorder="1" applyAlignment="1">
      <alignment vertical="top"/>
    </xf>
    <xf numFmtId="0" fontId="40" fillId="13" borderId="80" xfId="0" applyFont="1" applyFill="1" applyBorder="1" applyAlignment="1">
      <alignment vertical="top" wrapText="1"/>
    </xf>
    <xf numFmtId="0" fontId="38" fillId="13" borderId="76" xfId="0" applyFont="1" applyFill="1" applyBorder="1" applyAlignment="1">
      <alignment vertical="top" wrapText="1"/>
    </xf>
    <xf numFmtId="0" fontId="38" fillId="13" borderId="92" xfId="0" applyFont="1" applyFill="1" applyBorder="1" applyAlignment="1">
      <alignment vertical="top" wrapText="1"/>
    </xf>
    <xf numFmtId="0" fontId="41" fillId="13" borderId="77" xfId="0" applyFont="1" applyFill="1" applyBorder="1" applyAlignment="1">
      <alignment vertical="top" wrapText="1"/>
    </xf>
    <xf numFmtId="0" fontId="38" fillId="13" borderId="0" xfId="0" applyFont="1" applyFill="1" applyAlignment="1">
      <alignment vertical="top"/>
    </xf>
    <xf numFmtId="0" fontId="38" fillId="13" borderId="74" xfId="0" applyFont="1" applyFill="1" applyBorder="1" applyAlignment="1">
      <alignment vertical="top"/>
    </xf>
    <xf numFmtId="0" fontId="38" fillId="13" borderId="92" xfId="0" applyFont="1" applyFill="1" applyBorder="1" applyAlignment="1">
      <alignment vertical="top"/>
    </xf>
    <xf numFmtId="0" fontId="38" fillId="13" borderId="77" xfId="0" applyFont="1" applyFill="1" applyBorder="1" applyAlignment="1">
      <alignment vertical="top" wrapText="1"/>
    </xf>
    <xf numFmtId="0" fontId="38" fillId="13" borderId="0" xfId="0" applyFont="1" applyFill="1" applyAlignment="1">
      <alignment vertical="top" wrapText="1"/>
    </xf>
    <xf numFmtId="0" fontId="38" fillId="13" borderId="112" xfId="0" applyFont="1" applyFill="1" applyBorder="1" applyAlignment="1">
      <alignment vertical="top" wrapText="1"/>
    </xf>
    <xf numFmtId="0" fontId="0" fillId="0" borderId="0" xfId="0" applyAlignment="1">
      <alignment vertical="top"/>
    </xf>
    <xf numFmtId="0" fontId="12" fillId="12" borderId="32" xfId="0" applyFont="1" applyFill="1" applyBorder="1" applyAlignment="1">
      <alignment vertical="top" wrapText="1"/>
    </xf>
    <xf numFmtId="0" fontId="37" fillId="15" borderId="0" xfId="0" applyFont="1" applyFill="1" applyAlignment="1">
      <alignment vertical="top"/>
    </xf>
    <xf numFmtId="0" fontId="37" fillId="15" borderId="24" xfId="0" applyFont="1" applyFill="1" applyBorder="1" applyAlignment="1">
      <alignment vertical="top"/>
    </xf>
    <xf numFmtId="0" fontId="37" fillId="15" borderId="25" xfId="0" applyFont="1" applyFill="1" applyBorder="1" applyAlignment="1">
      <alignment vertical="top"/>
    </xf>
    <xf numFmtId="0" fontId="12" fillId="12" borderId="6" xfId="0" applyFont="1" applyFill="1" applyBorder="1" applyAlignment="1">
      <alignment vertical="top" wrapText="1"/>
    </xf>
    <xf numFmtId="0" fontId="12" fillId="12" borderId="3" xfId="0" applyFont="1" applyFill="1" applyBorder="1" applyAlignment="1">
      <alignment vertical="top" wrapText="1"/>
    </xf>
    <xf numFmtId="0" fontId="12" fillId="0" borderId="4" xfId="0" applyFont="1" applyBorder="1" applyAlignment="1">
      <alignment vertical="top"/>
    </xf>
    <xf numFmtId="0" fontId="12" fillId="12" borderId="4" xfId="0" applyFont="1" applyFill="1" applyBorder="1" applyAlignment="1">
      <alignment vertical="top" wrapText="1"/>
    </xf>
    <xf numFmtId="0" fontId="12" fillId="12" borderId="39" xfId="0" applyFont="1" applyFill="1" applyBorder="1" applyAlignment="1">
      <alignment vertical="top" wrapText="1"/>
    </xf>
    <xf numFmtId="0" fontId="12" fillId="12" borderId="0" xfId="0" applyFont="1" applyFill="1" applyAlignment="1">
      <alignment vertical="top"/>
    </xf>
    <xf numFmtId="0" fontId="12" fillId="12" borderId="18" xfId="0" applyFont="1" applyFill="1" applyBorder="1" applyAlignment="1">
      <alignment vertical="top"/>
    </xf>
    <xf numFmtId="0" fontId="21" fillId="12" borderId="18" xfId="0" applyFont="1" applyFill="1" applyBorder="1" applyAlignment="1">
      <alignment vertical="top" wrapText="1"/>
    </xf>
    <xf numFmtId="0" fontId="12" fillId="12" borderId="33" xfId="0" applyFont="1" applyFill="1" applyBorder="1" applyAlignment="1">
      <alignment vertical="top"/>
    </xf>
    <xf numFmtId="0" fontId="12" fillId="12" borderId="34" xfId="0" applyFont="1" applyFill="1" applyBorder="1" applyAlignment="1">
      <alignment vertical="top"/>
    </xf>
    <xf numFmtId="0" fontId="12" fillId="12" borderId="6" xfId="0" applyFont="1" applyFill="1" applyBorder="1" applyAlignment="1">
      <alignment vertical="top"/>
    </xf>
    <xf numFmtId="0" fontId="12" fillId="12" borderId="39" xfId="0" applyFont="1" applyFill="1" applyBorder="1" applyAlignment="1">
      <alignment vertical="top"/>
    </xf>
    <xf numFmtId="0" fontId="16" fillId="12" borderId="5" xfId="0" applyFont="1" applyFill="1" applyBorder="1" applyAlignment="1">
      <alignment vertical="top" wrapText="1"/>
    </xf>
    <xf numFmtId="0" fontId="12" fillId="12" borderId="0" xfId="0" applyFont="1" applyFill="1" applyAlignment="1">
      <alignment vertical="top" wrapText="1"/>
    </xf>
    <xf numFmtId="0" fontId="12" fillId="12" borderId="34" xfId="0" applyFont="1" applyFill="1" applyBorder="1" applyAlignment="1">
      <alignment vertical="top" wrapText="1"/>
    </xf>
    <xf numFmtId="0" fontId="12" fillId="12" borderId="5" xfId="0" applyFont="1" applyFill="1" applyBorder="1" applyAlignment="1">
      <alignment vertical="top" wrapText="1"/>
    </xf>
    <xf numFmtId="0" fontId="12" fillId="12" borderId="1" xfId="0" applyFont="1" applyFill="1" applyBorder="1" applyAlignment="1">
      <alignment vertical="top" wrapText="1"/>
    </xf>
    <xf numFmtId="0" fontId="16" fillId="12" borderId="1" xfId="0" applyFont="1" applyFill="1" applyBorder="1" applyAlignment="1">
      <alignment vertical="top" wrapText="1"/>
    </xf>
    <xf numFmtId="0" fontId="12" fillId="12" borderId="5" xfId="0" applyFont="1" applyFill="1" applyBorder="1" applyAlignment="1">
      <alignment vertical="top"/>
    </xf>
    <xf numFmtId="0" fontId="12" fillId="12" borderId="18" xfId="0" applyFont="1" applyFill="1" applyBorder="1" applyAlignment="1">
      <alignment vertical="top" wrapText="1"/>
    </xf>
    <xf numFmtId="0" fontId="12" fillId="12" borderId="29" xfId="0" applyFont="1" applyFill="1" applyBorder="1" applyAlignment="1">
      <alignment vertical="top" wrapText="1"/>
    </xf>
    <xf numFmtId="0" fontId="16" fillId="12" borderId="0" xfId="0" applyFont="1" applyFill="1" applyAlignment="1">
      <alignment vertical="top"/>
    </xf>
    <xf numFmtId="0" fontId="16" fillId="12" borderId="1" xfId="0" applyFont="1" applyFill="1" applyBorder="1" applyAlignment="1">
      <alignment vertical="top"/>
    </xf>
    <xf numFmtId="0" fontId="16" fillId="12" borderId="6" xfId="0" applyFont="1" applyFill="1" applyBorder="1" applyAlignment="1">
      <alignment vertical="top"/>
    </xf>
    <xf numFmtId="0" fontId="31" fillId="12" borderId="77" xfId="0" applyFont="1" applyFill="1" applyBorder="1" applyAlignment="1">
      <alignment vertical="top"/>
    </xf>
    <xf numFmtId="0" fontId="12" fillId="12" borderId="1" xfId="0" applyFont="1" applyFill="1" applyBorder="1" applyAlignment="1">
      <alignment vertical="top"/>
    </xf>
    <xf numFmtId="0" fontId="12" fillId="12" borderId="22" xfId="0" applyFont="1" applyFill="1" applyBorder="1" applyAlignment="1">
      <alignment vertical="top" wrapText="1"/>
    </xf>
    <xf numFmtId="0" fontId="12" fillId="12" borderId="33" xfId="0" applyFont="1" applyFill="1" applyBorder="1" applyAlignment="1">
      <alignment vertical="top" wrapText="1"/>
    </xf>
    <xf numFmtId="9" fontId="12" fillId="0" borderId="22" xfId="0" applyNumberFormat="1" applyFont="1" applyBorder="1" applyAlignment="1">
      <alignment wrapText="1"/>
    </xf>
    <xf numFmtId="9" fontId="12" fillId="12" borderId="32" xfId="0" applyNumberFormat="1" applyFont="1" applyFill="1" applyBorder="1" applyAlignment="1">
      <alignment wrapText="1"/>
    </xf>
    <xf numFmtId="0" fontId="37" fillId="15" borderId="20" xfId="0" applyFont="1" applyFill="1" applyBorder="1" applyAlignment="1">
      <alignment vertical="top"/>
    </xf>
    <xf numFmtId="0" fontId="21" fillId="0" borderId="49" xfId="0" applyFont="1" applyBorder="1" applyAlignment="1">
      <alignment vertical="top" wrapText="1"/>
    </xf>
    <xf numFmtId="0" fontId="21" fillId="12" borderId="19" xfId="0" applyFont="1" applyFill="1" applyBorder="1" applyAlignment="1">
      <alignment vertical="top" wrapText="1"/>
    </xf>
    <xf numFmtId="0" fontId="21" fillId="12" borderId="48" xfId="0" applyFont="1" applyFill="1" applyBorder="1" applyAlignment="1">
      <alignment vertical="top" wrapText="1"/>
    </xf>
    <xf numFmtId="0" fontId="21" fillId="12" borderId="47" xfId="0" applyFont="1" applyFill="1" applyBorder="1" applyAlignment="1">
      <alignment vertical="top" wrapText="1"/>
    </xf>
    <xf numFmtId="0" fontId="16" fillId="12" borderId="6" xfId="0" applyFont="1" applyFill="1" applyBorder="1" applyAlignment="1">
      <alignment vertical="top" wrapText="1"/>
    </xf>
    <xf numFmtId="0" fontId="29" fillId="12" borderId="5" xfId="0" applyFont="1" applyFill="1" applyBorder="1" applyAlignment="1">
      <alignment vertical="top" wrapText="1"/>
    </xf>
    <xf numFmtId="0" fontId="21" fillId="0" borderId="48" xfId="0" applyFont="1" applyBorder="1" applyAlignment="1">
      <alignment vertical="top" wrapText="1"/>
    </xf>
    <xf numFmtId="0" fontId="31" fillId="12" borderId="74" xfId="0" applyFont="1" applyFill="1" applyBorder="1" applyAlignment="1">
      <alignment vertical="top"/>
    </xf>
    <xf numFmtId="0" fontId="12" fillId="12" borderId="35" xfId="0" applyFont="1" applyFill="1" applyBorder="1" applyAlignment="1">
      <alignment vertical="top" wrapText="1"/>
    </xf>
    <xf numFmtId="0" fontId="31" fillId="12" borderId="95" xfId="0" applyFont="1" applyFill="1" applyBorder="1" applyAlignment="1">
      <alignment vertical="top"/>
    </xf>
    <xf numFmtId="0" fontId="12" fillId="0" borderId="48" xfId="0" applyFont="1" applyBorder="1" applyAlignment="1">
      <alignment vertical="top" wrapText="1"/>
    </xf>
    <xf numFmtId="0" fontId="12" fillId="0" borderId="48" xfId="0" applyFont="1" applyBorder="1" applyAlignment="1">
      <alignment vertical="top"/>
    </xf>
    <xf numFmtId="0" fontId="24" fillId="0" borderId="48" xfId="0" applyFont="1" applyBorder="1" applyAlignment="1">
      <alignment vertical="top"/>
    </xf>
    <xf numFmtId="0" fontId="39" fillId="0" borderId="50" xfId="0" applyFont="1" applyBorder="1" applyAlignment="1">
      <alignment vertical="top"/>
    </xf>
    <xf numFmtId="0" fontId="43" fillId="0" borderId="0" xfId="0" applyFont="1" applyAlignment="1">
      <alignment horizontal="left" vertical="top"/>
    </xf>
    <xf numFmtId="0" fontId="42" fillId="0" borderId="0" xfId="0" applyFont="1" applyAlignment="1">
      <alignment vertical="top"/>
    </xf>
    <xf numFmtId="0" fontId="19" fillId="0" borderId="0" xfId="0" applyFont="1" applyAlignment="1">
      <alignment vertical="top"/>
    </xf>
    <xf numFmtId="0" fontId="36" fillId="15" borderId="49" xfId="0" applyFont="1" applyFill="1" applyBorder="1"/>
    <xf numFmtId="1" fontId="22" fillId="12" borderId="74" xfId="0" applyNumberFormat="1" applyFont="1" applyFill="1" applyBorder="1" applyAlignment="1">
      <alignment horizontal="center" vertical="center" wrapText="1"/>
    </xf>
    <xf numFmtId="0" fontId="12" fillId="0" borderId="32" xfId="0" applyFont="1" applyBorder="1" applyAlignment="1">
      <alignment vertical="top" wrapText="1"/>
    </xf>
    <xf numFmtId="0" fontId="12" fillId="0" borderId="4" xfId="0" applyFont="1" applyBorder="1" applyAlignment="1">
      <alignment vertical="top" wrapText="1"/>
    </xf>
    <xf numFmtId="0" fontId="12" fillId="12" borderId="38" xfId="0" applyFont="1" applyFill="1" applyBorder="1" applyAlignment="1">
      <alignment vertical="top"/>
    </xf>
    <xf numFmtId="0" fontId="40" fillId="0" borderId="107" xfId="0" applyFont="1" applyBorder="1" applyAlignment="1">
      <alignment wrapText="1"/>
    </xf>
    <xf numFmtId="0" fontId="32" fillId="0" borderId="92" xfId="0" applyFont="1" applyBorder="1" applyAlignment="1">
      <alignment vertical="top"/>
    </xf>
    <xf numFmtId="0" fontId="32" fillId="0" borderId="92" xfId="0" applyFont="1" applyBorder="1" applyAlignment="1">
      <alignment vertical="top" wrapText="1"/>
    </xf>
    <xf numFmtId="0" fontId="48" fillId="13" borderId="76" xfId="0" applyFont="1" applyFill="1" applyBorder="1" applyAlignment="1">
      <alignment vertical="top" wrapText="1"/>
    </xf>
    <xf numFmtId="0" fontId="48" fillId="13" borderId="74" xfId="0" applyFont="1" applyFill="1" applyBorder="1" applyAlignment="1">
      <alignment vertical="top" wrapText="1"/>
    </xf>
    <xf numFmtId="0" fontId="21" fillId="0" borderId="20" xfId="0" applyFont="1" applyBorder="1" applyAlignment="1">
      <alignment vertical="top" wrapText="1"/>
    </xf>
    <xf numFmtId="0" fontId="21" fillId="12" borderId="17" xfId="0" applyFont="1" applyFill="1" applyBorder="1" applyAlignment="1">
      <alignment vertical="top" wrapText="1"/>
    </xf>
    <xf numFmtId="0" fontId="21" fillId="12" borderId="16" xfId="0" applyFont="1" applyFill="1" applyBorder="1" applyAlignment="1">
      <alignment vertical="top" wrapText="1"/>
    </xf>
    <xf numFmtId="0" fontId="12" fillId="12" borderId="16" xfId="0" applyFont="1" applyFill="1" applyBorder="1" applyAlignment="1">
      <alignment vertical="top" wrapText="1"/>
    </xf>
    <xf numFmtId="0" fontId="21" fillId="12" borderId="57" xfId="0" applyFont="1" applyFill="1" applyBorder="1" applyAlignment="1">
      <alignment vertical="top" wrapText="1"/>
    </xf>
    <xf numFmtId="0" fontId="12" fillId="12" borderId="57" xfId="0" applyFont="1" applyFill="1" applyBorder="1" applyAlignment="1">
      <alignment vertical="top"/>
    </xf>
    <xf numFmtId="0" fontId="12" fillId="12" borderId="16" xfId="0" applyFont="1" applyFill="1" applyBorder="1" applyAlignment="1">
      <alignment vertical="top"/>
    </xf>
    <xf numFmtId="0" fontId="21" fillId="0" borderId="16" xfId="0" applyFont="1" applyBorder="1" applyAlignment="1">
      <alignment vertical="top" wrapText="1"/>
    </xf>
    <xf numFmtId="0" fontId="12" fillId="12" borderId="57" xfId="0" applyFont="1" applyFill="1" applyBorder="1" applyAlignment="1">
      <alignment vertical="top" wrapText="1"/>
    </xf>
    <xf numFmtId="0" fontId="12" fillId="12" borderId="66" xfId="0" applyFont="1" applyFill="1" applyBorder="1" applyAlignment="1">
      <alignment vertical="top" wrapText="1"/>
    </xf>
    <xf numFmtId="0" fontId="22" fillId="12" borderId="29" xfId="0" applyFont="1" applyFill="1" applyBorder="1" applyAlignment="1">
      <alignment vertical="top" wrapText="1"/>
    </xf>
    <xf numFmtId="16" fontId="12" fillId="12" borderId="1" xfId="0" applyNumberFormat="1" applyFont="1" applyFill="1" applyBorder="1" applyAlignment="1">
      <alignment vertical="top" wrapText="1"/>
    </xf>
    <xf numFmtId="0" fontId="12" fillId="12" borderId="125" xfId="0" applyFont="1" applyFill="1" applyBorder="1" applyAlignment="1">
      <alignment vertical="top" wrapText="1"/>
    </xf>
    <xf numFmtId="0" fontId="12" fillId="0" borderId="16" xfId="0" applyFont="1" applyBorder="1" applyAlignment="1">
      <alignment vertical="top" wrapText="1"/>
    </xf>
    <xf numFmtId="0" fontId="12" fillId="0" borderId="16" xfId="0" applyFont="1" applyBorder="1" applyAlignment="1">
      <alignment vertical="top"/>
    </xf>
    <xf numFmtId="0" fontId="24" fillId="0" borderId="16" xfId="0" applyFont="1" applyBorder="1" applyAlignment="1">
      <alignment vertical="top"/>
    </xf>
    <xf numFmtId="0" fontId="39" fillId="0" borderId="63" xfId="0" applyFont="1" applyBorder="1" applyAlignment="1">
      <alignment vertical="top"/>
    </xf>
    <xf numFmtId="0" fontId="12" fillId="0" borderId="6" xfId="0" applyFont="1" applyBorder="1" applyAlignment="1">
      <alignment vertical="top" wrapText="1"/>
    </xf>
    <xf numFmtId="0" fontId="12" fillId="0" borderId="3" xfId="0" applyFont="1" applyBorder="1" applyAlignment="1">
      <alignment vertical="top" wrapText="1"/>
    </xf>
    <xf numFmtId="0" fontId="12" fillId="0" borderId="39" xfId="0" applyFont="1" applyBorder="1" applyAlignment="1">
      <alignment vertical="top" wrapText="1"/>
    </xf>
    <xf numFmtId="0" fontId="12" fillId="0" borderId="0" xfId="0" applyFont="1" applyAlignment="1">
      <alignment vertical="top"/>
    </xf>
    <xf numFmtId="0" fontId="12" fillId="0" borderId="18" xfId="0" applyFont="1" applyBorder="1" applyAlignment="1">
      <alignment vertical="top"/>
    </xf>
    <xf numFmtId="0" fontId="21" fillId="0" borderId="18" xfId="0" applyFont="1" applyBorder="1" applyAlignment="1">
      <alignment vertical="top" wrapText="1"/>
    </xf>
    <xf numFmtId="0" fontId="12" fillId="0" borderId="33" xfId="0" applyFont="1" applyBorder="1" applyAlignment="1">
      <alignment vertical="top"/>
    </xf>
    <xf numFmtId="0" fontId="12" fillId="0" borderId="34" xfId="0" applyFont="1" applyBorder="1" applyAlignment="1">
      <alignment vertical="top"/>
    </xf>
    <xf numFmtId="0" fontId="12" fillId="0" borderId="6" xfId="0" applyFont="1" applyBorder="1" applyAlignment="1">
      <alignment vertical="top"/>
    </xf>
    <xf numFmtId="0" fontId="12" fillId="0" borderId="39"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top" wrapText="1"/>
    </xf>
    <xf numFmtId="0" fontId="12" fillId="0" borderId="0" xfId="0" applyFont="1" applyAlignment="1">
      <alignment vertical="top" wrapText="1"/>
    </xf>
    <xf numFmtId="0" fontId="12" fillId="0" borderId="34" xfId="0" applyFont="1" applyBorder="1" applyAlignment="1">
      <alignment vertical="top" wrapText="1"/>
    </xf>
    <xf numFmtId="0" fontId="12" fillId="0" borderId="5" xfId="0" applyFont="1" applyBorder="1" applyAlignment="1">
      <alignment vertical="top" wrapText="1"/>
    </xf>
    <xf numFmtId="0" fontId="12" fillId="0" borderId="1" xfId="0" applyFont="1" applyBorder="1" applyAlignment="1">
      <alignment vertical="top" wrapText="1"/>
    </xf>
    <xf numFmtId="0" fontId="12" fillId="0" borderId="18" xfId="0" applyFont="1" applyBorder="1" applyAlignment="1">
      <alignment vertical="top" wrapText="1"/>
    </xf>
    <xf numFmtId="0" fontId="12" fillId="0" borderId="22" xfId="0" applyFont="1" applyBorder="1" applyAlignment="1">
      <alignment vertical="top" wrapText="1"/>
    </xf>
    <xf numFmtId="0" fontId="12" fillId="0" borderId="29" xfId="0" applyFont="1" applyBorder="1" applyAlignment="1">
      <alignment vertical="top" wrapText="1"/>
    </xf>
    <xf numFmtId="0" fontId="16" fillId="0" borderId="0" xfId="0" applyFont="1" applyAlignment="1">
      <alignment vertical="top"/>
    </xf>
    <xf numFmtId="0" fontId="16" fillId="0" borderId="1" xfId="0" applyFont="1" applyBorder="1" applyAlignment="1">
      <alignment vertical="top"/>
    </xf>
    <xf numFmtId="0" fontId="16" fillId="0" borderId="6" xfId="0" applyFont="1" applyBorder="1" applyAlignment="1">
      <alignment vertical="top"/>
    </xf>
    <xf numFmtId="9" fontId="12" fillId="0" borderId="22" xfId="0" applyNumberFormat="1" applyFont="1" applyBorder="1" applyAlignment="1">
      <alignment vertical="top" wrapText="1"/>
    </xf>
    <xf numFmtId="9" fontId="12" fillId="0" borderId="32" xfId="0" applyNumberFormat="1" applyFont="1" applyBorder="1" applyAlignment="1">
      <alignment vertical="top" wrapText="1"/>
    </xf>
    <xf numFmtId="0" fontId="12" fillId="0" borderId="35" xfId="0" applyFont="1" applyBorder="1" applyAlignment="1">
      <alignment vertical="top" wrapText="1"/>
    </xf>
    <xf numFmtId="0" fontId="12" fillId="0" borderId="1" xfId="0" applyFont="1" applyBorder="1" applyAlignment="1">
      <alignment vertical="top"/>
    </xf>
    <xf numFmtId="0" fontId="24" fillId="0" borderId="48" xfId="0" applyFont="1" applyBorder="1" applyAlignment="1">
      <alignment vertical="top" wrapText="1"/>
    </xf>
    <xf numFmtId="0" fontId="39" fillId="0" borderId="50" xfId="0" applyFont="1" applyBorder="1" applyAlignment="1">
      <alignment vertical="top" wrapText="1"/>
    </xf>
    <xf numFmtId="0" fontId="0" fillId="0" borderId="0" xfId="0" applyAlignment="1">
      <alignment vertical="top" wrapText="1"/>
    </xf>
    <xf numFmtId="9" fontId="22" fillId="12" borderId="29" xfId="0" applyNumberFormat="1" applyFont="1" applyFill="1" applyBorder="1" applyAlignment="1">
      <alignment vertical="top" wrapText="1"/>
    </xf>
    <xf numFmtId="9" fontId="12" fillId="12" borderId="22" xfId="0" applyNumberFormat="1" applyFont="1" applyFill="1" applyBorder="1" applyAlignment="1">
      <alignment vertical="top" wrapText="1"/>
    </xf>
    <xf numFmtId="9" fontId="12" fillId="12" borderId="32" xfId="0" applyNumberFormat="1" applyFont="1" applyFill="1" applyBorder="1" applyAlignment="1">
      <alignment vertical="top" wrapText="1"/>
    </xf>
    <xf numFmtId="0" fontId="12" fillId="14" borderId="1" xfId="0" applyFont="1" applyFill="1" applyBorder="1" applyAlignment="1">
      <alignment horizontal="center" wrapText="1"/>
    </xf>
    <xf numFmtId="0" fontId="16" fillId="14" borderId="1" xfId="44" applyFont="1" applyFill="1" applyBorder="1" applyAlignment="1" applyProtection="1">
      <alignment horizontal="left" vertical="center" wrapText="1"/>
    </xf>
    <xf numFmtId="0" fontId="28" fillId="2" borderId="76" xfId="1" applyFont="1" applyFill="1" applyBorder="1" applyAlignment="1">
      <alignment horizontal="center" vertical="center" wrapText="1"/>
    </xf>
    <xf numFmtId="0" fontId="12" fillId="2" borderId="33" xfId="43" applyFont="1" applyFill="1" applyBorder="1" applyAlignment="1">
      <alignment horizontal="left" vertical="top"/>
    </xf>
    <xf numFmtId="0" fontId="12" fillId="2" borderId="62" xfId="43" applyFont="1" applyFill="1" applyBorder="1" applyAlignment="1">
      <alignment horizontal="left" vertical="top"/>
    </xf>
    <xf numFmtId="0" fontId="21" fillId="2" borderId="61" xfId="43" applyFont="1" applyFill="1" applyBorder="1" applyAlignment="1">
      <alignment horizontal="left" vertical="top" wrapText="1"/>
    </xf>
    <xf numFmtId="0" fontId="22" fillId="12" borderId="1" xfId="0" applyFont="1" applyFill="1" applyBorder="1" applyAlignment="1">
      <alignment wrapText="1"/>
    </xf>
    <xf numFmtId="0" fontId="21" fillId="12" borderId="23" xfId="0" applyFont="1" applyFill="1" applyBorder="1" applyAlignment="1">
      <alignment wrapText="1"/>
    </xf>
    <xf numFmtId="0" fontId="12" fillId="12" borderId="4" xfId="0" applyFont="1" applyFill="1" applyBorder="1"/>
    <xf numFmtId="0" fontId="16" fillId="12" borderId="5" xfId="0" applyFont="1" applyFill="1" applyBorder="1" applyAlignment="1">
      <alignment horizontal="center" vertical="center" wrapText="1"/>
    </xf>
    <xf numFmtId="0" fontId="22" fillId="12" borderId="29" xfId="0" applyFont="1" applyFill="1" applyBorder="1" applyAlignment="1">
      <alignment horizontal="center" vertical="center" wrapText="1"/>
    </xf>
    <xf numFmtId="0" fontId="38" fillId="13" borderId="95" xfId="0" applyFont="1" applyFill="1" applyBorder="1" applyAlignment="1">
      <alignment vertical="top" wrapText="1"/>
    </xf>
    <xf numFmtId="0" fontId="22" fillId="0" borderId="29" xfId="0" applyFont="1" applyBorder="1" applyAlignment="1">
      <alignment wrapText="1"/>
    </xf>
    <xf numFmtId="0" fontId="16" fillId="0" borderId="0" xfId="0" applyFont="1" applyAlignment="1">
      <alignment vertical="top" wrapText="1"/>
    </xf>
    <xf numFmtId="0" fontId="40" fillId="0" borderId="100" xfId="0" applyFont="1" applyBorder="1" applyAlignment="1">
      <alignment wrapText="1"/>
    </xf>
    <xf numFmtId="0" fontId="40" fillId="13" borderId="78" xfId="0" applyFont="1" applyFill="1" applyBorder="1" applyAlignment="1">
      <alignment wrapText="1"/>
    </xf>
    <xf numFmtId="0" fontId="40" fillId="13" borderId="91" xfId="0" applyFont="1" applyFill="1" applyBorder="1" applyAlignment="1">
      <alignment wrapText="1"/>
    </xf>
    <xf numFmtId="0" fontId="12" fillId="12" borderId="6" xfId="0" applyFont="1" applyFill="1" applyBorder="1" applyAlignment="1">
      <alignment horizontal="left" vertical="top" wrapText="1"/>
    </xf>
    <xf numFmtId="9" fontId="41" fillId="13" borderId="77" xfId="0" applyNumberFormat="1" applyFont="1" applyFill="1" applyBorder="1" applyAlignment="1">
      <alignment vertical="top" wrapText="1"/>
    </xf>
    <xf numFmtId="0" fontId="37" fillId="16" borderId="98" xfId="0" applyFont="1" applyFill="1" applyBorder="1" applyAlignment="1">
      <alignment vertical="top"/>
    </xf>
    <xf numFmtId="0" fontId="40" fillId="0" borderId="97" xfId="0" applyFont="1" applyBorder="1" applyAlignment="1">
      <alignment vertical="top" wrapText="1"/>
    </xf>
    <xf numFmtId="0" fontId="40" fillId="13" borderId="107" xfId="0" applyFont="1" applyFill="1" applyBorder="1" applyAlignment="1">
      <alignment vertical="top" wrapText="1"/>
    </xf>
    <xf numFmtId="0" fontId="40" fillId="13" borderId="109" xfId="0" applyFont="1" applyFill="1" applyBorder="1" applyAlignment="1">
      <alignment vertical="top" wrapText="1"/>
    </xf>
    <xf numFmtId="0" fontId="40" fillId="13" borderId="113" xfId="0" applyFont="1" applyFill="1" applyBorder="1" applyAlignment="1">
      <alignment vertical="top" wrapText="1"/>
    </xf>
    <xf numFmtId="0" fontId="40" fillId="0" borderId="109" xfId="0" applyFont="1" applyBorder="1" applyAlignment="1">
      <alignment vertical="top" wrapText="1"/>
    </xf>
    <xf numFmtId="0" fontId="39" fillId="0" borderId="109" xfId="0" applyFont="1" applyBorder="1" applyAlignment="1">
      <alignment vertical="top"/>
    </xf>
    <xf numFmtId="0" fontId="39" fillId="0" borderId="119" xfId="0" applyFont="1" applyBorder="1" applyAlignment="1">
      <alignment vertical="top"/>
    </xf>
    <xf numFmtId="0" fontId="41" fillId="12" borderId="77" xfId="0" applyFont="1" applyFill="1" applyBorder="1" applyAlignment="1">
      <alignment vertical="top" wrapText="1"/>
    </xf>
    <xf numFmtId="0" fontId="12" fillId="12" borderId="17" xfId="0" applyFont="1" applyFill="1" applyBorder="1"/>
    <xf numFmtId="0" fontId="12" fillId="12" borderId="32" xfId="0" applyFont="1" applyFill="1" applyBorder="1"/>
    <xf numFmtId="9" fontId="22" fillId="2" borderId="1" xfId="44" applyNumberFormat="1" applyFont="1" applyFill="1" applyBorder="1" applyAlignment="1" applyProtection="1">
      <alignment vertical="center" wrapText="1"/>
    </xf>
    <xf numFmtId="0" fontId="12" fillId="14" borderId="57" xfId="43" applyFont="1" applyFill="1" applyBorder="1" applyAlignment="1">
      <alignment horizontal="right" vertical="center" wrapText="1"/>
    </xf>
    <xf numFmtId="0" fontId="12" fillId="14" borderId="0" xfId="43" applyFont="1" applyFill="1" applyAlignment="1">
      <alignment horizontal="center" vertical="center" wrapText="1"/>
    </xf>
    <xf numFmtId="0" fontId="12" fillId="14" borderId="0" xfId="42" applyFont="1" applyFill="1" applyAlignment="1">
      <alignment horizontal="center"/>
    </xf>
    <xf numFmtId="0" fontId="12" fillId="14" borderId="34" xfId="43" applyFont="1" applyFill="1" applyBorder="1" applyAlignment="1">
      <alignment horizontal="left" vertical="center" wrapText="1"/>
    </xf>
    <xf numFmtId="182" fontId="12" fillId="14" borderId="22" xfId="43" applyNumberFormat="1" applyFont="1" applyFill="1" applyBorder="1" applyAlignment="1">
      <alignment horizontal="center" vertical="center" wrapText="1"/>
    </xf>
    <xf numFmtId="0" fontId="12" fillId="14" borderId="29" xfId="43" applyFont="1" applyFill="1" applyBorder="1" applyAlignment="1">
      <alignment horizontal="center" vertical="center" wrapText="1"/>
    </xf>
    <xf numFmtId="0" fontId="12" fillId="14" borderId="35" xfId="43" applyFont="1" applyFill="1" applyBorder="1" applyAlignment="1">
      <alignment horizontal="center" vertical="center" wrapText="1"/>
    </xf>
    <xf numFmtId="0" fontId="12" fillId="14" borderId="34" xfId="43" applyFont="1" applyFill="1" applyBorder="1" applyAlignment="1">
      <alignment vertical="center" wrapText="1"/>
    </xf>
    <xf numFmtId="9" fontId="12" fillId="14" borderId="32" xfId="43" applyNumberFormat="1" applyFont="1" applyFill="1" applyBorder="1" applyAlignment="1">
      <alignment horizontal="center" vertical="center" wrapText="1"/>
    </xf>
    <xf numFmtId="0" fontId="12" fillId="14" borderId="80" xfId="43" applyFont="1" applyFill="1" applyBorder="1" applyAlignment="1">
      <alignment vertical="center" wrapText="1"/>
    </xf>
    <xf numFmtId="9" fontId="12" fillId="14" borderId="22" xfId="43" applyNumberFormat="1" applyFont="1" applyFill="1" applyBorder="1" applyAlignment="1">
      <alignment horizontal="center" vertical="center" wrapText="1"/>
    </xf>
    <xf numFmtId="0" fontId="12" fillId="14" borderId="83" xfId="43" applyFont="1" applyFill="1" applyBorder="1" applyAlignment="1">
      <alignment horizontal="center" vertical="center" wrapText="1"/>
    </xf>
    <xf numFmtId="9" fontId="12" fillId="14" borderId="0" xfId="43" applyNumberFormat="1" applyFont="1" applyFill="1" applyAlignment="1">
      <alignment horizontal="center" vertical="center" wrapText="1"/>
    </xf>
    <xf numFmtId="0" fontId="12" fillId="14" borderId="80" xfId="43" applyFont="1" applyFill="1" applyBorder="1" applyAlignment="1">
      <alignment horizontal="center" vertical="center" wrapText="1"/>
    </xf>
    <xf numFmtId="0" fontId="15" fillId="2" borderId="32" xfId="1" applyFont="1" applyFill="1" applyBorder="1" applyAlignment="1">
      <alignment vertical="top"/>
    </xf>
    <xf numFmtId="0" fontId="13" fillId="0" borderId="5" xfId="1" applyFont="1" applyBorder="1" applyAlignment="1">
      <alignment vertical="top"/>
    </xf>
    <xf numFmtId="0" fontId="12" fillId="2" borderId="6" xfId="42" applyFont="1" applyFill="1" applyBorder="1" applyAlignment="1">
      <alignment horizontal="left" vertical="top"/>
    </xf>
    <xf numFmtId="0" fontId="22" fillId="2" borderId="1" xfId="44" applyNumberFormat="1" applyFont="1" applyFill="1" applyBorder="1" applyAlignment="1" applyProtection="1">
      <alignment vertical="center" wrapText="1"/>
    </xf>
    <xf numFmtId="0" fontId="12" fillId="14" borderId="58" xfId="43" applyFont="1" applyFill="1" applyBorder="1" applyAlignment="1">
      <alignment horizontal="left" vertical="center" wrapText="1"/>
    </xf>
    <xf numFmtId="0" fontId="12" fillId="14" borderId="33" xfId="43" applyFont="1" applyFill="1" applyBorder="1" applyAlignment="1">
      <alignment horizontal="left" vertical="center" wrapText="1"/>
    </xf>
    <xf numFmtId="0" fontId="12" fillId="14" borderId="38" xfId="43" applyFont="1" applyFill="1" applyBorder="1" applyAlignment="1">
      <alignment horizontal="left" vertical="center" wrapText="1"/>
    </xf>
    <xf numFmtId="0" fontId="12" fillId="2" borderId="17" xfId="43" applyFont="1" applyFill="1" applyBorder="1" applyAlignment="1">
      <alignment horizontal="left" vertical="center"/>
    </xf>
    <xf numFmtId="0" fontId="12" fillId="12" borderId="6" xfId="0" applyFont="1" applyFill="1" applyBorder="1" applyAlignment="1">
      <alignment horizontal="center" wrapText="1"/>
    </xf>
    <xf numFmtId="9" fontId="12" fillId="2" borderId="22" xfId="43" applyNumberFormat="1" applyFont="1" applyFill="1" applyBorder="1" applyAlignment="1">
      <alignment vertical="center" wrapText="1"/>
    </xf>
    <xf numFmtId="0" fontId="12" fillId="2" borderId="29" xfId="43" applyFont="1" applyFill="1" applyBorder="1" applyAlignment="1">
      <alignment vertical="center" wrapText="1"/>
    </xf>
    <xf numFmtId="0" fontId="12" fillId="12" borderId="39" xfId="0" applyFont="1" applyFill="1" applyBorder="1" applyAlignment="1">
      <alignment horizontal="center" wrapText="1"/>
    </xf>
    <xf numFmtId="9" fontId="12" fillId="12" borderId="1" xfId="0" applyNumberFormat="1" applyFont="1" applyFill="1" applyBorder="1" applyAlignment="1">
      <alignment wrapText="1"/>
    </xf>
    <xf numFmtId="0" fontId="12" fillId="12" borderId="39" xfId="0" applyFont="1" applyFill="1" applyBorder="1" applyAlignment="1">
      <alignment horizontal="left" wrapText="1"/>
    </xf>
    <xf numFmtId="9" fontId="31" fillId="12" borderId="74" xfId="0" applyNumberFormat="1" applyFont="1" applyFill="1" applyBorder="1"/>
    <xf numFmtId="0" fontId="16" fillId="15" borderId="49" xfId="0" applyFont="1" applyFill="1" applyBorder="1" applyAlignment="1">
      <alignment wrapText="1"/>
    </xf>
    <xf numFmtId="0" fontId="16" fillId="15" borderId="19" xfId="0" applyFont="1" applyFill="1" applyBorder="1" applyAlignment="1">
      <alignment wrapText="1"/>
    </xf>
    <xf numFmtId="0" fontId="16" fillId="15" borderId="48" xfId="0" applyFont="1" applyFill="1" applyBorder="1" applyAlignment="1">
      <alignment wrapText="1"/>
    </xf>
    <xf numFmtId="0" fontId="16" fillId="15" borderId="47" xfId="0" applyFont="1" applyFill="1" applyBorder="1" applyAlignment="1">
      <alignment wrapText="1"/>
    </xf>
    <xf numFmtId="0" fontId="16" fillId="12" borderId="0" xfId="0" applyFont="1" applyFill="1" applyAlignment="1">
      <alignment wrapText="1"/>
    </xf>
    <xf numFmtId="0" fontId="12" fillId="12" borderId="4" xfId="0" applyFont="1" applyFill="1" applyBorder="1" applyAlignment="1">
      <alignment horizontal="center" wrapText="1"/>
    </xf>
    <xf numFmtId="1" fontId="12" fillId="12" borderId="83" xfId="0" applyNumberFormat="1" applyFont="1" applyFill="1" applyBorder="1" applyAlignment="1">
      <alignment vertical="top" wrapText="1"/>
    </xf>
    <xf numFmtId="0" fontId="12" fillId="12" borderId="32" xfId="0" applyFont="1" applyFill="1" applyBorder="1" applyAlignment="1">
      <alignment horizontal="center" vertical="top" wrapText="1"/>
    </xf>
    <xf numFmtId="0" fontId="12" fillId="12" borderId="6" xfId="0" applyFont="1" applyFill="1" applyBorder="1" applyAlignment="1">
      <alignment horizontal="center" vertical="top" wrapText="1"/>
    </xf>
    <xf numFmtId="0" fontId="12" fillId="12" borderId="123" xfId="0" applyFont="1" applyFill="1" applyBorder="1" applyAlignment="1">
      <alignment vertical="top" wrapText="1"/>
    </xf>
    <xf numFmtId="0" fontId="12" fillId="12" borderId="92" xfId="0" applyFont="1" applyFill="1" applyBorder="1" applyAlignment="1">
      <alignment vertical="top" wrapText="1"/>
    </xf>
    <xf numFmtId="0" fontId="12" fillId="12" borderId="83" xfId="0" applyFont="1" applyFill="1" applyBorder="1" applyAlignment="1">
      <alignment vertical="top" wrapText="1"/>
    </xf>
    <xf numFmtId="0" fontId="12" fillId="12" borderId="29" xfId="0" applyFont="1" applyFill="1" applyBorder="1" applyAlignment="1">
      <alignment horizontal="center" vertical="center" wrapText="1"/>
    </xf>
    <xf numFmtId="0" fontId="16" fillId="2" borderId="22" xfId="44" applyFont="1" applyFill="1" applyBorder="1" applyAlignment="1" applyProtection="1">
      <alignment horizontal="left" vertical="center" wrapText="1"/>
    </xf>
    <xf numFmtId="0" fontId="13" fillId="4" borderId="26" xfId="1"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2" fillId="12" borderId="0" xfId="0" applyFont="1" applyFill="1" applyAlignment="1">
      <alignment horizontal="right" vertical="top" wrapText="1"/>
    </xf>
    <xf numFmtId="0" fontId="12" fillId="12" borderId="18" xfId="0" applyFont="1" applyFill="1" applyBorder="1" applyAlignment="1">
      <alignment horizontal="right" vertical="top" wrapText="1"/>
    </xf>
    <xf numFmtId="0" fontId="12" fillId="12" borderId="0" xfId="0" applyFont="1" applyFill="1" applyAlignment="1">
      <alignment horizontal="right" vertical="top"/>
    </xf>
    <xf numFmtId="0" fontId="12" fillId="12" borderId="1" xfId="0" applyFont="1" applyFill="1" applyBorder="1" applyAlignment="1">
      <alignment horizontal="center" vertical="top" wrapText="1"/>
    </xf>
    <xf numFmtId="0" fontId="12" fillId="12" borderId="1" xfId="0" applyFont="1" applyFill="1" applyBorder="1" applyAlignment="1">
      <alignment horizontal="right" vertical="top" wrapText="1"/>
    </xf>
    <xf numFmtId="0" fontId="16" fillId="12" borderId="0" xfId="0" applyFont="1" applyFill="1" applyAlignment="1">
      <alignment horizontal="center" vertical="top"/>
    </xf>
    <xf numFmtId="0" fontId="12" fillId="12" borderId="1" xfId="0" applyFont="1" applyFill="1" applyBorder="1" applyAlignment="1">
      <alignment horizontal="center" vertical="top"/>
    </xf>
    <xf numFmtId="0" fontId="12" fillId="0" borderId="29" xfId="0" applyFont="1" applyBorder="1" applyAlignment="1">
      <alignment horizontal="center" vertical="top" wrapText="1"/>
    </xf>
    <xf numFmtId="0" fontId="12" fillId="0" borderId="0" xfId="0" applyFont="1" applyAlignment="1">
      <alignment horizontal="center" vertical="top" wrapText="1"/>
    </xf>
    <xf numFmtId="0" fontId="16" fillId="0" borderId="0" xfId="0" applyFont="1" applyAlignment="1">
      <alignment horizontal="center" vertical="top" wrapText="1"/>
    </xf>
    <xf numFmtId="0" fontId="12" fillId="0" borderId="0" xfId="0" applyFont="1" applyAlignment="1">
      <alignment horizontal="center" vertical="top"/>
    </xf>
    <xf numFmtId="1" fontId="12" fillId="0" borderId="22" xfId="0" applyNumberFormat="1" applyFont="1" applyBorder="1" applyAlignment="1">
      <alignment horizontal="center" vertical="top" wrapText="1"/>
    </xf>
    <xf numFmtId="0" fontId="12" fillId="12" borderId="22" xfId="0" applyFont="1" applyFill="1" applyBorder="1" applyAlignment="1">
      <alignment horizontal="center" vertical="top" wrapText="1"/>
    </xf>
    <xf numFmtId="1" fontId="12" fillId="12" borderId="32" xfId="0" applyNumberFormat="1" applyFont="1" applyFill="1" applyBorder="1" applyAlignment="1">
      <alignment horizontal="center" vertical="top" wrapText="1"/>
    </xf>
    <xf numFmtId="0" fontId="12" fillId="12" borderId="74" xfId="0" applyFont="1" applyFill="1" applyBorder="1" applyAlignment="1">
      <alignment vertical="top" wrapText="1"/>
    </xf>
    <xf numFmtId="0" fontId="16" fillId="12" borderId="3" xfId="0" applyFont="1" applyFill="1" applyBorder="1" applyAlignment="1">
      <alignment vertical="top" wrapText="1"/>
    </xf>
    <xf numFmtId="0" fontId="12" fillId="12" borderId="5" xfId="0" applyFont="1" applyFill="1" applyBorder="1" applyAlignment="1">
      <alignment horizontal="right" vertical="top" wrapText="1"/>
    </xf>
    <xf numFmtId="0" fontId="12" fillId="12" borderId="6" xfId="0" applyFont="1" applyFill="1" applyBorder="1" applyAlignment="1">
      <alignment horizontal="right" vertical="top"/>
    </xf>
    <xf numFmtId="0" fontId="12" fillId="12" borderId="5" xfId="0" applyFont="1" applyFill="1" applyBorder="1" applyAlignment="1">
      <alignment horizontal="center" vertical="top" wrapText="1"/>
    </xf>
    <xf numFmtId="0" fontId="12" fillId="12" borderId="5" xfId="0" applyFont="1" applyFill="1" applyBorder="1" applyAlignment="1">
      <alignment horizontal="right" vertical="top"/>
    </xf>
    <xf numFmtId="0" fontId="12" fillId="12" borderId="29" xfId="0" applyFont="1" applyFill="1" applyBorder="1" applyAlignment="1">
      <alignment horizontal="center" vertical="top" wrapText="1"/>
    </xf>
    <xf numFmtId="0" fontId="12" fillId="12" borderId="0" xfId="0" applyFont="1" applyFill="1" applyAlignment="1">
      <alignment horizontal="center" vertical="top" wrapText="1"/>
    </xf>
    <xf numFmtId="0" fontId="12" fillId="12" borderId="0" xfId="0" applyFont="1" applyFill="1" applyAlignment="1">
      <alignment horizontal="center" vertical="top"/>
    </xf>
    <xf numFmtId="0" fontId="12" fillId="12" borderId="83" xfId="0" applyFont="1" applyFill="1" applyBorder="1" applyAlignment="1">
      <alignment horizontal="center" vertical="top" wrapText="1"/>
    </xf>
    <xf numFmtId="0" fontId="40" fillId="13" borderId="109" xfId="0" applyFont="1" applyFill="1" applyBorder="1" applyAlignment="1">
      <alignment vertical="center" wrapText="1"/>
    </xf>
    <xf numFmtId="0" fontId="48" fillId="13" borderId="74" xfId="0" applyFont="1" applyFill="1" applyBorder="1" applyAlignment="1">
      <alignment horizontal="center" vertical="top" wrapText="1"/>
    </xf>
    <xf numFmtId="0" fontId="38" fillId="13" borderId="74" xfId="0" applyFont="1" applyFill="1" applyBorder="1" applyAlignment="1">
      <alignment horizontal="center" vertical="top"/>
    </xf>
    <xf numFmtId="0" fontId="12" fillId="12" borderId="0" xfId="0" applyFont="1" applyFill="1" applyAlignment="1">
      <alignment vertical="center"/>
    </xf>
    <xf numFmtId="0" fontId="12" fillId="12" borderId="57" xfId="0" applyFont="1" applyFill="1" applyBorder="1" applyAlignment="1">
      <alignment horizontal="right" vertical="top" wrapText="1"/>
    </xf>
    <xf numFmtId="0" fontId="38" fillId="12" borderId="0" xfId="0" applyFont="1" applyFill="1" applyAlignment="1">
      <alignment vertical="top"/>
    </xf>
    <xf numFmtId="0" fontId="12" fillId="12" borderId="1" xfId="0" applyFont="1" applyFill="1" applyBorder="1" applyAlignment="1">
      <alignment horizontal="center" wrapText="1"/>
    </xf>
    <xf numFmtId="0" fontId="12" fillId="12" borderId="1" xfId="0" applyFont="1" applyFill="1" applyBorder="1" applyAlignment="1">
      <alignment horizontal="center"/>
    </xf>
    <xf numFmtId="0" fontId="12" fillId="0" borderId="83" xfId="0" applyFont="1" applyBorder="1" applyAlignment="1">
      <alignment vertical="top" wrapText="1"/>
    </xf>
    <xf numFmtId="0" fontId="12" fillId="0" borderId="0" xfId="0" applyFont="1" applyAlignment="1">
      <alignment horizontal="right" vertical="top" wrapText="1"/>
    </xf>
    <xf numFmtId="0" fontId="12" fillId="0" borderId="1" xfId="0" applyFont="1" applyBorder="1" applyAlignment="1">
      <alignment horizontal="right" vertical="top" wrapText="1"/>
    </xf>
    <xf numFmtId="0" fontId="12" fillId="0" borderId="5" xfId="0" applyFont="1" applyBorder="1" applyAlignment="1">
      <alignment horizontal="right" vertical="top"/>
    </xf>
    <xf numFmtId="0" fontId="12" fillId="0" borderId="0" xfId="0" applyFont="1" applyAlignment="1">
      <alignment horizontal="right" vertical="top"/>
    </xf>
    <xf numFmtId="0" fontId="12" fillId="0" borderId="5" xfId="0" applyFont="1" applyBorder="1" applyAlignment="1">
      <alignment horizontal="right" vertical="top" wrapText="1"/>
    </xf>
    <xf numFmtId="0" fontId="12" fillId="0" borderId="1" xfId="0" applyFont="1" applyBorder="1" applyAlignment="1">
      <alignment horizontal="center" vertical="top" wrapText="1"/>
    </xf>
    <xf numFmtId="0" fontId="12" fillId="0" borderId="18" xfId="0" applyFont="1" applyBorder="1" applyAlignment="1">
      <alignment horizontal="right" vertical="top" wrapText="1"/>
    </xf>
    <xf numFmtId="0" fontId="12" fillId="0" borderId="34" xfId="0" applyFont="1" applyBorder="1" applyAlignment="1">
      <alignment horizontal="center" vertical="top" wrapText="1"/>
    </xf>
    <xf numFmtId="9" fontId="12" fillId="0" borderId="22" xfId="0" applyNumberFormat="1" applyFont="1" applyBorder="1" applyAlignment="1">
      <alignment horizontal="center" vertical="top" wrapText="1"/>
    </xf>
    <xf numFmtId="9" fontId="12" fillId="0" borderId="32" xfId="0" applyNumberFormat="1" applyFont="1" applyBorder="1" applyAlignment="1">
      <alignment horizontal="center" vertical="top" wrapText="1"/>
    </xf>
    <xf numFmtId="0" fontId="12" fillId="0" borderId="35" xfId="0" applyFont="1" applyBorder="1" applyAlignment="1">
      <alignment horizontal="center" vertical="top" wrapText="1"/>
    </xf>
    <xf numFmtId="0" fontId="12" fillId="0" borderId="6" xfId="0" applyFont="1" applyBorder="1" applyAlignment="1">
      <alignment horizontal="center" vertical="top" wrapText="1"/>
    </xf>
    <xf numFmtId="9" fontId="12" fillId="12" borderId="32" xfId="0" applyNumberFormat="1" applyFont="1" applyFill="1" applyBorder="1" applyAlignment="1">
      <alignment horizontal="center" vertical="top" wrapText="1"/>
    </xf>
    <xf numFmtId="0" fontId="12" fillId="0" borderId="6" xfId="0" applyFont="1" applyBorder="1" applyAlignment="1">
      <alignment horizontal="right" vertical="top"/>
    </xf>
    <xf numFmtId="0" fontId="12" fillId="0" borderId="83" xfId="0" applyFont="1" applyBorder="1" applyAlignment="1">
      <alignment horizontal="center" vertical="top" wrapText="1"/>
    </xf>
    <xf numFmtId="0" fontId="12" fillId="12" borderId="34" xfId="0" applyFont="1" applyFill="1" applyBorder="1" applyAlignment="1">
      <alignment horizontal="center" vertical="top" wrapText="1"/>
    </xf>
    <xf numFmtId="0" fontId="12" fillId="12" borderId="35" xfId="0" applyFont="1" applyFill="1" applyBorder="1" applyAlignment="1">
      <alignment horizontal="center" vertical="top" wrapText="1"/>
    </xf>
    <xf numFmtId="0" fontId="12" fillId="12" borderId="3" xfId="0" applyFont="1" applyFill="1" applyBorder="1" applyAlignment="1">
      <alignment horizontal="center" vertical="top" wrapText="1"/>
    </xf>
    <xf numFmtId="0" fontId="12" fillId="12" borderId="4" xfId="0" applyFont="1" applyFill="1" applyBorder="1" applyAlignment="1">
      <alignment horizontal="center" vertical="top" wrapText="1"/>
    </xf>
    <xf numFmtId="0" fontId="12" fillId="12" borderId="74" xfId="0" applyFont="1" applyFill="1" applyBorder="1" applyAlignment="1">
      <alignment horizontal="center" vertical="top" wrapText="1"/>
    </xf>
    <xf numFmtId="0" fontId="21" fillId="12" borderId="16" xfId="0" applyFont="1" applyFill="1" applyBorder="1" applyAlignment="1">
      <alignment wrapText="1"/>
    </xf>
    <xf numFmtId="0" fontId="38" fillId="13" borderId="77" xfId="0" applyFont="1" applyFill="1" applyBorder="1" applyAlignment="1">
      <alignment horizontal="center" vertical="top" wrapText="1"/>
    </xf>
    <xf numFmtId="0" fontId="38" fillId="13" borderId="0" xfId="0" applyFont="1" applyFill="1" applyAlignment="1">
      <alignment horizontal="center" vertical="top" wrapText="1"/>
    </xf>
    <xf numFmtId="0" fontId="38" fillId="13" borderId="0" xfId="0" applyFont="1" applyFill="1" applyAlignment="1">
      <alignment horizontal="center" vertical="top"/>
    </xf>
    <xf numFmtId="0" fontId="38" fillId="13" borderId="112" xfId="0" applyFont="1" applyFill="1" applyBorder="1" applyAlignment="1">
      <alignment horizontal="center" vertical="top" wrapText="1"/>
    </xf>
    <xf numFmtId="0" fontId="12" fillId="2" borderId="74" xfId="0" applyFont="1" applyFill="1" applyBorder="1"/>
    <xf numFmtId="0" fontId="12" fillId="2" borderId="61" xfId="44" applyFont="1" applyFill="1" applyBorder="1" applyAlignment="1" applyProtection="1">
      <alignment horizontal="center" vertical="center" wrapText="1"/>
    </xf>
    <xf numFmtId="0" fontId="38" fillId="13" borderId="0" xfId="0" applyFont="1" applyFill="1" applyAlignment="1">
      <alignment horizontal="center" wrapText="1"/>
    </xf>
    <xf numFmtId="0" fontId="38" fillId="13" borderId="0" xfId="0" applyFont="1" applyFill="1" applyAlignment="1">
      <alignment horizontal="center"/>
    </xf>
    <xf numFmtId="0" fontId="12" fillId="0" borderId="16" xfId="0" applyFont="1" applyBorder="1" applyAlignment="1">
      <alignment wrapText="1"/>
    </xf>
    <xf numFmtId="0" fontId="12" fillId="0" borderId="1" xfId="0" applyFont="1" applyBorder="1" applyAlignment="1">
      <alignment wrapText="1"/>
    </xf>
    <xf numFmtId="49" fontId="14" fillId="4" borderId="24" xfId="43" applyNumberFormat="1" applyFont="1" applyFill="1" applyBorder="1" applyAlignment="1">
      <alignment horizontal="center" vertical="center"/>
    </xf>
    <xf numFmtId="49" fontId="14" fillId="4" borderId="25" xfId="43" applyNumberFormat="1" applyFont="1" applyFill="1" applyBorder="1" applyAlignment="1">
      <alignment horizontal="center" vertical="center"/>
    </xf>
    <xf numFmtId="0" fontId="16" fillId="4" borderId="68" xfId="43" applyFont="1" applyFill="1" applyBorder="1" applyAlignment="1">
      <alignment horizontal="center" vertical="center" wrapText="1"/>
    </xf>
    <xf numFmtId="0" fontId="12" fillId="12" borderId="24" xfId="0" applyFont="1" applyFill="1" applyBorder="1"/>
    <xf numFmtId="0" fontId="12" fillId="12" borderId="25" xfId="0" applyFont="1" applyFill="1" applyBorder="1"/>
    <xf numFmtId="0" fontId="16" fillId="12" borderId="33" xfId="0" applyFont="1" applyFill="1" applyBorder="1"/>
    <xf numFmtId="0" fontId="12" fillId="12" borderId="38" xfId="0" applyFont="1" applyFill="1" applyBorder="1"/>
    <xf numFmtId="0" fontId="12" fillId="12" borderId="20" xfId="0" applyFont="1" applyFill="1" applyBorder="1"/>
    <xf numFmtId="0" fontId="12" fillId="12" borderId="0" xfId="0" applyFont="1" applyFill="1" applyAlignment="1">
      <alignment horizontal="center"/>
    </xf>
    <xf numFmtId="0" fontId="16" fillId="12" borderId="58" xfId="0" applyFont="1" applyFill="1" applyBorder="1"/>
    <xf numFmtId="0" fontId="12" fillId="2" borderId="1" xfId="22" applyNumberFormat="1" applyFont="1" applyFill="1" applyBorder="1" applyAlignment="1" applyProtection="1">
      <alignment horizontal="center" vertical="center" wrapText="1"/>
    </xf>
    <xf numFmtId="0" fontId="12" fillId="14" borderId="32" xfId="0" applyFont="1" applyFill="1" applyBorder="1" applyAlignment="1">
      <alignment wrapText="1"/>
    </xf>
    <xf numFmtId="0" fontId="12" fillId="12" borderId="24" xfId="0" applyFont="1" applyFill="1" applyBorder="1" applyAlignment="1">
      <alignment horizontal="center"/>
    </xf>
    <xf numFmtId="0" fontId="12" fillId="12" borderId="126" xfId="0" applyFont="1" applyFill="1" applyBorder="1" applyAlignment="1">
      <alignment horizontal="center"/>
    </xf>
    <xf numFmtId="0" fontId="12" fillId="12" borderId="5" xfId="0" applyFont="1" applyFill="1" applyBorder="1" applyAlignment="1">
      <alignment horizontal="center" wrapText="1"/>
    </xf>
    <xf numFmtId="0" fontId="12" fillId="12" borderId="6" xfId="0" applyFont="1" applyFill="1" applyBorder="1" applyAlignment="1">
      <alignment horizontal="center"/>
    </xf>
    <xf numFmtId="0" fontId="12" fillId="14" borderId="16" xfId="43" applyFont="1" applyFill="1" applyBorder="1" applyAlignment="1">
      <alignment horizontal="right" vertical="center" wrapText="1"/>
    </xf>
    <xf numFmtId="0" fontId="12" fillId="14" borderId="32" xfId="43" applyFont="1" applyFill="1" applyBorder="1" applyAlignment="1">
      <alignment horizontal="center" vertical="center" wrapText="1"/>
    </xf>
    <xf numFmtId="9" fontId="12" fillId="14" borderId="6" xfId="43" applyNumberFormat="1" applyFont="1" applyFill="1" applyBorder="1" applyAlignment="1">
      <alignment horizontal="center" vertical="center" wrapText="1"/>
    </xf>
    <xf numFmtId="0" fontId="12" fillId="14" borderId="6" xfId="43" applyFont="1" applyFill="1" applyBorder="1" applyAlignment="1">
      <alignment horizontal="center" vertical="center" wrapText="1"/>
    </xf>
    <xf numFmtId="0" fontId="12" fillId="14" borderId="82" xfId="43" applyFont="1" applyFill="1" applyBorder="1" applyAlignment="1">
      <alignment horizontal="center" vertical="center" wrapText="1"/>
    </xf>
    <xf numFmtId="0" fontId="12" fillId="12" borderId="24" xfId="0" applyFont="1" applyFill="1" applyBorder="1" applyAlignment="1">
      <alignment horizontal="center" wrapText="1"/>
    </xf>
    <xf numFmtId="0" fontId="12" fillId="12" borderId="32" xfId="0" applyFont="1" applyFill="1" applyBorder="1" applyAlignment="1">
      <alignment horizontal="center" vertical="center" wrapText="1"/>
    </xf>
    <xf numFmtId="0" fontId="12" fillId="12" borderId="83" xfId="0" applyFont="1" applyFill="1" applyBorder="1" applyAlignment="1">
      <alignment horizontal="center" wrapText="1"/>
    </xf>
    <xf numFmtId="9" fontId="12" fillId="12" borderId="32" xfId="0" applyNumberFormat="1" applyFont="1" applyFill="1" applyBorder="1" applyAlignment="1">
      <alignment horizontal="center" wrapText="1"/>
    </xf>
    <xf numFmtId="0" fontId="12" fillId="12" borderId="57" xfId="0" applyFont="1" applyFill="1" applyBorder="1" applyAlignment="1">
      <alignment horizontal="center"/>
    </xf>
    <xf numFmtId="0" fontId="12" fillId="12" borderId="34" xfId="0" applyFont="1" applyFill="1" applyBorder="1" applyAlignment="1">
      <alignment horizontal="center"/>
    </xf>
    <xf numFmtId="0" fontId="12" fillId="2" borderId="74" xfId="43" applyFont="1" applyFill="1" applyBorder="1" applyAlignment="1">
      <alignment vertical="center"/>
    </xf>
    <xf numFmtId="0" fontId="12" fillId="2" borderId="5" xfId="44" applyFont="1" applyFill="1" applyBorder="1" applyAlignment="1" applyProtection="1">
      <alignment vertical="center" wrapText="1"/>
    </xf>
    <xf numFmtId="0" fontId="12" fillId="2" borderId="1" xfId="44" applyFont="1" applyFill="1" applyBorder="1" applyAlignment="1" applyProtection="1">
      <alignment horizontal="center" vertical="center" wrapText="1" indent="1"/>
    </xf>
    <xf numFmtId="0" fontId="12" fillId="14" borderId="0" xfId="0" applyFont="1" applyFill="1" applyAlignment="1">
      <alignment wrapText="1"/>
    </xf>
    <xf numFmtId="0" fontId="12" fillId="14" borderId="34" xfId="0" applyFont="1" applyFill="1" applyBorder="1" applyAlignment="1">
      <alignment wrapText="1"/>
    </xf>
    <xf numFmtId="0" fontId="12" fillId="14" borderId="0" xfId="0" applyFont="1" applyFill="1"/>
    <xf numFmtId="0" fontId="12" fillId="14" borderId="6" xfId="0" applyFont="1" applyFill="1" applyBorder="1" applyAlignment="1">
      <alignment wrapText="1"/>
    </xf>
    <xf numFmtId="0" fontId="12" fillId="14" borderId="39" xfId="0" applyFont="1" applyFill="1" applyBorder="1" applyAlignment="1">
      <alignment wrapText="1"/>
    </xf>
    <xf numFmtId="0" fontId="12" fillId="14" borderId="1" xfId="0" applyFont="1" applyFill="1" applyBorder="1" applyAlignment="1">
      <alignment horizontal="center" vertical="center" wrapText="1"/>
    </xf>
    <xf numFmtId="0" fontId="12" fillId="14" borderId="0" xfId="0" applyFont="1" applyFill="1" applyAlignment="1">
      <alignment vertical="center" wrapText="1"/>
    </xf>
    <xf numFmtId="0" fontId="12" fillId="14" borderId="29" xfId="0" applyFont="1" applyFill="1" applyBorder="1" applyAlignment="1">
      <alignment horizontal="center" vertical="center" wrapText="1"/>
    </xf>
    <xf numFmtId="0" fontId="12" fillId="14" borderId="18" xfId="0" applyFont="1" applyFill="1" applyBorder="1" applyAlignment="1">
      <alignment horizontal="right" wrapText="1"/>
    </xf>
    <xf numFmtId="0" fontId="12" fillId="14" borderId="33" xfId="0" applyFont="1" applyFill="1" applyBorder="1" applyAlignment="1">
      <alignment wrapText="1"/>
    </xf>
    <xf numFmtId="0" fontId="12" fillId="14" borderId="38" xfId="0" applyFont="1" applyFill="1" applyBorder="1" applyAlignment="1">
      <alignment wrapText="1"/>
    </xf>
    <xf numFmtId="0" fontId="12" fillId="14" borderId="0" xfId="0" applyFont="1" applyFill="1" applyAlignment="1">
      <alignment horizontal="center" wrapText="1"/>
    </xf>
    <xf numFmtId="0" fontId="12" fillId="14" borderId="0" xfId="0" applyFont="1" applyFill="1" applyAlignment="1">
      <alignment horizontal="center"/>
    </xf>
    <xf numFmtId="0" fontId="12" fillId="14" borderId="34" xfId="0" applyFont="1" applyFill="1" applyBorder="1" applyAlignment="1">
      <alignment horizontal="center" wrapText="1"/>
    </xf>
    <xf numFmtId="0" fontId="12" fillId="14" borderId="22" xfId="0" applyFont="1" applyFill="1" applyBorder="1" applyAlignment="1">
      <alignment wrapText="1"/>
    </xf>
    <xf numFmtId="0" fontId="12" fillId="14" borderId="29" xfId="0" applyFont="1" applyFill="1" applyBorder="1" applyAlignment="1">
      <alignment wrapText="1"/>
    </xf>
    <xf numFmtId="0" fontId="12" fillId="14" borderId="35" xfId="0" applyFont="1" applyFill="1" applyBorder="1" applyAlignment="1">
      <alignment wrapText="1"/>
    </xf>
    <xf numFmtId="0" fontId="12" fillId="14" borderId="6" xfId="0" applyFont="1" applyFill="1" applyBorder="1" applyAlignment="1">
      <alignment horizontal="center" wrapText="1"/>
    </xf>
    <xf numFmtId="0" fontId="12" fillId="14" borderId="3" xfId="0" applyFont="1" applyFill="1" applyBorder="1" applyAlignment="1">
      <alignment wrapText="1"/>
    </xf>
    <xf numFmtId="0" fontId="12" fillId="14" borderId="4" xfId="0" applyFont="1" applyFill="1" applyBorder="1" applyAlignment="1">
      <alignment wrapText="1"/>
    </xf>
    <xf numFmtId="0" fontId="12" fillId="14" borderId="6" xfId="0" applyFont="1" applyFill="1" applyBorder="1"/>
    <xf numFmtId="0" fontId="12" fillId="14" borderId="22" xfId="0" applyFont="1" applyFill="1" applyBorder="1" applyAlignment="1">
      <alignment horizontal="center" wrapText="1"/>
    </xf>
    <xf numFmtId="0" fontId="12" fillId="12" borderId="33" xfId="0" applyFont="1" applyFill="1" applyBorder="1" applyAlignment="1">
      <alignment horizontal="center" wrapText="1"/>
    </xf>
    <xf numFmtId="0" fontId="12" fillId="12" borderId="33" xfId="0" applyFont="1" applyFill="1" applyBorder="1" applyAlignment="1">
      <alignment horizontal="center"/>
    </xf>
    <xf numFmtId="0" fontId="16" fillId="12" borderId="108" xfId="0" applyFont="1" applyFill="1" applyBorder="1"/>
    <xf numFmtId="0" fontId="12" fillId="12" borderId="108" xfId="0" applyFont="1" applyFill="1" applyBorder="1" applyAlignment="1">
      <alignment wrapText="1"/>
    </xf>
    <xf numFmtId="0" fontId="12" fillId="12" borderId="135" xfId="0" applyFont="1" applyFill="1" applyBorder="1" applyAlignment="1">
      <alignment horizontal="center" wrapText="1"/>
    </xf>
    <xf numFmtId="0" fontId="55" fillId="12" borderId="0" xfId="0" applyFont="1" applyFill="1"/>
    <xf numFmtId="9" fontId="12" fillId="12" borderId="6" xfId="0" applyNumberFormat="1" applyFont="1" applyFill="1" applyBorder="1" applyAlignment="1">
      <alignment wrapText="1"/>
    </xf>
    <xf numFmtId="0" fontId="12" fillId="12" borderId="25" xfId="0" applyFont="1" applyFill="1" applyBorder="1" applyAlignment="1">
      <alignment horizontal="center" wrapText="1"/>
    </xf>
    <xf numFmtId="0" fontId="22" fillId="12" borderId="29" xfId="0" applyFont="1" applyFill="1" applyBorder="1" applyAlignment="1">
      <alignment horizontal="center" wrapText="1"/>
    </xf>
    <xf numFmtId="0" fontId="12" fillId="12" borderId="38" xfId="0" applyFont="1" applyFill="1" applyBorder="1" applyAlignment="1">
      <alignment horizontal="center" wrapText="1"/>
    </xf>
    <xf numFmtId="0" fontId="12" fillId="12" borderId="3" xfId="0" applyFont="1" applyFill="1" applyBorder="1" applyAlignment="1">
      <alignment horizontal="center" wrapText="1"/>
    </xf>
    <xf numFmtId="9" fontId="12" fillId="12" borderId="6" xfId="0" applyNumberFormat="1" applyFont="1" applyFill="1" applyBorder="1" applyAlignment="1">
      <alignment horizontal="center" wrapText="1"/>
    </xf>
    <xf numFmtId="0" fontId="12" fillId="12" borderId="135" xfId="0" applyFont="1" applyFill="1" applyBorder="1" applyAlignment="1">
      <alignment wrapText="1"/>
    </xf>
    <xf numFmtId="9" fontId="12" fillId="12" borderId="22" xfId="0" applyNumberFormat="1" applyFont="1" applyFill="1" applyBorder="1" applyAlignment="1">
      <alignment horizontal="center" vertical="center" wrapText="1"/>
    </xf>
    <xf numFmtId="9" fontId="12" fillId="12" borderId="32" xfId="0" applyNumberFormat="1" applyFont="1" applyFill="1" applyBorder="1" applyAlignment="1">
      <alignment horizontal="center" vertical="center" wrapText="1"/>
    </xf>
    <xf numFmtId="9" fontId="12" fillId="2" borderId="29" xfId="43" applyNumberFormat="1" applyFont="1" applyFill="1" applyBorder="1" applyAlignment="1">
      <alignment horizontal="center" vertical="center" wrapText="1"/>
    </xf>
    <xf numFmtId="0" fontId="20" fillId="4" borderId="58" xfId="42" applyFont="1" applyFill="1" applyBorder="1" applyAlignment="1">
      <alignment horizontal="center" vertical="center"/>
    </xf>
    <xf numFmtId="0" fontId="20" fillId="4" borderId="57" xfId="42" applyFont="1" applyFill="1" applyBorder="1" applyAlignment="1">
      <alignment horizontal="center" vertical="center"/>
    </xf>
    <xf numFmtId="0" fontId="12" fillId="2" borderId="18" xfId="44" applyFont="1" applyFill="1" applyBorder="1" applyAlignment="1" applyProtection="1">
      <alignment horizontal="center" vertical="top" wrapText="1"/>
    </xf>
    <xf numFmtId="0" fontId="12" fillId="2" borderId="26" xfId="0" applyFont="1" applyFill="1" applyBorder="1" applyAlignment="1">
      <alignment horizontal="left" vertical="top"/>
    </xf>
    <xf numFmtId="0" fontId="12" fillId="2" borderId="38" xfId="0" applyFont="1" applyFill="1" applyBorder="1" applyAlignment="1">
      <alignment horizontal="left" vertical="top"/>
    </xf>
    <xf numFmtId="0" fontId="12" fillId="2" borderId="3" xfId="0" applyFont="1" applyFill="1" applyBorder="1" applyAlignment="1">
      <alignment horizontal="left" vertical="top"/>
    </xf>
    <xf numFmtId="0" fontId="12" fillId="2" borderId="39" xfId="0" applyFont="1" applyFill="1" applyBorder="1" applyAlignment="1">
      <alignment horizontal="left" vertical="top"/>
    </xf>
    <xf numFmtId="0" fontId="38" fillId="15" borderId="57" xfId="0" applyFont="1" applyFill="1" applyBorder="1"/>
    <xf numFmtId="0" fontId="12" fillId="14" borderId="32" xfId="0" applyFont="1" applyFill="1" applyBorder="1" applyAlignment="1">
      <alignment horizontal="center" wrapText="1"/>
    </xf>
    <xf numFmtId="0" fontId="12" fillId="12" borderId="87" xfId="0" applyFont="1" applyFill="1" applyBorder="1" applyAlignment="1">
      <alignment vertical="top"/>
    </xf>
    <xf numFmtId="0" fontId="38" fillId="15" borderId="58" xfId="0" applyFont="1" applyFill="1" applyBorder="1"/>
    <xf numFmtId="0" fontId="36" fillId="13" borderId="0" xfId="0" applyFont="1" applyFill="1" applyAlignment="1">
      <alignment horizontal="left" vertical="top"/>
    </xf>
    <xf numFmtId="0" fontId="36" fillId="13" borderId="105" xfId="0" applyFont="1" applyFill="1" applyBorder="1" applyAlignment="1">
      <alignment vertical="top" wrapText="1"/>
    </xf>
    <xf numFmtId="0" fontId="36" fillId="13" borderId="79" xfId="0" applyFont="1" applyFill="1" applyBorder="1" applyAlignment="1">
      <alignment vertical="top" wrapText="1"/>
    </xf>
    <xf numFmtId="0" fontId="36" fillId="13" borderId="79" xfId="0" applyFont="1" applyFill="1" applyBorder="1" applyAlignment="1">
      <alignment horizontal="left" vertical="top" wrapText="1"/>
    </xf>
    <xf numFmtId="0" fontId="36" fillId="13" borderId="78" xfId="0" applyFont="1" applyFill="1" applyBorder="1" applyAlignment="1">
      <alignment horizontal="left" vertical="top" wrapText="1"/>
    </xf>
    <xf numFmtId="0" fontId="12" fillId="12" borderId="83" xfId="0" applyFont="1" applyFill="1" applyBorder="1" applyAlignment="1">
      <alignment horizontal="center" vertical="center" wrapText="1"/>
    </xf>
    <xf numFmtId="1" fontId="12" fillId="12" borderId="32" xfId="0" applyNumberFormat="1" applyFont="1" applyFill="1" applyBorder="1" applyAlignment="1">
      <alignment horizontal="center" wrapText="1"/>
    </xf>
    <xf numFmtId="0" fontId="12" fillId="14" borderId="22" xfId="43" applyFont="1" applyFill="1" applyBorder="1" applyAlignment="1">
      <alignment horizontal="center" vertical="center" wrapText="1"/>
    </xf>
    <xf numFmtId="9" fontId="12" fillId="12" borderId="83" xfId="0" applyNumberFormat="1" applyFont="1" applyFill="1" applyBorder="1" applyAlignment="1">
      <alignment horizontal="center" wrapText="1"/>
    </xf>
    <xf numFmtId="0" fontId="36" fillId="13" borderId="78" xfId="0" applyFont="1" applyFill="1" applyBorder="1" applyAlignment="1">
      <alignment vertical="top" wrapText="1"/>
    </xf>
    <xf numFmtId="1" fontId="12" fillId="12" borderId="22" xfId="0" applyNumberFormat="1" applyFont="1" applyFill="1" applyBorder="1" applyAlignment="1">
      <alignment horizontal="center" wrapText="1"/>
    </xf>
    <xf numFmtId="0" fontId="36" fillId="13" borderId="79" xfId="0" applyFont="1" applyFill="1" applyBorder="1" applyAlignment="1">
      <alignment wrapText="1"/>
    </xf>
    <xf numFmtId="0" fontId="36" fillId="13" borderId="77" xfId="0" applyFont="1" applyFill="1" applyBorder="1" applyAlignment="1">
      <alignment wrapText="1"/>
    </xf>
    <xf numFmtId="0" fontId="28" fillId="2" borderId="29" xfId="1" applyFont="1" applyFill="1" applyBorder="1" applyAlignment="1">
      <alignment horizontal="left" vertical="center" wrapText="1"/>
    </xf>
    <xf numFmtId="0" fontId="12" fillId="14" borderId="0" xfId="42" applyFont="1" applyFill="1" applyAlignment="1">
      <alignment horizontal="center" vertical="center"/>
    </xf>
    <xf numFmtId="0" fontId="12" fillId="14" borderId="34" xfId="43" applyFont="1" applyFill="1" applyBorder="1" applyAlignment="1">
      <alignment horizontal="center" vertical="center" wrapText="1"/>
    </xf>
    <xf numFmtId="0" fontId="12" fillId="14" borderId="35" xfId="0" applyFont="1" applyFill="1" applyBorder="1" applyAlignment="1">
      <alignment horizontal="center" vertical="center" wrapText="1"/>
    </xf>
    <xf numFmtId="0" fontId="12" fillId="14" borderId="1" xfId="44" applyFont="1" applyFill="1" applyBorder="1" applyAlignment="1" applyProtection="1">
      <alignment horizontal="center" vertical="center" wrapText="1"/>
    </xf>
    <xf numFmtId="9" fontId="12" fillId="12" borderId="1" xfId="0" applyNumberFormat="1" applyFont="1" applyFill="1" applyBorder="1" applyAlignment="1">
      <alignment vertical="center" wrapText="1"/>
    </xf>
    <xf numFmtId="1" fontId="12" fillId="12" borderId="74" xfId="0" applyNumberFormat="1" applyFont="1" applyFill="1" applyBorder="1" applyAlignment="1">
      <alignment horizontal="center" vertical="center" wrapText="1"/>
    </xf>
    <xf numFmtId="0" fontId="12" fillId="12" borderId="144" xfId="0" applyFont="1" applyFill="1" applyBorder="1" applyAlignment="1">
      <alignment vertical="top" wrapText="1"/>
    </xf>
    <xf numFmtId="0" fontId="12" fillId="12" borderId="87" xfId="0" applyFont="1" applyFill="1" applyBorder="1" applyAlignment="1">
      <alignment vertical="top" wrapText="1"/>
    </xf>
    <xf numFmtId="0" fontId="12" fillId="12" borderId="103" xfId="0" applyFont="1" applyFill="1" applyBorder="1" applyAlignment="1">
      <alignment vertical="top"/>
    </xf>
    <xf numFmtId="0" fontId="12" fillId="12" borderId="112" xfId="0" applyFont="1" applyFill="1" applyBorder="1" applyAlignment="1">
      <alignment vertical="top"/>
    </xf>
    <xf numFmtId="0" fontId="12" fillId="12" borderId="144" xfId="0" applyFont="1" applyFill="1" applyBorder="1" applyAlignment="1">
      <alignment vertical="top"/>
    </xf>
    <xf numFmtId="0" fontId="12" fillId="12" borderId="112" xfId="0" applyFont="1" applyFill="1" applyBorder="1" applyAlignment="1">
      <alignment vertical="top" wrapText="1"/>
    </xf>
    <xf numFmtId="0" fontId="12" fillId="12" borderId="103" xfId="0" applyFont="1" applyFill="1" applyBorder="1" applyAlignment="1">
      <alignment vertical="top" wrapText="1"/>
    </xf>
    <xf numFmtId="0" fontId="12" fillId="12" borderId="145" xfId="0" applyFont="1" applyFill="1" applyBorder="1" applyAlignment="1">
      <alignment vertical="top" wrapText="1"/>
    </xf>
    <xf numFmtId="0" fontId="16" fillId="12" borderId="103" xfId="0" applyFont="1" applyFill="1" applyBorder="1" applyAlignment="1">
      <alignment vertical="top"/>
    </xf>
    <xf numFmtId="0" fontId="21" fillId="0" borderId="20" xfId="0" applyFont="1" applyBorder="1" applyAlignment="1">
      <alignment wrapText="1"/>
    </xf>
    <xf numFmtId="0" fontId="21" fillId="12" borderId="17" xfId="0" applyFont="1" applyFill="1" applyBorder="1" applyAlignment="1">
      <alignment wrapText="1"/>
    </xf>
    <xf numFmtId="0" fontId="21" fillId="12" borderId="57" xfId="0" applyFont="1" applyFill="1" applyBorder="1" applyAlignment="1">
      <alignment wrapText="1"/>
    </xf>
    <xf numFmtId="0" fontId="21" fillId="12" borderId="3" xfId="0" applyFont="1" applyFill="1" applyBorder="1" applyAlignment="1">
      <alignment wrapText="1"/>
    </xf>
    <xf numFmtId="0" fontId="21" fillId="0" borderId="16" xfId="0" applyFont="1" applyBorder="1" applyAlignment="1">
      <alignment wrapText="1"/>
    </xf>
    <xf numFmtId="0" fontId="12" fillId="0" borderId="16" xfId="0" applyFont="1" applyBorder="1"/>
    <xf numFmtId="0" fontId="24" fillId="0" borderId="16" xfId="0" applyFont="1" applyBorder="1"/>
    <xf numFmtId="0" fontId="39" fillId="0" borderId="63" xfId="0" applyFont="1" applyBorder="1"/>
    <xf numFmtId="0" fontId="12" fillId="12" borderId="112" xfId="0" applyFont="1" applyFill="1" applyBorder="1" applyAlignment="1">
      <alignment horizontal="center" vertical="top" wrapText="1"/>
    </xf>
    <xf numFmtId="0" fontId="31" fillId="12" borderId="77" xfId="0" applyFont="1" applyFill="1" applyBorder="1" applyAlignment="1">
      <alignment horizontal="center" vertical="top"/>
    </xf>
    <xf numFmtId="0" fontId="31" fillId="12" borderId="78" xfId="0" applyFont="1" applyFill="1" applyBorder="1" applyAlignment="1">
      <alignment horizontal="center" vertical="top"/>
    </xf>
    <xf numFmtId="0" fontId="31" fillId="12" borderId="74" xfId="0" applyFont="1" applyFill="1" applyBorder="1" applyAlignment="1">
      <alignment horizontal="center" vertical="top"/>
    </xf>
    <xf numFmtId="0" fontId="19" fillId="0" borderId="76" xfId="0" applyFont="1" applyBorder="1"/>
    <xf numFmtId="49" fontId="16" fillId="2" borderId="108" xfId="43" applyNumberFormat="1" applyFont="1" applyFill="1" applyBorder="1" applyAlignment="1">
      <alignment horizontal="center" vertical="center"/>
    </xf>
    <xf numFmtId="180" fontId="12" fillId="2" borderId="108" xfId="22" applyNumberFormat="1" applyFont="1" applyFill="1" applyBorder="1" applyAlignment="1" applyProtection="1">
      <alignment vertical="center" wrapText="1"/>
    </xf>
    <xf numFmtId="0" fontId="15" fillId="12" borderId="76" xfId="0" applyFont="1" applyFill="1" applyBorder="1" applyAlignment="1">
      <alignment wrapText="1"/>
    </xf>
    <xf numFmtId="0" fontId="28" fillId="2" borderId="1" xfId="1" applyFont="1" applyFill="1" applyBorder="1" applyAlignment="1">
      <alignment horizontal="center" vertical="center" wrapText="1"/>
    </xf>
    <xf numFmtId="0" fontId="36" fillId="14" borderId="17" xfId="43" applyFont="1" applyFill="1" applyBorder="1" applyAlignment="1">
      <alignment horizontal="left" vertical="center" wrapText="1"/>
    </xf>
    <xf numFmtId="0" fontId="36" fillId="14" borderId="22" xfId="43" applyFont="1" applyFill="1" applyBorder="1" applyAlignment="1">
      <alignment horizontal="left" vertical="center" wrapText="1"/>
    </xf>
    <xf numFmtId="0" fontId="36" fillId="14" borderId="29" xfId="0" applyFont="1" applyFill="1" applyBorder="1"/>
    <xf numFmtId="0" fontId="36" fillId="14" borderId="1" xfId="43" applyFont="1" applyFill="1" applyBorder="1" applyAlignment="1">
      <alignment horizontal="left" vertical="center" wrapText="1"/>
    </xf>
    <xf numFmtId="0" fontId="36" fillId="14" borderId="32" xfId="43" applyFont="1" applyFill="1" applyBorder="1" applyAlignment="1">
      <alignment horizontal="left" vertical="center" wrapText="1"/>
    </xf>
    <xf numFmtId="0" fontId="36" fillId="14" borderId="35" xfId="43" applyFont="1" applyFill="1" applyBorder="1" applyAlignment="1">
      <alignment horizontal="left" vertical="center" wrapText="1"/>
    </xf>
    <xf numFmtId="0" fontId="36" fillId="12" borderId="32" xfId="0" applyFont="1" applyFill="1" applyBorder="1" applyAlignment="1">
      <alignment wrapText="1"/>
    </xf>
    <xf numFmtId="0" fontId="36" fillId="0" borderId="0" xfId="0" applyFont="1"/>
    <xf numFmtId="0" fontId="36" fillId="12" borderId="6" xfId="0" applyFont="1" applyFill="1" applyBorder="1" applyAlignment="1">
      <alignment wrapText="1"/>
    </xf>
    <xf numFmtId="0" fontId="36" fillId="12" borderId="3" xfId="0" applyFont="1" applyFill="1" applyBorder="1" applyAlignment="1">
      <alignment wrapText="1"/>
    </xf>
    <xf numFmtId="0" fontId="36" fillId="12" borderId="4" xfId="0" applyFont="1" applyFill="1" applyBorder="1"/>
    <xf numFmtId="0" fontId="36" fillId="12" borderId="4" xfId="0" applyFont="1" applyFill="1" applyBorder="1" applyAlignment="1">
      <alignment wrapText="1"/>
    </xf>
    <xf numFmtId="0" fontId="36" fillId="12" borderId="39" xfId="0" applyFont="1" applyFill="1" applyBorder="1" applyAlignment="1">
      <alignment wrapText="1"/>
    </xf>
    <xf numFmtId="0" fontId="36" fillId="12" borderId="35" xfId="0" applyFont="1" applyFill="1" applyBorder="1" applyAlignment="1">
      <alignment wrapText="1"/>
    </xf>
    <xf numFmtId="0" fontId="36" fillId="12" borderId="0" xfId="0" applyFont="1" applyFill="1"/>
    <xf numFmtId="0" fontId="36" fillId="16" borderId="97" xfId="0" applyFont="1" applyFill="1" applyBorder="1"/>
    <xf numFmtId="0" fontId="36" fillId="13" borderId="92" xfId="0" applyFont="1" applyFill="1" applyBorder="1" applyAlignment="1">
      <alignment vertical="top" wrapText="1"/>
    </xf>
    <xf numFmtId="0" fontId="36" fillId="13" borderId="5" xfId="0" applyFont="1" applyFill="1" applyBorder="1" applyAlignment="1">
      <alignment vertical="top" wrapText="1"/>
    </xf>
    <xf numFmtId="0" fontId="36" fillId="0" borderId="95" xfId="0" applyFont="1" applyBorder="1" applyAlignment="1">
      <alignment vertical="top" wrapText="1"/>
    </xf>
    <xf numFmtId="0" fontId="36" fillId="13" borderId="95" xfId="0" applyFont="1" applyFill="1" applyBorder="1" applyAlignment="1">
      <alignment vertical="top" wrapText="1"/>
    </xf>
    <xf numFmtId="0" fontId="36" fillId="13" borderId="92" xfId="0" applyFont="1" applyFill="1" applyBorder="1" applyAlignment="1">
      <alignment horizontal="left" vertical="top" wrapText="1"/>
    </xf>
    <xf numFmtId="0" fontId="36" fillId="13" borderId="91" xfId="0" applyFont="1" applyFill="1" applyBorder="1" applyAlignment="1">
      <alignment horizontal="left" vertical="top" wrapText="1"/>
    </xf>
    <xf numFmtId="0" fontId="36" fillId="13" borderId="79" xfId="0" applyFont="1" applyFill="1" applyBorder="1" applyAlignment="1">
      <alignment vertical="top"/>
    </xf>
    <xf numFmtId="0" fontId="36" fillId="13" borderId="0" xfId="0" applyFont="1" applyFill="1" applyAlignment="1">
      <alignment vertical="top"/>
    </xf>
    <xf numFmtId="0" fontId="36" fillId="13" borderId="80" xfId="0" applyFont="1" applyFill="1" applyBorder="1" applyAlignment="1">
      <alignment vertical="top"/>
    </xf>
    <xf numFmtId="0" fontId="36" fillId="13" borderId="108" xfId="0" applyFont="1" applyFill="1" applyBorder="1" applyAlignment="1">
      <alignment vertical="top"/>
    </xf>
    <xf numFmtId="0" fontId="36" fillId="13" borderId="112" xfId="0" applyFont="1" applyFill="1" applyBorder="1" applyAlignment="1">
      <alignment vertical="top"/>
    </xf>
    <xf numFmtId="0" fontId="36" fillId="13" borderId="92" xfId="0" applyFont="1" applyFill="1" applyBorder="1" applyAlignment="1">
      <alignment wrapText="1"/>
    </xf>
    <xf numFmtId="0" fontId="36" fillId="13" borderId="92" xfId="0" applyFont="1" applyFill="1" applyBorder="1" applyAlignment="1">
      <alignment vertical="top"/>
    </xf>
    <xf numFmtId="0" fontId="36" fillId="13" borderId="91" xfId="0" applyFont="1" applyFill="1" applyBorder="1" applyAlignment="1">
      <alignment vertical="top"/>
    </xf>
    <xf numFmtId="0" fontId="36" fillId="13" borderId="0" xfId="0" applyFont="1" applyFill="1" applyAlignment="1">
      <alignment vertical="top" wrapText="1"/>
    </xf>
    <xf numFmtId="0" fontId="36" fillId="13" borderId="112" xfId="0" applyFont="1" applyFill="1" applyBorder="1" applyAlignment="1">
      <alignment vertical="top" wrapText="1"/>
    </xf>
    <xf numFmtId="0" fontId="36" fillId="13" borderId="0" xfId="0" applyFont="1" applyFill="1" applyAlignment="1">
      <alignment horizontal="right" vertical="top" wrapText="1"/>
    </xf>
    <xf numFmtId="0" fontId="36" fillId="13" borderId="76" xfId="0" applyFont="1" applyFill="1" applyBorder="1" applyAlignment="1">
      <alignment vertical="top" wrapText="1"/>
    </xf>
    <xf numFmtId="0" fontId="36" fillId="13" borderId="76" xfId="0" applyFont="1" applyFill="1" applyBorder="1" applyAlignment="1">
      <alignment horizontal="right" vertical="top" wrapText="1"/>
    </xf>
    <xf numFmtId="0" fontId="36" fillId="13" borderId="92" xfId="0" applyFont="1" applyFill="1" applyBorder="1" applyAlignment="1">
      <alignment horizontal="right" vertical="top"/>
    </xf>
    <xf numFmtId="0" fontId="36" fillId="13" borderId="91" xfId="0" applyFont="1" applyFill="1" applyBorder="1" applyAlignment="1">
      <alignment vertical="top" wrapText="1"/>
    </xf>
    <xf numFmtId="0" fontId="36" fillId="13" borderId="74" xfId="0" applyFont="1" applyFill="1" applyBorder="1" applyAlignment="1">
      <alignment vertical="top" wrapText="1"/>
    </xf>
    <xf numFmtId="0" fontId="36" fillId="13" borderId="76" xfId="0" applyFont="1" applyFill="1" applyBorder="1" applyAlignment="1">
      <alignment vertical="top"/>
    </xf>
    <xf numFmtId="0" fontId="36" fillId="13" borderId="80" xfId="0" applyFont="1" applyFill="1" applyBorder="1" applyAlignment="1">
      <alignment vertical="top" wrapText="1"/>
    </xf>
    <xf numFmtId="0" fontId="36" fillId="13" borderId="81" xfId="0" applyFont="1" applyFill="1" applyBorder="1" applyAlignment="1">
      <alignment vertical="top" wrapText="1"/>
    </xf>
    <xf numFmtId="0" fontId="36" fillId="13" borderId="77" xfId="0" applyFont="1" applyFill="1" applyBorder="1" applyAlignment="1">
      <alignment vertical="top" wrapText="1"/>
    </xf>
    <xf numFmtId="0" fontId="36" fillId="13" borderId="81" xfId="0" applyFont="1" applyFill="1" applyBorder="1" applyAlignment="1">
      <alignment horizontal="center" vertical="top" wrapText="1"/>
    </xf>
    <xf numFmtId="0" fontId="36" fillId="13" borderId="77" xfId="0" applyFont="1" applyFill="1" applyBorder="1" applyAlignment="1">
      <alignment horizontal="center" vertical="top" wrapText="1"/>
    </xf>
    <xf numFmtId="0" fontId="36" fillId="13" borderId="79" xfId="0" applyFont="1" applyFill="1" applyBorder="1" applyAlignment="1">
      <alignment horizontal="center" vertical="top" wrapText="1"/>
    </xf>
    <xf numFmtId="0" fontId="36" fillId="13" borderId="0" xfId="0" applyFont="1" applyFill="1" applyAlignment="1">
      <alignment horizontal="center" vertical="top" wrapText="1"/>
    </xf>
    <xf numFmtId="0" fontId="36" fillId="13" borderId="0" xfId="0" applyFont="1" applyFill="1" applyAlignment="1">
      <alignment horizontal="center" vertical="top"/>
    </xf>
    <xf numFmtId="0" fontId="36" fillId="13" borderId="92" xfId="0" applyFont="1" applyFill="1" applyBorder="1" applyAlignment="1">
      <alignment horizontal="center" vertical="top" wrapText="1"/>
    </xf>
    <xf numFmtId="0" fontId="36" fillId="13" borderId="110" xfId="0" applyFont="1" applyFill="1" applyBorder="1" applyAlignment="1">
      <alignment horizontal="center" vertical="top" wrapText="1"/>
    </xf>
    <xf numFmtId="0" fontId="36" fillId="13" borderId="95" xfId="0" applyFont="1" applyFill="1" applyBorder="1" applyAlignment="1">
      <alignment horizontal="center" vertical="top" wrapText="1"/>
    </xf>
    <xf numFmtId="0" fontId="36" fillId="13" borderId="114" xfId="0" applyFont="1" applyFill="1" applyBorder="1" applyAlignment="1">
      <alignment vertical="top"/>
    </xf>
    <xf numFmtId="0" fontId="36" fillId="13" borderId="74" xfId="0" applyFont="1" applyFill="1" applyBorder="1" applyAlignment="1">
      <alignment horizontal="center" vertical="top"/>
    </xf>
    <xf numFmtId="0" fontId="36" fillId="0" borderId="109" xfId="0" applyFont="1" applyBorder="1" applyAlignment="1">
      <alignment wrapText="1"/>
    </xf>
    <xf numFmtId="0" fontId="36" fillId="0" borderId="109" xfId="0" applyFont="1" applyBorder="1"/>
    <xf numFmtId="0" fontId="36" fillId="12" borderId="135" xfId="0" applyFont="1" applyFill="1" applyBorder="1" applyAlignment="1">
      <alignment vertical="top"/>
    </xf>
    <xf numFmtId="0" fontId="36" fillId="12" borderId="1" xfId="0" applyFont="1" applyFill="1" applyBorder="1" applyAlignment="1">
      <alignment vertical="top"/>
    </xf>
    <xf numFmtId="0" fontId="36" fillId="15" borderId="49" xfId="0" applyFont="1" applyFill="1" applyBorder="1" applyAlignment="1">
      <alignment horizontal="center" vertical="center"/>
    </xf>
    <xf numFmtId="0" fontId="12" fillId="2" borderId="0" xfId="44" applyFont="1" applyFill="1" applyAlignment="1" applyProtection="1">
      <alignment horizontal="right" vertical="center" wrapText="1"/>
    </xf>
    <xf numFmtId="0" fontId="12" fillId="2" borderId="0" xfId="44" applyFont="1" applyFill="1" applyAlignment="1" applyProtection="1">
      <alignment vertical="center" wrapText="1"/>
    </xf>
    <xf numFmtId="0" fontId="12" fillId="2" borderId="0" xfId="44" applyFont="1" applyFill="1" applyAlignment="1" applyProtection="1">
      <alignment horizontal="center" vertical="center" wrapText="1"/>
    </xf>
    <xf numFmtId="0" fontId="12" fillId="2" borderId="0" xfId="44" applyFont="1" applyFill="1" applyAlignment="1" applyProtection="1">
      <alignment horizontal="right" vertical="center"/>
    </xf>
    <xf numFmtId="1" fontId="12" fillId="2" borderId="1" xfId="22" applyNumberFormat="1" applyFont="1" applyFill="1" applyBorder="1" applyAlignment="1">
      <alignment vertical="center" wrapText="1"/>
    </xf>
    <xf numFmtId="180" fontId="12" fillId="2" borderId="6" xfId="22" applyNumberFormat="1" applyFont="1" applyFill="1" applyBorder="1" applyAlignment="1">
      <alignment vertical="center" wrapText="1"/>
    </xf>
    <xf numFmtId="0" fontId="12" fillId="2" borderId="0" xfId="44" applyFont="1" applyFill="1" applyAlignment="1" applyProtection="1">
      <alignment horizontal="left" vertical="center" wrapText="1"/>
    </xf>
    <xf numFmtId="180" fontId="12" fillId="2" borderId="1" xfId="22" applyNumberFormat="1" applyFont="1" applyFill="1" applyBorder="1" applyAlignment="1">
      <alignment vertical="center" wrapText="1"/>
    </xf>
    <xf numFmtId="0" fontId="31" fillId="14" borderId="111" xfId="0" applyFont="1" applyFill="1" applyBorder="1"/>
    <xf numFmtId="0" fontId="12" fillId="0" borderId="108" xfId="0" applyFont="1" applyBorder="1" applyAlignment="1">
      <alignment vertical="top" wrapText="1"/>
    </xf>
    <xf numFmtId="0" fontId="12" fillId="0" borderId="96" xfId="0" applyFont="1" applyBorder="1" applyAlignment="1">
      <alignment vertical="top" wrapText="1"/>
    </xf>
    <xf numFmtId="0" fontId="12" fillId="0" borderId="122" xfId="0" applyFont="1" applyBorder="1" applyAlignment="1">
      <alignment vertical="top"/>
    </xf>
    <xf numFmtId="0" fontId="12" fillId="0" borderId="80" xfId="0" applyFont="1" applyBorder="1" applyAlignment="1">
      <alignment vertical="top" wrapText="1"/>
    </xf>
    <xf numFmtId="0" fontId="12" fillId="0" borderId="122" xfId="0" applyFont="1" applyBorder="1" applyAlignment="1">
      <alignment horizontal="right" vertical="top" wrapText="1"/>
    </xf>
    <xf numFmtId="0" fontId="12" fillId="0" borderId="74" xfId="0" applyFont="1" applyBorder="1" applyAlignment="1">
      <alignment horizontal="right" vertical="top" wrapText="1"/>
    </xf>
    <xf numFmtId="0" fontId="12" fillId="0" borderId="110" xfId="0" applyFont="1" applyBorder="1" applyAlignment="1">
      <alignment horizontal="right" vertical="top" wrapText="1"/>
    </xf>
    <xf numFmtId="0" fontId="12" fillId="0" borderId="136" xfId="0" applyFont="1" applyBorder="1" applyAlignment="1">
      <alignment horizontal="right" vertical="top" wrapText="1"/>
    </xf>
    <xf numFmtId="0" fontId="12" fillId="0" borderId="92" xfId="0" applyFont="1" applyBorder="1" applyAlignment="1">
      <alignment horizontal="right" vertical="top" wrapText="1"/>
    </xf>
    <xf numFmtId="0" fontId="12" fillId="0" borderId="92" xfId="0" applyFont="1" applyBorder="1" applyAlignment="1">
      <alignment horizontal="right" vertical="top"/>
    </xf>
    <xf numFmtId="0" fontId="12" fillId="0" borderId="92" xfId="0" applyFont="1" applyBorder="1" applyAlignment="1">
      <alignment vertical="top"/>
    </xf>
    <xf numFmtId="0" fontId="12" fillId="0" borderId="95" xfId="0" applyFont="1" applyBorder="1" applyAlignment="1">
      <alignment vertical="top"/>
    </xf>
    <xf numFmtId="9" fontId="12" fillId="12" borderId="22" xfId="0" applyNumberFormat="1" applyFont="1" applyFill="1" applyBorder="1" applyAlignment="1">
      <alignment horizontal="center" vertical="top" wrapText="1"/>
    </xf>
    <xf numFmtId="0" fontId="12" fillId="12" borderId="39" xfId="0" applyFont="1" applyFill="1" applyBorder="1" applyAlignment="1">
      <alignment horizontal="left" vertical="top" wrapText="1"/>
    </xf>
    <xf numFmtId="0" fontId="36" fillId="13" borderId="110" xfId="0" applyFont="1" applyFill="1" applyBorder="1" applyAlignment="1">
      <alignment vertical="top" wrapText="1"/>
    </xf>
    <xf numFmtId="0" fontId="36" fillId="0" borderId="95" xfId="0" applyFont="1" applyBorder="1" applyAlignment="1">
      <alignment vertical="top"/>
    </xf>
    <xf numFmtId="0" fontId="36" fillId="13" borderId="108" xfId="0" applyFont="1" applyFill="1" applyBorder="1" applyAlignment="1">
      <alignment vertical="top" wrapText="1"/>
    </xf>
    <xf numFmtId="0" fontId="36" fillId="13" borderId="114" xfId="0" applyFont="1" applyFill="1" applyBorder="1" applyAlignment="1">
      <alignment vertical="top" wrapText="1"/>
    </xf>
    <xf numFmtId="0" fontId="36" fillId="13" borderId="112" xfId="0" applyFont="1" applyFill="1" applyBorder="1" applyAlignment="1">
      <alignment horizontal="center" vertical="top" wrapText="1"/>
    </xf>
    <xf numFmtId="0" fontId="36" fillId="13" borderId="78" xfId="0" applyFont="1" applyFill="1" applyBorder="1" applyAlignment="1">
      <alignment horizontal="center" vertical="top" wrapText="1"/>
    </xf>
    <xf numFmtId="0" fontId="36" fillId="13" borderId="74" xfId="0" applyFont="1" applyFill="1" applyBorder="1" applyAlignment="1">
      <alignment vertical="top"/>
    </xf>
    <xf numFmtId="0" fontId="36" fillId="0" borderId="104" xfId="0" applyFont="1" applyBorder="1" applyAlignment="1">
      <alignment wrapText="1"/>
    </xf>
    <xf numFmtId="0" fontId="22" fillId="0" borderId="29" xfId="0" applyFont="1" applyBorder="1" applyAlignment="1">
      <alignment vertical="top" wrapText="1"/>
    </xf>
    <xf numFmtId="0" fontId="36" fillId="13" borderId="81" xfId="0" applyFont="1" applyFill="1" applyBorder="1" applyAlignment="1">
      <alignment wrapText="1"/>
    </xf>
    <xf numFmtId="0" fontId="36" fillId="13" borderId="95" xfId="0" applyFont="1" applyFill="1" applyBorder="1" applyAlignment="1">
      <alignment wrapText="1"/>
    </xf>
    <xf numFmtId="0" fontId="36" fillId="13" borderId="78" xfId="0" applyFont="1" applyFill="1" applyBorder="1" applyAlignment="1">
      <alignment wrapText="1"/>
    </xf>
    <xf numFmtId="0" fontId="36" fillId="13" borderId="0" xfId="0" applyFont="1" applyFill="1"/>
    <xf numFmtId="0" fontId="36" fillId="13" borderId="80" xfId="0" applyFont="1" applyFill="1" applyBorder="1"/>
    <xf numFmtId="0" fontId="36" fillId="13" borderId="108" xfId="0" applyFont="1" applyFill="1" applyBorder="1"/>
    <xf numFmtId="0" fontId="36" fillId="13" borderId="112" xfId="0" applyFont="1" applyFill="1" applyBorder="1"/>
    <xf numFmtId="0" fontId="36" fillId="13" borderId="92" xfId="0" applyFont="1" applyFill="1" applyBorder="1"/>
    <xf numFmtId="0" fontId="36" fillId="13" borderId="91" xfId="0" applyFont="1" applyFill="1" applyBorder="1"/>
    <xf numFmtId="0" fontId="36" fillId="13" borderId="108" xfId="0" applyFont="1" applyFill="1" applyBorder="1" applyAlignment="1">
      <alignment wrapText="1"/>
    </xf>
    <xf numFmtId="0" fontId="36" fillId="13" borderId="114" xfId="0" applyFont="1" applyFill="1" applyBorder="1"/>
    <xf numFmtId="0" fontId="36" fillId="13" borderId="0" xfId="0" applyFont="1" applyFill="1" applyAlignment="1">
      <alignment wrapText="1"/>
    </xf>
    <xf numFmtId="0" fontId="36" fillId="13" borderId="112" xfId="0" applyFont="1" applyFill="1" applyBorder="1" applyAlignment="1">
      <alignment wrapText="1"/>
    </xf>
    <xf numFmtId="0" fontId="36" fillId="13" borderId="76" xfId="0" applyFont="1" applyFill="1" applyBorder="1" applyAlignment="1">
      <alignment wrapText="1"/>
    </xf>
    <xf numFmtId="0" fontId="36" fillId="13" borderId="91" xfId="0" applyFont="1" applyFill="1" applyBorder="1" applyAlignment="1">
      <alignment wrapText="1"/>
    </xf>
    <xf numFmtId="0" fontId="36" fillId="13" borderId="74" xfId="0" applyFont="1" applyFill="1" applyBorder="1" applyAlignment="1">
      <alignment wrapText="1"/>
    </xf>
    <xf numFmtId="0" fontId="36" fillId="13" borderId="76" xfId="0" applyFont="1" applyFill="1" applyBorder="1"/>
    <xf numFmtId="0" fontId="36" fillId="13" borderId="80" xfId="0" applyFont="1" applyFill="1" applyBorder="1" applyAlignment="1">
      <alignment wrapText="1"/>
    </xf>
    <xf numFmtId="0" fontId="36" fillId="13" borderId="74" xfId="0" applyFont="1" applyFill="1" applyBorder="1"/>
    <xf numFmtId="0" fontId="36" fillId="13" borderId="110" xfId="0" applyFont="1" applyFill="1" applyBorder="1" applyAlignment="1">
      <alignment wrapText="1"/>
    </xf>
    <xf numFmtId="0" fontId="12" fillId="12" borderId="16" xfId="0" applyFont="1" applyFill="1" applyBorder="1" applyAlignment="1">
      <alignment horizontal="left" vertical="top" wrapText="1"/>
    </xf>
    <xf numFmtId="0" fontId="36" fillId="0" borderId="95" xfId="0" applyFont="1" applyBorder="1"/>
    <xf numFmtId="0" fontId="36" fillId="13" borderId="110" xfId="0" applyFont="1" applyFill="1" applyBorder="1" applyAlignment="1">
      <alignment horizontal="left" vertical="top" wrapText="1"/>
    </xf>
    <xf numFmtId="0" fontId="36" fillId="0" borderId="95" xfId="0" applyFont="1" applyBorder="1" applyAlignment="1">
      <alignment horizontal="left" vertical="top"/>
    </xf>
    <xf numFmtId="0" fontId="36" fillId="13" borderId="95" xfId="0" applyFont="1" applyFill="1" applyBorder="1" applyAlignment="1">
      <alignment horizontal="left" vertical="top" wrapText="1"/>
    </xf>
    <xf numFmtId="0" fontId="36" fillId="13" borderId="0" xfId="0" applyFont="1" applyFill="1" applyAlignment="1">
      <alignment horizontal="left" vertical="top" wrapText="1"/>
    </xf>
    <xf numFmtId="0" fontId="36" fillId="13" borderId="112" xfId="0" applyFont="1" applyFill="1" applyBorder="1" applyAlignment="1">
      <alignment horizontal="left" vertical="top" wrapText="1"/>
    </xf>
    <xf numFmtId="0" fontId="36" fillId="13" borderId="80" xfId="0" applyFont="1" applyFill="1" applyBorder="1" applyAlignment="1">
      <alignment horizontal="left" vertical="top"/>
    </xf>
    <xf numFmtId="0" fontId="36" fillId="13" borderId="92" xfId="0" applyFont="1" applyFill="1" applyBorder="1" applyAlignment="1">
      <alignment horizontal="left" vertical="top"/>
    </xf>
    <xf numFmtId="0" fontId="36" fillId="13" borderId="108" xfId="0" applyFont="1" applyFill="1" applyBorder="1" applyAlignment="1">
      <alignment horizontal="left" vertical="top"/>
    </xf>
    <xf numFmtId="0" fontId="36" fillId="13" borderId="112" xfId="0" applyFont="1" applyFill="1" applyBorder="1" applyAlignment="1">
      <alignment horizontal="left" vertical="top"/>
    </xf>
    <xf numFmtId="0" fontId="36" fillId="13" borderId="91" xfId="0" applyFont="1" applyFill="1" applyBorder="1" applyAlignment="1">
      <alignment horizontal="left" vertical="top"/>
    </xf>
    <xf numFmtId="0" fontId="36" fillId="13" borderId="74" xfId="0" applyFont="1" applyFill="1" applyBorder="1" applyAlignment="1">
      <alignment horizontal="left" vertical="top" wrapText="1"/>
    </xf>
    <xf numFmtId="0" fontId="36" fillId="13" borderId="76" xfId="0" applyFont="1" applyFill="1" applyBorder="1" applyAlignment="1">
      <alignment horizontal="left" vertical="top"/>
    </xf>
    <xf numFmtId="0" fontId="36" fillId="13" borderId="76" xfId="0" applyFont="1" applyFill="1" applyBorder="1" applyAlignment="1">
      <alignment horizontal="left" vertical="top" wrapText="1"/>
    </xf>
    <xf numFmtId="0" fontId="36" fillId="13" borderId="80" xfId="0" applyFont="1" applyFill="1" applyBorder="1" applyAlignment="1">
      <alignment horizontal="left" vertical="top" wrapText="1"/>
    </xf>
    <xf numFmtId="0" fontId="36" fillId="13" borderId="0" xfId="0" applyFont="1" applyFill="1" applyAlignment="1">
      <alignment horizontal="center" wrapText="1"/>
    </xf>
    <xf numFmtId="0" fontId="36" fillId="13" borderId="0" xfId="0" applyFont="1" applyFill="1" applyAlignment="1">
      <alignment horizontal="center"/>
    </xf>
    <xf numFmtId="0" fontId="36" fillId="13" borderId="81" xfId="0" applyFont="1" applyFill="1" applyBorder="1" applyAlignment="1">
      <alignment horizontal="left" vertical="top" wrapText="1"/>
    </xf>
    <xf numFmtId="0" fontId="36" fillId="13" borderId="77" xfId="0" applyFont="1" applyFill="1" applyBorder="1" applyAlignment="1">
      <alignment horizontal="left" vertical="top" wrapText="1"/>
    </xf>
    <xf numFmtId="0" fontId="36" fillId="13" borderId="74" xfId="0" applyFont="1" applyFill="1" applyBorder="1" applyAlignment="1">
      <alignment horizontal="left" vertical="top"/>
    </xf>
    <xf numFmtId="0" fontId="36" fillId="17" borderId="92" xfId="0" applyFont="1" applyFill="1" applyBorder="1" applyAlignment="1">
      <alignment vertical="top" wrapText="1"/>
    </xf>
    <xf numFmtId="0" fontId="36" fillId="17" borderId="110" xfId="0" applyFont="1" applyFill="1" applyBorder="1" applyAlignment="1">
      <alignment vertical="top" wrapText="1"/>
    </xf>
    <xf numFmtId="0" fontId="36" fillId="12" borderId="95" xfId="0" applyFont="1" applyFill="1" applyBorder="1" applyAlignment="1">
      <alignment vertical="top"/>
    </xf>
    <xf numFmtId="0" fontId="36" fillId="17" borderId="0" xfId="0" applyFont="1" applyFill="1" applyAlignment="1">
      <alignment vertical="top"/>
    </xf>
    <xf numFmtId="0" fontId="36" fillId="12" borderId="0" xfId="0" applyFont="1" applyFill="1" applyAlignment="1">
      <alignment vertical="top" wrapText="1"/>
    </xf>
    <xf numFmtId="9" fontId="36" fillId="13" borderId="77" xfId="0" applyNumberFormat="1" applyFont="1" applyFill="1" applyBorder="1" applyAlignment="1">
      <alignment vertical="top" wrapText="1"/>
    </xf>
    <xf numFmtId="0" fontId="47" fillId="13" borderId="74" xfId="0" applyFont="1" applyFill="1" applyBorder="1" applyAlignment="1">
      <alignment vertical="top"/>
    </xf>
    <xf numFmtId="0" fontId="36" fillId="17" borderId="95" xfId="0" applyFont="1" applyFill="1" applyBorder="1" applyAlignment="1">
      <alignment vertical="top" wrapText="1"/>
    </xf>
    <xf numFmtId="0" fontId="36" fillId="13" borderId="101" xfId="0" applyFont="1" applyFill="1" applyBorder="1" applyAlignment="1">
      <alignment vertical="top"/>
    </xf>
    <xf numFmtId="0" fontId="36" fillId="0" borderId="109" xfId="0" applyFont="1" applyBorder="1" applyAlignment="1">
      <alignment vertical="top" wrapText="1"/>
    </xf>
    <xf numFmtId="0" fontId="36" fillId="0" borderId="109" xfId="0" applyFont="1" applyBorder="1" applyAlignment="1">
      <alignment vertical="top"/>
    </xf>
    <xf numFmtId="0" fontId="36" fillId="12" borderId="92" xfId="0" applyFont="1" applyFill="1" applyBorder="1" applyAlignment="1">
      <alignment vertical="top" wrapText="1"/>
    </xf>
    <xf numFmtId="0" fontId="36" fillId="12" borderId="122" xfId="0" applyFont="1" applyFill="1" applyBorder="1" applyAlignment="1">
      <alignment vertical="top"/>
    </xf>
    <xf numFmtId="0" fontId="36" fillId="12" borderId="80" xfId="0" applyFont="1" applyFill="1" applyBorder="1" applyAlignment="1">
      <alignment vertical="top"/>
    </xf>
    <xf numFmtId="0" fontId="36" fillId="12" borderId="80" xfId="0" applyFont="1" applyFill="1" applyBorder="1" applyAlignment="1">
      <alignment vertical="top" wrapText="1"/>
    </xf>
    <xf numFmtId="0" fontId="36" fillId="0" borderId="5" xfId="0" applyFont="1" applyBorder="1" applyAlignment="1">
      <alignment vertical="top"/>
    </xf>
    <xf numFmtId="0" fontId="23" fillId="0" borderId="0" xfId="0" applyFont="1" applyAlignment="1">
      <alignment horizontal="left" vertical="top"/>
    </xf>
    <xf numFmtId="0" fontId="12" fillId="12" borderId="6" xfId="0" applyFont="1" applyFill="1" applyBorder="1" applyAlignment="1">
      <alignment horizontal="left"/>
    </xf>
    <xf numFmtId="9" fontId="22" fillId="12" borderId="29" xfId="0" applyNumberFormat="1" applyFont="1" applyFill="1" applyBorder="1" applyAlignment="1">
      <alignment wrapText="1"/>
    </xf>
    <xf numFmtId="9" fontId="12" fillId="14" borderId="22" xfId="43" applyNumberFormat="1" applyFont="1" applyFill="1" applyBorder="1" applyAlignment="1">
      <alignment horizontal="center" vertical="center"/>
    </xf>
    <xf numFmtId="9" fontId="12" fillId="14" borderId="29" xfId="43" applyNumberFormat="1" applyFont="1" applyFill="1" applyBorder="1" applyAlignment="1">
      <alignment horizontal="center" vertical="center"/>
    </xf>
    <xf numFmtId="9" fontId="12" fillId="2" borderId="22" xfId="43" applyNumberFormat="1" applyFont="1" applyFill="1" applyBorder="1" applyAlignment="1">
      <alignment horizontal="center" vertical="center"/>
    </xf>
    <xf numFmtId="9" fontId="12" fillId="2" borderId="29" xfId="43" applyNumberFormat="1" applyFont="1" applyFill="1" applyBorder="1" applyAlignment="1">
      <alignment horizontal="center" vertical="center"/>
    </xf>
    <xf numFmtId="9" fontId="12" fillId="2" borderId="35" xfId="43" applyNumberFormat="1" applyFont="1" applyFill="1" applyBorder="1" applyAlignment="1">
      <alignment horizontal="center" vertical="center" wrapText="1"/>
    </xf>
    <xf numFmtId="0" fontId="12" fillId="2" borderId="5" xfId="44" applyFont="1" applyFill="1" applyBorder="1" applyAlignment="1" applyProtection="1">
      <alignment horizontal="right" vertical="center" wrapText="1"/>
    </xf>
    <xf numFmtId="0" fontId="12" fillId="2" borderId="1" xfId="44" applyFont="1" applyFill="1" applyBorder="1" applyAlignment="1" applyProtection="1">
      <alignment horizontal="right" vertical="center" wrapText="1"/>
    </xf>
    <xf numFmtId="0" fontId="12" fillId="2" borderId="6" xfId="42" applyFont="1" applyFill="1" applyBorder="1" applyAlignment="1">
      <alignment horizontal="right"/>
    </xf>
    <xf numFmtId="0" fontId="21" fillId="2" borderId="47" xfId="43" applyFont="1" applyFill="1" applyBorder="1" applyAlignment="1">
      <alignment horizontal="center" vertical="center" wrapText="1"/>
    </xf>
    <xf numFmtId="0" fontId="12" fillId="2" borderId="66" xfId="44" applyFont="1" applyFill="1" applyBorder="1" applyAlignment="1" applyProtection="1">
      <alignment vertical="center" wrapText="1"/>
    </xf>
    <xf numFmtId="0" fontId="12" fillId="2" borderId="0" xfId="44" applyFont="1" applyFill="1" applyAlignment="1" applyProtection="1">
      <alignment vertical="center"/>
    </xf>
    <xf numFmtId="16" fontId="12" fillId="12" borderId="1" xfId="0" applyNumberFormat="1" applyFont="1" applyFill="1" applyBorder="1" applyAlignment="1">
      <alignment wrapText="1"/>
    </xf>
    <xf numFmtId="0" fontId="21" fillId="2" borderId="48" xfId="43" applyFont="1" applyFill="1" applyBorder="1" applyAlignment="1">
      <alignment horizontal="center" vertical="center" wrapText="1"/>
    </xf>
    <xf numFmtId="0" fontId="21" fillId="2" borderId="19" xfId="43" applyFont="1" applyFill="1" applyBorder="1" applyAlignment="1">
      <alignment horizontal="center" vertical="center" wrapText="1"/>
    </xf>
    <xf numFmtId="0" fontId="21" fillId="0" borderId="19" xfId="43" applyFont="1" applyBorder="1" applyAlignment="1">
      <alignment horizontal="center" vertical="center" wrapText="1"/>
    </xf>
    <xf numFmtId="0" fontId="36" fillId="0" borderId="6" xfId="0" applyFont="1" applyBorder="1" applyAlignment="1">
      <alignment vertical="top"/>
    </xf>
    <xf numFmtId="0" fontId="36" fillId="12" borderId="144" xfId="0" applyFont="1" applyFill="1" applyBorder="1" applyAlignment="1">
      <alignment horizontal="left" vertical="top" wrapText="1"/>
    </xf>
    <xf numFmtId="0" fontId="36" fillId="12" borderId="6" xfId="0" applyFont="1" applyFill="1" applyBorder="1" applyAlignment="1">
      <alignment horizontal="left" vertical="top" wrapText="1"/>
    </xf>
    <xf numFmtId="0" fontId="36" fillId="12" borderId="87" xfId="0" applyFont="1" applyFill="1" applyBorder="1" applyAlignment="1">
      <alignment horizontal="left" vertical="top" wrapText="1"/>
    </xf>
    <xf numFmtId="1" fontId="12" fillId="12" borderId="32" xfId="0" applyNumberFormat="1" applyFont="1" applyFill="1" applyBorder="1" applyAlignment="1">
      <alignment wrapText="1"/>
    </xf>
    <xf numFmtId="0" fontId="12" fillId="2" borderId="1" xfId="0" applyFont="1" applyFill="1" applyBorder="1" applyAlignment="1">
      <alignment horizontal="center" vertical="center"/>
    </xf>
    <xf numFmtId="0" fontId="38" fillId="13" borderId="151" xfId="0" applyFont="1" applyFill="1" applyBorder="1" applyAlignment="1">
      <alignment horizontal="left" vertical="top" wrapText="1"/>
    </xf>
    <xf numFmtId="0" fontId="36" fillId="13" borderId="63" xfId="0" applyFont="1" applyFill="1" applyBorder="1" applyAlignment="1">
      <alignment horizontal="left" vertical="top" wrapText="1"/>
    </xf>
    <xf numFmtId="0" fontId="36" fillId="13" borderId="126" xfId="0" applyFont="1" applyFill="1" applyBorder="1" applyAlignment="1">
      <alignment horizontal="left" vertical="top" wrapText="1"/>
    </xf>
    <xf numFmtId="0" fontId="38" fillId="13" borderId="126" xfId="0" applyFont="1" applyFill="1" applyBorder="1" applyAlignment="1">
      <alignment horizontal="left" vertical="top" wrapText="1"/>
    </xf>
    <xf numFmtId="0" fontId="36" fillId="13" borderId="152" xfId="0" applyFont="1" applyFill="1" applyBorder="1" applyAlignment="1">
      <alignment horizontal="left" vertical="top" wrapText="1"/>
    </xf>
    <xf numFmtId="0" fontId="36" fillId="13" borderId="152" xfId="0" applyFont="1" applyFill="1" applyBorder="1" applyAlignment="1">
      <alignment horizontal="left" vertical="top"/>
    </xf>
    <xf numFmtId="0" fontId="36" fillId="13" borderId="153" xfId="0" applyFont="1" applyFill="1" applyBorder="1" applyAlignment="1">
      <alignment horizontal="left" vertical="top"/>
    </xf>
    <xf numFmtId="0" fontId="38" fillId="13" borderId="151" xfId="0" applyFont="1" applyFill="1" applyBorder="1" applyAlignment="1">
      <alignment wrapText="1"/>
    </xf>
    <xf numFmtId="0" fontId="36" fillId="13" borderId="63" xfId="0" applyFont="1" applyFill="1" applyBorder="1" applyAlignment="1">
      <alignment wrapText="1"/>
    </xf>
    <xf numFmtId="0" fontId="36" fillId="13" borderId="126" xfId="0" applyFont="1" applyFill="1" applyBorder="1" applyAlignment="1">
      <alignment wrapText="1"/>
    </xf>
    <xf numFmtId="0" fontId="38" fillId="13" borderId="126" xfId="0" applyFont="1" applyFill="1" applyBorder="1" applyAlignment="1">
      <alignment wrapText="1"/>
    </xf>
    <xf numFmtId="0" fontId="36" fillId="13" borderId="152" xfId="0" applyFont="1" applyFill="1" applyBorder="1" applyAlignment="1">
      <alignment wrapText="1"/>
    </xf>
    <xf numFmtId="0" fontId="36" fillId="13" borderId="152" xfId="0" applyFont="1" applyFill="1" applyBorder="1"/>
    <xf numFmtId="0" fontId="36" fillId="13" borderId="153" xfId="0" applyFont="1" applyFill="1" applyBorder="1"/>
    <xf numFmtId="9" fontId="12" fillId="2" borderId="1" xfId="44" applyNumberFormat="1" applyFont="1" applyFill="1" applyBorder="1" applyAlignment="1" applyProtection="1">
      <alignment vertical="center" wrapText="1"/>
    </xf>
    <xf numFmtId="3" fontId="12" fillId="12" borderId="1" xfId="0" applyNumberFormat="1" applyFont="1" applyFill="1" applyBorder="1" applyAlignment="1">
      <alignment wrapText="1"/>
    </xf>
    <xf numFmtId="1" fontId="36" fillId="14" borderId="77" xfId="0" applyNumberFormat="1" applyFont="1" applyFill="1" applyBorder="1" applyAlignment="1">
      <alignment horizontal="center" wrapText="1"/>
    </xf>
    <xf numFmtId="1" fontId="22" fillId="2" borderId="1" xfId="44" applyNumberFormat="1" applyFont="1" applyFill="1" applyBorder="1" applyAlignment="1" applyProtection="1">
      <alignment vertical="center" wrapText="1"/>
    </xf>
    <xf numFmtId="167" fontId="12" fillId="2" borderId="74" xfId="48" applyNumberFormat="1" applyFont="1" applyFill="1" applyBorder="1" applyAlignment="1">
      <alignment vertical="center" wrapText="1"/>
    </xf>
    <xf numFmtId="0" fontId="21" fillId="12" borderId="1" xfId="0" applyFont="1" applyFill="1" applyBorder="1" applyAlignment="1">
      <alignment vertical="top" wrapText="1"/>
    </xf>
    <xf numFmtId="0" fontId="21" fillId="0" borderId="1" xfId="0" applyFont="1" applyBorder="1" applyAlignment="1">
      <alignment vertical="top" wrapText="1"/>
    </xf>
    <xf numFmtId="0" fontId="24" fillId="0" borderId="1" xfId="0" applyFont="1" applyBorder="1" applyAlignment="1">
      <alignment vertical="top"/>
    </xf>
    <xf numFmtId="0" fontId="39" fillId="0" borderId="1" xfId="0" applyFont="1" applyBorder="1" applyAlignment="1">
      <alignment vertical="top"/>
    </xf>
    <xf numFmtId="0" fontId="15" fillId="0" borderId="0" xfId="0" applyFont="1"/>
    <xf numFmtId="0" fontId="15" fillId="2" borderId="74" xfId="0" applyFont="1" applyFill="1" applyBorder="1"/>
    <xf numFmtId="0" fontId="15" fillId="2" borderId="74" xfId="0" applyFont="1" applyFill="1" applyBorder="1" applyAlignment="1">
      <alignment horizontal="left" vertical="center"/>
    </xf>
    <xf numFmtId="0" fontId="15" fillId="2" borderId="74" xfId="0" applyFont="1" applyFill="1" applyBorder="1" applyAlignment="1">
      <alignment horizontal="center" vertical="center"/>
    </xf>
    <xf numFmtId="10" fontId="12" fillId="2" borderId="74" xfId="47" applyNumberFormat="1" applyFont="1" applyFill="1" applyBorder="1" applyAlignment="1">
      <alignment vertical="center"/>
    </xf>
    <xf numFmtId="180" fontId="12" fillId="2" borderId="74" xfId="47" applyNumberFormat="1" applyFont="1" applyFill="1" applyBorder="1" applyAlignment="1">
      <alignment horizontal="center" vertical="center" wrapText="1"/>
    </xf>
    <xf numFmtId="0" fontId="12" fillId="2" borderId="74" xfId="0" applyFont="1" applyFill="1" applyBorder="1" applyAlignment="1">
      <alignment horizontal="right" vertical="center" wrapText="1"/>
    </xf>
    <xf numFmtId="0" fontId="22" fillId="2" borderId="74" xfId="44" applyFont="1" applyFill="1" applyBorder="1" applyAlignment="1" applyProtection="1">
      <alignment vertical="top" wrapText="1"/>
    </xf>
    <xf numFmtId="0" fontId="15" fillId="2" borderId="0" xfId="0" applyFont="1" applyFill="1"/>
    <xf numFmtId="0" fontId="15" fillId="2" borderId="0" xfId="0" applyFont="1" applyFill="1" applyAlignment="1">
      <alignment vertical="top"/>
    </xf>
    <xf numFmtId="0" fontId="36" fillId="2" borderId="0" xfId="0" applyFont="1" applyFill="1" applyAlignment="1">
      <alignment wrapText="1"/>
    </xf>
    <xf numFmtId="0" fontId="36" fillId="2" borderId="112" xfId="0" applyFont="1" applyFill="1" applyBorder="1" applyAlignment="1">
      <alignment wrapText="1"/>
    </xf>
    <xf numFmtId="0" fontId="36" fillId="2" borderId="81" xfId="0" applyFont="1" applyFill="1" applyBorder="1" applyAlignment="1">
      <alignment wrapText="1"/>
    </xf>
    <xf numFmtId="0" fontId="36" fillId="2" borderId="77" xfId="0" applyFont="1" applyFill="1" applyBorder="1" applyAlignment="1">
      <alignment wrapText="1"/>
    </xf>
    <xf numFmtId="0" fontId="36" fillId="2" borderId="79" xfId="0" applyFont="1" applyFill="1" applyBorder="1" applyAlignment="1">
      <alignment wrapText="1"/>
    </xf>
    <xf numFmtId="0" fontId="36" fillId="2" borderId="78" xfId="0" applyFont="1" applyFill="1" applyBorder="1" applyAlignment="1">
      <alignment wrapText="1"/>
    </xf>
    <xf numFmtId="0" fontId="36" fillId="2" borderId="0" xfId="0" applyFont="1" applyFill="1"/>
    <xf numFmtId="0" fontId="36" fillId="2" borderId="92" xfId="0" applyFont="1" applyFill="1" applyBorder="1" applyAlignment="1">
      <alignment wrapText="1"/>
    </xf>
    <xf numFmtId="0" fontId="36" fillId="2" borderId="110" xfId="0" applyFont="1" applyFill="1" applyBorder="1" applyAlignment="1">
      <alignment wrapText="1"/>
    </xf>
    <xf numFmtId="0" fontId="36" fillId="2" borderId="95" xfId="0" applyFont="1" applyFill="1" applyBorder="1" applyAlignment="1">
      <alignment wrapText="1"/>
    </xf>
    <xf numFmtId="0" fontId="36" fillId="2" borderId="91" xfId="0" applyFont="1" applyFill="1" applyBorder="1" applyAlignment="1">
      <alignment wrapText="1"/>
    </xf>
    <xf numFmtId="1" fontId="22" fillId="19" borderId="1" xfId="0" applyNumberFormat="1" applyFont="1" applyFill="1" applyBorder="1" applyAlignment="1">
      <alignment horizontal="center" vertical="center" wrapText="1"/>
    </xf>
    <xf numFmtId="9" fontId="15" fillId="2" borderId="3" xfId="45" applyFont="1" applyFill="1" applyBorder="1" applyAlignment="1">
      <alignment vertical="top" wrapText="1"/>
    </xf>
    <xf numFmtId="0" fontId="12" fillId="2" borderId="22" xfId="43" applyFont="1" applyFill="1" applyBorder="1" applyAlignment="1">
      <alignment horizontal="center" vertical="center" wrapText="1"/>
    </xf>
    <xf numFmtId="0" fontId="23" fillId="0" borderId="50" xfId="42" applyFont="1" applyBorder="1" applyAlignment="1">
      <alignment horizontal="left" vertical="center"/>
    </xf>
    <xf numFmtId="0" fontId="12" fillId="2" borderId="1" xfId="22" applyNumberFormat="1" applyFont="1" applyFill="1" applyBorder="1" applyAlignment="1">
      <alignment vertical="center" wrapText="1"/>
    </xf>
    <xf numFmtId="0" fontId="36" fillId="2" borderId="16" xfId="0" applyFont="1" applyFill="1" applyBorder="1" applyAlignment="1">
      <alignment horizontal="left" wrapText="1"/>
    </xf>
    <xf numFmtId="0" fontId="12" fillId="12" borderId="87" xfId="0" applyFont="1" applyFill="1" applyBorder="1" applyAlignment="1">
      <alignment wrapText="1"/>
    </xf>
    <xf numFmtId="1" fontId="36" fillId="2" borderId="81" xfId="0" applyNumberFormat="1" applyFont="1" applyFill="1" applyBorder="1" applyAlignment="1">
      <alignment horizontal="center" wrapText="1"/>
    </xf>
    <xf numFmtId="0" fontId="36" fillId="2" borderId="77" xfId="0" applyFont="1" applyFill="1" applyBorder="1" applyAlignment="1">
      <alignment horizontal="center" wrapText="1"/>
    </xf>
    <xf numFmtId="0" fontId="36" fillId="2" borderId="78" xfId="0" applyFont="1" applyFill="1" applyBorder="1" applyAlignment="1">
      <alignment horizontal="center" wrapText="1"/>
    </xf>
    <xf numFmtId="49" fontId="28" fillId="2" borderId="110" xfId="0" applyNumberFormat="1" applyFont="1" applyFill="1" applyBorder="1" applyAlignment="1">
      <alignment horizontal="left" vertical="center" wrapText="1"/>
    </xf>
    <xf numFmtId="185" fontId="15" fillId="2" borderId="74" xfId="0" applyNumberFormat="1" applyFont="1" applyFill="1" applyBorder="1" applyAlignment="1">
      <alignment horizontal="center" vertical="center"/>
    </xf>
    <xf numFmtId="49" fontId="28" fillId="2" borderId="74" xfId="0" applyNumberFormat="1" applyFont="1" applyFill="1" applyBorder="1" applyAlignment="1">
      <alignment horizontal="left" vertical="center" wrapText="1"/>
    </xf>
    <xf numFmtId="0" fontId="15" fillId="2" borderId="77" xfId="1" applyFont="1" applyFill="1" applyBorder="1" applyAlignment="1">
      <alignment horizontal="left" vertical="center" wrapText="1"/>
    </xf>
    <xf numFmtId="0" fontId="15" fillId="2" borderId="74" xfId="1" applyFont="1" applyFill="1" applyBorder="1" applyAlignment="1">
      <alignment horizontal="left" vertical="center" wrapText="1"/>
    </xf>
    <xf numFmtId="49" fontId="28" fillId="2" borderId="95" xfId="0" applyNumberFormat="1" applyFont="1" applyFill="1" applyBorder="1" applyAlignment="1">
      <alignment horizontal="left" vertical="center" wrapText="1"/>
    </xf>
    <xf numFmtId="181" fontId="28" fillId="2" borderId="74" xfId="47" applyNumberFormat="1" applyFont="1" applyFill="1" applyBorder="1" applyAlignment="1">
      <alignment horizontal="center" vertical="center" wrapText="1"/>
    </xf>
    <xf numFmtId="14" fontId="28" fillId="2" borderId="74" xfId="1" applyNumberFormat="1" applyFont="1" applyFill="1" applyBorder="1" applyAlignment="1">
      <alignment horizontal="center" vertical="center" wrapText="1"/>
    </xf>
    <xf numFmtId="9" fontId="28" fillId="2" borderId="74" xfId="47" applyNumberFormat="1" applyFont="1" applyFill="1" applyBorder="1" applyAlignment="1">
      <alignment horizontal="center" vertical="center" wrapText="1"/>
    </xf>
    <xf numFmtId="9" fontId="28" fillId="2" borderId="74" xfId="47" applyNumberFormat="1" applyFont="1" applyFill="1" applyBorder="1" applyAlignment="1">
      <alignment horizontal="left" vertical="center" wrapText="1"/>
    </xf>
    <xf numFmtId="0" fontId="15" fillId="2" borderId="74" xfId="0" applyFont="1" applyFill="1" applyBorder="1" applyAlignment="1">
      <alignment vertical="center" wrapText="1"/>
    </xf>
    <xf numFmtId="0" fontId="28" fillId="2" borderId="75" xfId="1" applyFont="1" applyFill="1" applyBorder="1" applyAlignment="1">
      <alignment horizontal="center" vertical="center" wrapText="1"/>
    </xf>
    <xf numFmtId="49" fontId="28" fillId="2" borderId="77" xfId="0" applyNumberFormat="1" applyFont="1" applyFill="1" applyBorder="1" applyAlignment="1">
      <alignment horizontal="center" vertical="center" wrapText="1"/>
    </xf>
    <xf numFmtId="0" fontId="28" fillId="2" borderId="22" xfId="1" applyFont="1" applyFill="1" applyBorder="1" applyAlignment="1">
      <alignment horizontal="left" vertical="center" wrapText="1"/>
    </xf>
    <xf numFmtId="9" fontId="28" fillId="2" borderId="1" xfId="1" applyNumberFormat="1" applyFont="1" applyFill="1" applyBorder="1" applyAlignment="1">
      <alignment horizontal="center" vertical="center" wrapText="1"/>
    </xf>
    <xf numFmtId="0" fontId="28" fillId="2" borderId="74" xfId="0" applyFont="1" applyFill="1" applyBorder="1" applyAlignment="1">
      <alignment vertical="center" wrapText="1"/>
    </xf>
    <xf numFmtId="0" fontId="28" fillId="2" borderId="77" xfId="0" applyFont="1" applyFill="1" applyBorder="1" applyAlignment="1">
      <alignment vertical="center" wrapText="1"/>
    </xf>
    <xf numFmtId="0" fontId="28" fillId="2" borderId="74" xfId="0" applyFont="1" applyFill="1" applyBorder="1" applyAlignment="1">
      <alignment horizontal="center" vertical="center" wrapText="1"/>
    </xf>
    <xf numFmtId="0" fontId="28" fillId="2" borderId="74" xfId="0" applyFont="1" applyFill="1" applyBorder="1" applyAlignment="1">
      <alignment horizontal="left" vertical="center" wrapText="1"/>
    </xf>
    <xf numFmtId="0" fontId="28" fillId="2" borderId="81" xfId="0" applyFont="1" applyFill="1" applyBorder="1" applyAlignment="1">
      <alignment horizontal="left" vertical="center" wrapText="1"/>
    </xf>
    <xf numFmtId="185" fontId="15" fillId="2" borderId="74" xfId="0" applyNumberFormat="1" applyFont="1" applyFill="1" applyBorder="1" applyAlignment="1">
      <alignment horizontal="center" vertical="center" wrapText="1"/>
    </xf>
    <xf numFmtId="0" fontId="28" fillId="2" borderId="77" xfId="1" applyFont="1" applyFill="1" applyBorder="1" applyAlignment="1">
      <alignment vertical="center" wrapText="1"/>
    </xf>
    <xf numFmtId="0" fontId="28" fillId="2" borderId="74" xfId="1" applyFont="1" applyFill="1" applyBorder="1" applyAlignment="1">
      <alignment vertical="center" wrapText="1"/>
    </xf>
    <xf numFmtId="0" fontId="15" fillId="2" borderId="77" xfId="0" applyFont="1" applyFill="1" applyBorder="1" applyAlignment="1">
      <alignment horizontal="center" vertical="center" wrapText="1"/>
    </xf>
    <xf numFmtId="14" fontId="15" fillId="2" borderId="77" xfId="0" applyNumberFormat="1" applyFont="1" applyFill="1" applyBorder="1" applyAlignment="1">
      <alignment horizontal="center" vertical="center" wrapText="1"/>
    </xf>
    <xf numFmtId="9" fontId="15" fillId="2" borderId="74" xfId="1" applyNumberFormat="1" applyFont="1" applyFill="1" applyBorder="1" applyAlignment="1">
      <alignment horizontal="center" vertical="center" wrapText="1"/>
    </xf>
    <xf numFmtId="0" fontId="15" fillId="2" borderId="77" xfId="0" applyFont="1" applyFill="1" applyBorder="1" applyAlignment="1">
      <alignment vertical="center" wrapText="1"/>
    </xf>
    <xf numFmtId="9" fontId="15" fillId="2" borderId="77" xfId="0" applyNumberFormat="1" applyFont="1" applyFill="1" applyBorder="1" applyAlignment="1">
      <alignment horizontal="center" vertical="center" wrapText="1"/>
    </xf>
    <xf numFmtId="0" fontId="28" fillId="2" borderId="77" xfId="0" applyFont="1" applyFill="1" applyBorder="1" applyAlignment="1">
      <alignment horizontal="left" vertical="center" wrapText="1"/>
    </xf>
    <xf numFmtId="0" fontId="28" fillId="2" borderId="77" xfId="0" applyFont="1" applyFill="1" applyBorder="1" applyAlignment="1">
      <alignment horizontal="center" vertical="center" wrapText="1"/>
    </xf>
    <xf numFmtId="14" fontId="15" fillId="2" borderId="77" xfId="0" applyNumberFormat="1" applyFont="1" applyFill="1" applyBorder="1" applyAlignment="1">
      <alignment horizontal="center" vertical="center"/>
    </xf>
    <xf numFmtId="9" fontId="28" fillId="2" borderId="77" xfId="0" applyNumberFormat="1" applyFont="1" applyFill="1" applyBorder="1" applyAlignment="1">
      <alignment horizontal="center" vertical="center" wrapText="1"/>
    </xf>
    <xf numFmtId="0" fontId="15" fillId="2" borderId="77" xfId="0" applyFont="1" applyFill="1" applyBorder="1" applyAlignment="1">
      <alignment horizontal="left" vertical="center" wrapText="1"/>
    </xf>
    <xf numFmtId="0" fontId="15" fillId="2" borderId="77" xfId="0" applyFont="1" applyFill="1" applyBorder="1" applyAlignment="1">
      <alignment horizontal="center" vertical="center"/>
    </xf>
    <xf numFmtId="9" fontId="15" fillId="2" borderId="77" xfId="0" applyNumberFormat="1" applyFont="1" applyFill="1" applyBorder="1" applyAlignment="1">
      <alignment horizontal="center" vertical="center"/>
    </xf>
    <xf numFmtId="0" fontId="15" fillId="19" borderId="76" xfId="0" applyFont="1" applyFill="1" applyBorder="1" applyAlignment="1">
      <alignment wrapText="1"/>
    </xf>
    <xf numFmtId="0" fontId="19" fillId="0" borderId="92" xfId="0" applyFont="1" applyBorder="1"/>
    <xf numFmtId="0" fontId="19" fillId="0" borderId="92" xfId="0" applyFont="1" applyBorder="1" applyAlignment="1">
      <alignment horizontal="left"/>
    </xf>
    <xf numFmtId="9" fontId="12" fillId="12" borderId="29" xfId="0" applyNumberFormat="1" applyFont="1" applyFill="1" applyBorder="1" applyAlignment="1">
      <alignment horizontal="center" wrapText="1"/>
    </xf>
    <xf numFmtId="0" fontId="12" fillId="2" borderId="0" xfId="0" applyFont="1" applyFill="1" applyAlignment="1">
      <alignment wrapText="1"/>
    </xf>
    <xf numFmtId="0" fontId="64" fillId="0" borderId="0" xfId="0" applyFont="1"/>
    <xf numFmtId="0" fontId="65" fillId="0" borderId="0" xfId="0" applyFont="1" applyAlignment="1">
      <alignment horizontal="left"/>
    </xf>
    <xf numFmtId="0" fontId="28" fillId="2" borderId="1" xfId="1" applyFont="1" applyFill="1" applyBorder="1" applyAlignment="1">
      <alignment vertical="center" wrapText="1"/>
    </xf>
    <xf numFmtId="14" fontId="28" fillId="2" borderId="77" xfId="0" applyNumberFormat="1" applyFont="1" applyFill="1" applyBorder="1" applyAlignment="1">
      <alignment horizontal="center" vertical="center" wrapText="1"/>
    </xf>
    <xf numFmtId="0" fontId="28" fillId="2" borderId="76" xfId="0" applyFont="1" applyFill="1" applyBorder="1" applyAlignment="1">
      <alignment horizontal="center" vertical="center" wrapText="1"/>
    </xf>
    <xf numFmtId="165" fontId="28" fillId="2" borderId="77" xfId="0" applyNumberFormat="1" applyFont="1" applyFill="1" applyBorder="1" applyAlignment="1">
      <alignment horizontal="center" vertical="center" wrapText="1"/>
    </xf>
    <xf numFmtId="1" fontId="28" fillId="2" borderId="77" xfId="0" applyNumberFormat="1" applyFont="1" applyFill="1" applyBorder="1" applyAlignment="1">
      <alignment horizontal="center" vertical="center" wrapText="1"/>
    </xf>
    <xf numFmtId="167" fontId="28" fillId="2" borderId="77" xfId="0" applyNumberFormat="1" applyFont="1" applyFill="1" applyBorder="1" applyAlignment="1">
      <alignment horizontal="center" vertical="center" wrapText="1"/>
    </xf>
    <xf numFmtId="0" fontId="15" fillId="2" borderId="74" xfId="1" applyFont="1" applyFill="1" applyBorder="1" applyAlignment="1">
      <alignment horizontal="justify" vertical="top" wrapText="1"/>
    </xf>
    <xf numFmtId="0" fontId="15" fillId="2" borderId="74" xfId="1" applyFont="1" applyFill="1" applyBorder="1" applyAlignment="1">
      <alignment vertical="top"/>
    </xf>
    <xf numFmtId="1" fontId="28" fillId="2" borderId="74" xfId="1" applyNumberFormat="1" applyFont="1" applyFill="1" applyBorder="1" applyAlignment="1">
      <alignment horizontal="center" vertical="center" wrapText="1"/>
    </xf>
    <xf numFmtId="167" fontId="28" fillId="2" borderId="74" xfId="48" applyNumberFormat="1" applyFont="1" applyFill="1" applyBorder="1" applyAlignment="1">
      <alignment horizontal="center" vertical="center" wrapText="1"/>
    </xf>
    <xf numFmtId="49" fontId="28" fillId="2" borderId="77" xfId="0" applyNumberFormat="1" applyFont="1" applyFill="1" applyBorder="1" applyAlignment="1">
      <alignment horizontal="left" vertical="center" wrapText="1"/>
    </xf>
    <xf numFmtId="49" fontId="34" fillId="2" borderId="77" xfId="0" applyNumberFormat="1" applyFont="1" applyFill="1" applyBorder="1" applyAlignment="1">
      <alignment horizontal="left" vertical="center" wrapText="1"/>
    </xf>
    <xf numFmtId="0" fontId="15" fillId="2" borderId="29" xfId="0" applyFont="1" applyFill="1" applyBorder="1" applyAlignment="1">
      <alignment horizontal="center" vertical="center"/>
    </xf>
    <xf numFmtId="0" fontId="28" fillId="2" borderId="29" xfId="0" applyFont="1" applyFill="1" applyBorder="1" applyAlignment="1">
      <alignment horizontal="center" vertical="center"/>
    </xf>
    <xf numFmtId="167" fontId="28" fillId="2" borderId="29" xfId="0" applyNumberFormat="1" applyFont="1" applyFill="1" applyBorder="1" applyAlignment="1">
      <alignment horizontal="center" vertical="center"/>
    </xf>
    <xf numFmtId="0" fontId="28" fillId="2" borderId="29" xfId="0" applyFont="1" applyFill="1" applyBorder="1" applyAlignment="1">
      <alignment horizontal="center" vertical="center" wrapText="1"/>
    </xf>
    <xf numFmtId="0" fontId="28" fillId="19" borderId="77" xfId="0" applyFont="1" applyFill="1" applyBorder="1" applyAlignment="1">
      <alignment horizontal="left" vertical="center" wrapText="1"/>
    </xf>
    <xf numFmtId="14" fontId="28" fillId="2" borderId="74" xfId="0" applyNumberFormat="1" applyFont="1" applyFill="1" applyBorder="1" applyAlignment="1">
      <alignment horizontal="center" vertical="center"/>
    </xf>
    <xf numFmtId="0" fontId="28" fillId="2" borderId="74" xfId="0" applyFont="1" applyFill="1" applyBorder="1" applyAlignment="1">
      <alignment horizontal="center" vertical="center"/>
    </xf>
    <xf numFmtId="0" fontId="28" fillId="2" borderId="95" xfId="0" applyFont="1" applyFill="1" applyBorder="1" applyAlignment="1">
      <alignment horizontal="center" vertical="center"/>
    </xf>
    <xf numFmtId="165" fontId="28" fillId="2" borderId="95" xfId="0" applyNumberFormat="1" applyFont="1" applyFill="1" applyBorder="1" applyAlignment="1">
      <alignment horizontal="center" vertical="center"/>
    </xf>
    <xf numFmtId="0" fontId="28" fillId="2" borderId="77" xfId="0" applyFont="1" applyFill="1" applyBorder="1" applyAlignment="1">
      <alignment horizontal="center" vertical="center"/>
    </xf>
    <xf numFmtId="167" fontId="28" fillId="2" borderId="76" xfId="48" applyNumberFormat="1" applyFont="1" applyFill="1" applyBorder="1" applyAlignment="1">
      <alignment horizontal="center" vertical="center" wrapText="1"/>
    </xf>
    <xf numFmtId="0" fontId="28" fillId="22" borderId="77" xfId="0" applyFont="1" applyFill="1" applyBorder="1" applyAlignment="1">
      <alignment horizontal="center" vertical="center" wrapText="1"/>
    </xf>
    <xf numFmtId="0" fontId="15" fillId="2" borderId="95" xfId="0" applyFont="1" applyFill="1" applyBorder="1" applyAlignment="1">
      <alignment horizontal="left"/>
    </xf>
    <xf numFmtId="0" fontId="28" fillId="2" borderId="95" xfId="0" applyFont="1" applyFill="1" applyBorder="1" applyAlignment="1">
      <alignment horizontal="left" vertical="center" wrapText="1"/>
    </xf>
    <xf numFmtId="0" fontId="15" fillId="2" borderId="74" xfId="0" applyFont="1" applyFill="1" applyBorder="1" applyAlignment="1">
      <alignment horizontal="left"/>
    </xf>
    <xf numFmtId="14" fontId="28" fillId="2" borderId="77" xfId="0" applyNumberFormat="1" applyFont="1" applyFill="1" applyBorder="1" applyAlignment="1">
      <alignment horizontal="center" vertical="center"/>
    </xf>
    <xf numFmtId="0" fontId="49" fillId="2" borderId="29" xfId="0" applyFont="1" applyFill="1" applyBorder="1" applyAlignment="1">
      <alignment horizontal="center" vertical="center" wrapText="1"/>
    </xf>
    <xf numFmtId="49" fontId="28" fillId="22" borderId="77" xfId="0" applyNumberFormat="1" applyFont="1" applyFill="1" applyBorder="1" applyAlignment="1">
      <alignment horizontal="left" vertical="center" wrapText="1"/>
    </xf>
    <xf numFmtId="14" fontId="28" fillId="19" borderId="77" xfId="0" applyNumberFormat="1" applyFont="1" applyFill="1" applyBorder="1" applyAlignment="1">
      <alignment horizontal="center" vertical="center"/>
    </xf>
    <xf numFmtId="0" fontId="28" fillId="19" borderId="77" xfId="0" applyFont="1" applyFill="1" applyBorder="1" applyAlignment="1">
      <alignment horizontal="center" vertical="center" wrapText="1"/>
    </xf>
    <xf numFmtId="165" fontId="28" fillId="19" borderId="77" xfId="0" applyNumberFormat="1" applyFont="1" applyFill="1" applyBorder="1" applyAlignment="1">
      <alignment horizontal="center" vertical="center" wrapText="1"/>
    </xf>
    <xf numFmtId="0" fontId="49" fillId="19" borderId="29" xfId="0" applyFont="1" applyFill="1" applyBorder="1" applyAlignment="1">
      <alignment horizontal="center" vertical="center" wrapText="1"/>
    </xf>
    <xf numFmtId="0" fontId="49" fillId="2" borderId="29" xfId="0" applyFont="1" applyFill="1" applyBorder="1" applyAlignment="1">
      <alignment wrapText="1"/>
    </xf>
    <xf numFmtId="0" fontId="15" fillId="2" borderId="77" xfId="1" applyFont="1" applyFill="1" applyBorder="1" applyAlignment="1">
      <alignment vertical="top" wrapText="1"/>
    </xf>
    <xf numFmtId="9" fontId="28" fillId="2" borderId="74" xfId="0" applyNumberFormat="1" applyFont="1" applyFill="1" applyBorder="1" applyAlignment="1">
      <alignment horizontal="center" vertical="center" wrapText="1"/>
    </xf>
    <xf numFmtId="14" fontId="49" fillId="2" borderId="29" xfId="0" applyNumberFormat="1" applyFont="1" applyFill="1" applyBorder="1" applyAlignment="1">
      <alignment horizontal="center" vertical="center"/>
    </xf>
    <xf numFmtId="9" fontId="49" fillId="2" borderId="4" xfId="0" applyNumberFormat="1" applyFont="1" applyFill="1" applyBorder="1" applyAlignment="1">
      <alignment horizontal="center" vertical="center"/>
    </xf>
    <xf numFmtId="0" fontId="49" fillId="2" borderId="4" xfId="0" applyFont="1" applyFill="1" applyBorder="1" applyAlignment="1">
      <alignment horizontal="center" vertical="center"/>
    </xf>
    <xf numFmtId="0" fontId="15" fillId="2" borderId="1" xfId="0" applyFont="1" applyFill="1" applyBorder="1" applyAlignment="1">
      <alignment vertical="center" wrapText="1"/>
    </xf>
    <xf numFmtId="0" fontId="49" fillId="2" borderId="1" xfId="0" applyFont="1" applyFill="1" applyBorder="1" applyAlignment="1">
      <alignment horizontal="center" vertical="center"/>
    </xf>
    <xf numFmtId="0" fontId="15" fillId="2" borderId="62" xfId="0" applyFont="1" applyFill="1" applyBorder="1" applyAlignment="1">
      <alignment wrapText="1"/>
    </xf>
    <xf numFmtId="0" fontId="15" fillId="2" borderId="62" xfId="0" applyFont="1" applyFill="1" applyBorder="1" applyAlignment="1">
      <alignment vertical="center" wrapText="1"/>
    </xf>
    <xf numFmtId="0" fontId="28" fillId="2" borderId="111" xfId="1" applyFont="1" applyFill="1" applyBorder="1" applyAlignment="1">
      <alignment horizontal="center" vertical="center" wrapText="1"/>
    </xf>
    <xf numFmtId="9" fontId="28" fillId="2" borderId="75" xfId="1" applyNumberFormat="1" applyFont="1" applyFill="1" applyBorder="1" applyAlignment="1">
      <alignment horizontal="center" vertical="center" wrapText="1"/>
    </xf>
    <xf numFmtId="14" fontId="49" fillId="2" borderId="75" xfId="0" applyNumberFormat="1" applyFont="1" applyFill="1" applyBorder="1" applyAlignment="1">
      <alignment horizontal="center" vertical="center"/>
    </xf>
    <xf numFmtId="9" fontId="49" fillId="2" borderId="75" xfId="0" applyNumberFormat="1" applyFont="1" applyFill="1" applyBorder="1" applyAlignment="1">
      <alignment horizontal="center" vertical="center"/>
    </xf>
    <xf numFmtId="9" fontId="49" fillId="2" borderId="111" xfId="0" applyNumberFormat="1" applyFont="1" applyFill="1" applyBorder="1" applyAlignment="1">
      <alignment horizontal="center" vertical="center"/>
    </xf>
    <xf numFmtId="165" fontId="28" fillId="2" borderId="74" xfId="0" applyNumberFormat="1" applyFont="1" applyFill="1" applyBorder="1" applyAlignment="1">
      <alignment horizontal="center" vertical="center" wrapText="1"/>
    </xf>
    <xf numFmtId="165" fontId="28" fillId="2" borderId="96" xfId="0" applyNumberFormat="1" applyFont="1" applyFill="1" applyBorder="1" applyAlignment="1">
      <alignment horizontal="center" vertical="center" wrapText="1"/>
    </xf>
    <xf numFmtId="167" fontId="28" fillId="2" borderId="75" xfId="48" applyNumberFormat="1" applyFont="1" applyFill="1" applyBorder="1" applyAlignment="1">
      <alignment horizontal="center" vertical="center" wrapText="1"/>
    </xf>
    <xf numFmtId="0" fontId="28" fillId="2" borderId="96" xfId="0" applyFont="1" applyFill="1" applyBorder="1" applyAlignment="1">
      <alignment horizontal="center" vertical="center" wrapText="1"/>
    </xf>
    <xf numFmtId="0" fontId="15" fillId="2" borderId="74" xfId="0" applyFont="1" applyFill="1" applyBorder="1" applyAlignment="1">
      <alignment wrapText="1"/>
    </xf>
    <xf numFmtId="0" fontId="15" fillId="2" borderId="108" xfId="0" applyFont="1" applyFill="1" applyBorder="1" applyAlignment="1">
      <alignment horizontal="center" vertical="center" wrapText="1"/>
    </xf>
    <xf numFmtId="165" fontId="28" fillId="2" borderId="75" xfId="0" applyNumberFormat="1" applyFont="1" applyFill="1" applyBorder="1" applyAlignment="1">
      <alignment horizontal="center" vertical="center" wrapText="1"/>
    </xf>
    <xf numFmtId="0" fontId="15" fillId="2" borderId="81" xfId="0" applyFont="1" applyFill="1" applyBorder="1" applyAlignment="1">
      <alignment horizontal="left" vertical="center" wrapText="1"/>
    </xf>
    <xf numFmtId="0" fontId="15" fillId="2" borderId="1" xfId="0" applyFont="1" applyFill="1" applyBorder="1" applyAlignment="1">
      <alignment horizontal="center" vertical="center" wrapText="1"/>
    </xf>
    <xf numFmtId="14" fontId="49" fillId="2" borderId="1" xfId="0" applyNumberFormat="1" applyFont="1" applyFill="1" applyBorder="1" applyAlignment="1">
      <alignment horizontal="center" vertical="center"/>
    </xf>
    <xf numFmtId="9" fontId="49" fillId="2" borderId="1" xfId="0" applyNumberFormat="1" applyFont="1" applyFill="1" applyBorder="1" applyAlignment="1">
      <alignment horizontal="center" vertical="center"/>
    </xf>
    <xf numFmtId="165" fontId="28" fillId="2" borderId="1" xfId="0" applyNumberFormat="1" applyFont="1" applyFill="1" applyBorder="1" applyAlignment="1">
      <alignment horizontal="center" vertical="center" wrapText="1"/>
    </xf>
    <xf numFmtId="0" fontId="15" fillId="2" borderId="76" xfId="0" applyFont="1" applyFill="1" applyBorder="1" applyAlignment="1">
      <alignment wrapText="1"/>
    </xf>
    <xf numFmtId="0" fontId="15" fillId="2" borderId="76" xfId="1" applyFont="1" applyFill="1" applyBorder="1" applyAlignment="1">
      <alignment horizontal="justify" vertical="top" wrapText="1"/>
    </xf>
    <xf numFmtId="0" fontId="15" fillId="2" borderId="76" xfId="1" applyFont="1" applyFill="1" applyBorder="1" applyAlignment="1">
      <alignment vertical="top"/>
    </xf>
    <xf numFmtId="0" fontId="15" fillId="2" borderId="76" xfId="0" applyFont="1" applyFill="1" applyBorder="1"/>
    <xf numFmtId="0" fontId="28"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165" fontId="28" fillId="2" borderId="95" xfId="0" applyNumberFormat="1" applyFont="1" applyFill="1" applyBorder="1" applyAlignment="1">
      <alignment horizontal="center" vertical="center" wrapText="1"/>
    </xf>
    <xf numFmtId="0" fontId="28" fillId="2" borderId="95" xfId="0" applyFont="1" applyFill="1" applyBorder="1" applyAlignment="1">
      <alignment horizontal="center" vertical="center" wrapText="1"/>
    </xf>
    <xf numFmtId="0" fontId="15" fillId="2" borderId="76" xfId="1" applyFont="1" applyFill="1" applyBorder="1" applyAlignment="1">
      <alignment vertical="top" wrapText="1"/>
    </xf>
    <xf numFmtId="9" fontId="49" fillId="2" borderId="5" xfId="0" applyNumberFormat="1" applyFont="1" applyFill="1" applyBorder="1" applyAlignment="1">
      <alignment horizontal="center" vertical="center"/>
    </xf>
    <xf numFmtId="14" fontId="49" fillId="2" borderId="4" xfId="0" applyNumberFormat="1" applyFont="1" applyFill="1" applyBorder="1" applyAlignment="1">
      <alignment horizontal="center" vertical="center"/>
    </xf>
    <xf numFmtId="0" fontId="49" fillId="2" borderId="4" xfId="0" applyFont="1" applyFill="1" applyBorder="1" applyAlignment="1">
      <alignment horizontal="center" vertical="center" wrapText="1"/>
    </xf>
    <xf numFmtId="0" fontId="15" fillId="2" borderId="74" xfId="1" applyFont="1" applyFill="1" applyBorder="1" applyAlignment="1">
      <alignment horizontal="left" vertical="center"/>
    </xf>
    <xf numFmtId="0" fontId="28" fillId="19" borderId="74" xfId="0" applyFont="1" applyFill="1" applyBorder="1" applyAlignment="1">
      <alignment horizontal="center" vertical="center"/>
    </xf>
    <xf numFmtId="0" fontId="28" fillId="19" borderId="77" xfId="0" applyFont="1" applyFill="1" applyBorder="1" applyAlignment="1">
      <alignment horizontal="center" vertical="center"/>
    </xf>
    <xf numFmtId="14" fontId="28" fillId="19" borderId="77" xfId="0" applyNumberFormat="1" applyFont="1" applyFill="1" applyBorder="1" applyAlignment="1">
      <alignment horizontal="center" vertical="center" wrapText="1"/>
    </xf>
    <xf numFmtId="0" fontId="28" fillId="19" borderId="79" xfId="0" applyFont="1" applyFill="1" applyBorder="1" applyAlignment="1">
      <alignment horizontal="center" vertical="center" wrapText="1"/>
    </xf>
    <xf numFmtId="165" fontId="28" fillId="2" borderId="77" xfId="0" applyNumberFormat="1" applyFont="1" applyFill="1" applyBorder="1" applyAlignment="1">
      <alignment horizontal="center" vertical="center"/>
    </xf>
    <xf numFmtId="0" fontId="49" fillId="2" borderId="74" xfId="0" applyFont="1" applyFill="1" applyBorder="1" applyAlignment="1">
      <alignment horizontal="center" vertical="center" wrapText="1"/>
    </xf>
    <xf numFmtId="0" fontId="28" fillId="2" borderId="77" xfId="1" applyFont="1" applyFill="1" applyBorder="1" applyAlignment="1">
      <alignment horizontal="center" vertical="center" wrapText="1"/>
    </xf>
    <xf numFmtId="9" fontId="28" fillId="2" borderId="74" xfId="1" applyNumberFormat="1" applyFont="1" applyFill="1" applyBorder="1" applyAlignment="1">
      <alignment horizontal="center" vertical="center" wrapText="1"/>
    </xf>
    <xf numFmtId="0" fontId="28" fillId="2" borderId="74" xfId="1" applyFont="1" applyFill="1" applyBorder="1" applyAlignment="1">
      <alignment vertical="top" wrapText="1"/>
    </xf>
    <xf numFmtId="0" fontId="28" fillId="2" borderId="74" xfId="1" applyFont="1" applyFill="1" applyBorder="1" applyAlignment="1">
      <alignment horizontal="justify" vertical="top" wrapText="1"/>
    </xf>
    <xf numFmtId="0" fontId="28" fillId="2" borderId="74" xfId="1" applyFont="1" applyFill="1" applyBorder="1" applyAlignment="1">
      <alignment vertical="top"/>
    </xf>
    <xf numFmtId="0" fontId="28" fillId="2" borderId="74" xfId="0" applyFont="1" applyFill="1" applyBorder="1"/>
    <xf numFmtId="0" fontId="49" fillId="2" borderId="77" xfId="0" applyFont="1" applyFill="1" applyBorder="1" applyAlignment="1">
      <alignment horizontal="center" vertical="center" wrapText="1"/>
    </xf>
    <xf numFmtId="9" fontId="49" fillId="2" borderId="77" xfId="0" applyNumberFormat="1" applyFont="1" applyFill="1" applyBorder="1" applyAlignment="1">
      <alignment horizontal="center" vertical="center" wrapText="1"/>
    </xf>
    <xf numFmtId="0" fontId="15" fillId="2" borderId="96" xfId="0" applyFont="1" applyFill="1" applyBorder="1" applyAlignment="1">
      <alignment horizontal="center" vertical="center" wrapText="1"/>
    </xf>
    <xf numFmtId="0" fontId="28" fillId="2" borderId="75" xfId="0" applyFont="1" applyFill="1" applyBorder="1" applyAlignment="1">
      <alignment horizontal="center" vertical="center"/>
    </xf>
    <xf numFmtId="9" fontId="49" fillId="2" borderId="61" xfId="0" applyNumberFormat="1" applyFont="1" applyFill="1" applyBorder="1" applyAlignment="1">
      <alignment horizontal="center" vertical="center"/>
    </xf>
    <xf numFmtId="0" fontId="49" fillId="2" borderId="62" xfId="0" applyFont="1" applyFill="1" applyBorder="1" applyAlignment="1">
      <alignment horizontal="center" vertical="center"/>
    </xf>
    <xf numFmtId="14" fontId="49" fillId="2" borderId="62" xfId="0" applyNumberFormat="1" applyFont="1" applyFill="1" applyBorder="1" applyAlignment="1">
      <alignment horizontal="center" vertical="center"/>
    </xf>
    <xf numFmtId="9" fontId="49" fillId="2" borderId="62" xfId="0" applyNumberFormat="1" applyFont="1" applyFill="1" applyBorder="1" applyAlignment="1">
      <alignment horizontal="center" vertical="center"/>
    </xf>
    <xf numFmtId="0" fontId="49" fillId="2" borderId="62" xfId="0" applyFont="1" applyFill="1" applyBorder="1" applyAlignment="1">
      <alignment horizontal="center" vertical="center" wrapText="1"/>
    </xf>
    <xf numFmtId="0" fontId="28" fillId="2" borderId="75" xfId="0" applyFont="1" applyFill="1" applyBorder="1"/>
    <xf numFmtId="0" fontId="28" fillId="2" borderId="75" xfId="1" applyFont="1" applyFill="1" applyBorder="1" applyAlignment="1">
      <alignment horizontal="justify" vertical="top" wrapText="1"/>
    </xf>
    <xf numFmtId="0" fontId="28" fillId="2" borderId="75" xfId="1" applyFont="1" applyFill="1" applyBorder="1" applyAlignment="1">
      <alignment vertical="top"/>
    </xf>
    <xf numFmtId="0" fontId="28" fillId="2" borderId="81" xfId="1" applyFont="1" applyFill="1" applyBorder="1" applyAlignment="1">
      <alignment horizontal="center" vertical="center" wrapText="1"/>
    </xf>
    <xf numFmtId="9" fontId="49" fillId="2" borderId="74" xfId="0" applyNumberFormat="1" applyFont="1" applyFill="1" applyBorder="1" applyAlignment="1">
      <alignment horizontal="center" vertical="center"/>
    </xf>
    <xf numFmtId="0" fontId="49" fillId="2" borderId="74" xfId="0" applyFont="1" applyFill="1" applyBorder="1" applyAlignment="1">
      <alignment horizontal="center" vertical="center"/>
    </xf>
    <xf numFmtId="14" fontId="49" fillId="2" borderId="77" xfId="0" applyNumberFormat="1" applyFont="1" applyFill="1" applyBorder="1" applyAlignment="1">
      <alignment horizontal="center" vertical="center"/>
    </xf>
    <xf numFmtId="0" fontId="28" fillId="2" borderId="77" xfId="1" applyFont="1" applyFill="1" applyBorder="1" applyAlignment="1">
      <alignment vertical="top"/>
    </xf>
    <xf numFmtId="0" fontId="34" fillId="2" borderId="29" xfId="0" applyFont="1" applyFill="1" applyBorder="1" applyAlignment="1">
      <alignment vertical="center" wrapText="1"/>
    </xf>
    <xf numFmtId="14" fontId="49" fillId="2" borderId="29" xfId="0" applyNumberFormat="1" applyFont="1" applyFill="1" applyBorder="1" applyAlignment="1">
      <alignment horizontal="center" vertical="center" wrapText="1"/>
    </xf>
    <xf numFmtId="0" fontId="28" fillId="2" borderId="76" xfId="0" applyFont="1" applyFill="1" applyBorder="1"/>
    <xf numFmtId="0" fontId="28" fillId="2" borderId="76" xfId="1" applyFont="1" applyFill="1" applyBorder="1" applyAlignment="1">
      <alignment horizontal="justify" vertical="top" wrapText="1"/>
    </xf>
    <xf numFmtId="0" fontId="28" fillId="2" borderId="76" xfId="1" applyFont="1" applyFill="1" applyBorder="1" applyAlignment="1">
      <alignment vertical="top"/>
    </xf>
    <xf numFmtId="0" fontId="15" fillId="2" borderId="29" xfId="0" applyFont="1" applyFill="1" applyBorder="1" applyAlignment="1">
      <alignment vertical="center" wrapText="1"/>
    </xf>
    <xf numFmtId="0" fontId="15" fillId="2" borderId="77" xfId="0" applyFont="1" applyFill="1" applyBorder="1" applyAlignment="1">
      <alignment wrapText="1"/>
    </xf>
    <xf numFmtId="0" fontId="57" fillId="2" borderId="77" xfId="44" applyFont="1" applyFill="1" applyBorder="1" applyAlignment="1" applyProtection="1">
      <alignment wrapText="1"/>
    </xf>
    <xf numFmtId="0" fontId="15" fillId="2" borderId="62" xfId="0" applyFont="1" applyFill="1" applyBorder="1" applyAlignment="1">
      <alignment horizontal="center" vertical="center" wrapText="1"/>
    </xf>
    <xf numFmtId="0" fontId="15" fillId="2" borderId="95" xfId="0" applyFont="1" applyFill="1" applyBorder="1" applyAlignment="1">
      <alignment wrapText="1"/>
    </xf>
    <xf numFmtId="165" fontId="28" fillId="2" borderId="96" xfId="0" applyNumberFormat="1" applyFont="1" applyFill="1" applyBorder="1" applyAlignment="1">
      <alignment horizontal="center" vertical="center"/>
    </xf>
    <xf numFmtId="167" fontId="28" fillId="2" borderId="96" xfId="0" applyNumberFormat="1" applyFont="1" applyFill="1" applyBorder="1" applyAlignment="1">
      <alignment horizontal="center" vertical="center" wrapText="1"/>
    </xf>
    <xf numFmtId="0" fontId="28" fillId="2" borderId="1" xfId="0" applyFont="1" applyFill="1" applyBorder="1" applyAlignment="1">
      <alignment vertical="center" wrapText="1"/>
    </xf>
    <xf numFmtId="14" fontId="49" fillId="2" borderId="32" xfId="0" applyNumberFormat="1" applyFont="1" applyFill="1" applyBorder="1" applyAlignment="1">
      <alignment horizontal="center" vertical="center" wrapText="1"/>
    </xf>
    <xf numFmtId="1" fontId="49" fillId="2" borderId="74" xfId="0" applyNumberFormat="1" applyFont="1" applyFill="1" applyBorder="1" applyAlignment="1">
      <alignment horizontal="center" vertical="center" wrapText="1"/>
    </xf>
    <xf numFmtId="165" fontId="28" fillId="2" borderId="79" xfId="0" applyNumberFormat="1" applyFont="1" applyFill="1" applyBorder="1" applyAlignment="1">
      <alignment horizontal="center" vertical="center"/>
    </xf>
    <xf numFmtId="165" fontId="28" fillId="2" borderId="74" xfId="0" applyNumberFormat="1" applyFont="1" applyFill="1" applyBorder="1" applyAlignment="1">
      <alignment horizontal="center" vertical="center"/>
    </xf>
    <xf numFmtId="14" fontId="28" fillId="2" borderId="95" xfId="0" applyNumberFormat="1" applyFont="1" applyFill="1" applyBorder="1" applyAlignment="1">
      <alignment horizontal="center" vertical="center"/>
    </xf>
    <xf numFmtId="165" fontId="28" fillId="2" borderId="76" xfId="0" applyNumberFormat="1" applyFont="1" applyFill="1" applyBorder="1" applyAlignment="1">
      <alignment horizontal="center" vertical="center"/>
    </xf>
    <xf numFmtId="0" fontId="15" fillId="2" borderId="95" xfId="0" applyFont="1" applyFill="1" applyBorder="1" applyAlignment="1">
      <alignment horizontal="center" vertical="center" wrapText="1"/>
    </xf>
    <xf numFmtId="0" fontId="15" fillId="2" borderId="95" xfId="0" applyFont="1" applyFill="1" applyBorder="1" applyAlignment="1">
      <alignment horizontal="center" vertical="center"/>
    </xf>
    <xf numFmtId="0" fontId="15" fillId="2" borderId="76" xfId="1" applyFont="1" applyFill="1" applyBorder="1" applyAlignment="1">
      <alignment horizontal="center" vertical="center" wrapText="1"/>
    </xf>
    <xf numFmtId="0" fontId="15" fillId="2" borderId="76" xfId="1" applyFont="1" applyFill="1" applyBorder="1" applyAlignment="1">
      <alignment horizontal="center" vertical="center"/>
    </xf>
    <xf numFmtId="14" fontId="28" fillId="2" borderId="96" xfId="0" applyNumberFormat="1" applyFont="1" applyFill="1" applyBorder="1" applyAlignment="1">
      <alignment horizontal="center" vertical="center"/>
    </xf>
    <xf numFmtId="0" fontId="28" fillId="2" borderId="96"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2" borderId="29" xfId="0" applyFont="1" applyFill="1" applyBorder="1" applyAlignment="1">
      <alignment horizontal="left" vertical="center" wrapText="1"/>
    </xf>
    <xf numFmtId="9" fontId="28" fillId="2" borderId="77" xfId="0" applyNumberFormat="1" applyFont="1" applyFill="1" applyBorder="1" applyAlignment="1">
      <alignment horizontal="center" vertical="center"/>
    </xf>
    <xf numFmtId="165" fontId="49" fillId="2" borderId="62" xfId="0" applyNumberFormat="1" applyFont="1" applyFill="1" applyBorder="1" applyAlignment="1">
      <alignment horizontal="center" vertical="center"/>
    </xf>
    <xf numFmtId="0" fontId="15" fillId="2" borderId="75" xfId="1" applyFont="1" applyFill="1" applyBorder="1" applyAlignment="1">
      <alignment horizontal="center" vertical="center" wrapText="1"/>
    </xf>
    <xf numFmtId="0" fontId="15" fillId="2" borderId="75" xfId="1" applyFont="1" applyFill="1" applyBorder="1" applyAlignment="1">
      <alignment horizontal="center" vertical="center"/>
    </xf>
    <xf numFmtId="0" fontId="34" fillId="2" borderId="1" xfId="0" applyFont="1" applyFill="1" applyBorder="1" applyAlignment="1">
      <alignment horizontal="left" vertical="center" wrapText="1"/>
    </xf>
    <xf numFmtId="0" fontId="28" fillId="2" borderId="108" xfId="0" applyFont="1" applyFill="1" applyBorder="1" applyAlignment="1">
      <alignment horizontal="center" vertical="center"/>
    </xf>
    <xf numFmtId="165" fontId="49" fillId="2" borderId="74" xfId="0" applyNumberFormat="1" applyFont="1" applyFill="1" applyBorder="1" applyAlignment="1">
      <alignment horizontal="center" vertical="center"/>
    </xf>
    <xf numFmtId="167" fontId="28" fillId="2" borderId="96" xfId="48" applyNumberFormat="1" applyFont="1" applyFill="1" applyBorder="1" applyAlignment="1">
      <alignment horizontal="center" vertical="center" wrapText="1"/>
    </xf>
    <xf numFmtId="0" fontId="15" fillId="2" borderId="75" xfId="0" applyFont="1" applyFill="1" applyBorder="1" applyAlignment="1">
      <alignment horizontal="center" vertical="center"/>
    </xf>
    <xf numFmtId="0" fontId="28" fillId="2" borderId="75" xfId="0" applyFont="1" applyFill="1" applyBorder="1" applyAlignment="1">
      <alignment horizontal="left" vertical="center" wrapText="1"/>
    </xf>
    <xf numFmtId="0" fontId="49" fillId="2" borderId="76" xfId="0" applyFont="1" applyFill="1" applyBorder="1" applyAlignment="1">
      <alignment horizontal="center" vertical="center"/>
    </xf>
    <xf numFmtId="0" fontId="15" fillId="2" borderId="76" xfId="0" applyFont="1" applyFill="1" applyBorder="1" applyAlignment="1">
      <alignment horizontal="center" vertical="center" wrapText="1"/>
    </xf>
    <xf numFmtId="0" fontId="28" fillId="2" borderId="76" xfId="0" applyFont="1" applyFill="1" applyBorder="1" applyAlignment="1">
      <alignment horizontal="center" vertical="center"/>
    </xf>
    <xf numFmtId="0" fontId="15" fillId="2" borderId="76" xfId="0" applyFont="1" applyFill="1" applyBorder="1" applyAlignment="1">
      <alignment horizontal="center" vertical="center"/>
    </xf>
    <xf numFmtId="0" fontId="28" fillId="2" borderId="95" xfId="1" applyFont="1" applyFill="1" applyBorder="1" applyAlignment="1">
      <alignment horizontal="center" vertical="center" wrapText="1"/>
    </xf>
    <xf numFmtId="165" fontId="28" fillId="2" borderId="76" xfId="0" applyNumberFormat="1" applyFont="1" applyFill="1" applyBorder="1" applyAlignment="1">
      <alignment horizontal="center" vertical="center" wrapText="1"/>
    </xf>
    <xf numFmtId="0" fontId="15" fillId="2" borderId="32" xfId="0" applyFont="1" applyFill="1" applyBorder="1" applyAlignment="1">
      <alignment horizontal="center" vertical="center" wrapText="1"/>
    </xf>
    <xf numFmtId="14" fontId="28" fillId="2" borderId="95" xfId="0" applyNumberFormat="1" applyFont="1" applyFill="1" applyBorder="1" applyAlignment="1">
      <alignment horizontal="center" vertical="center" wrapText="1"/>
    </xf>
    <xf numFmtId="0" fontId="28" fillId="2" borderId="76" xfId="1" applyFont="1" applyFill="1" applyBorder="1" applyAlignment="1">
      <alignment horizontal="center" vertical="center"/>
    </xf>
    <xf numFmtId="14" fontId="32" fillId="2"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1" applyFont="1" applyFill="1" applyBorder="1" applyAlignment="1">
      <alignment horizontal="left" vertical="top" wrapText="1"/>
    </xf>
    <xf numFmtId="184" fontId="28" fillId="2" borderId="74" xfId="1" applyNumberFormat="1" applyFont="1" applyFill="1" applyBorder="1" applyAlignment="1">
      <alignment horizontal="center" vertical="center" wrapText="1"/>
    </xf>
    <xf numFmtId="14" fontId="28" fillId="2" borderId="29" xfId="0" applyNumberFormat="1" applyFont="1" applyFill="1" applyBorder="1" applyAlignment="1">
      <alignment horizontal="center" vertical="center"/>
    </xf>
    <xf numFmtId="0" fontId="32" fillId="2" borderId="74"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28" fillId="2" borderId="62" xfId="0" applyFont="1" applyFill="1" applyBorder="1" applyAlignment="1">
      <alignment horizontal="center" vertical="center" wrapText="1"/>
    </xf>
    <xf numFmtId="165" fontId="28" fillId="2" borderId="62" xfId="0" applyNumberFormat="1" applyFont="1" applyFill="1" applyBorder="1" applyAlignment="1">
      <alignment horizontal="center" vertical="center" wrapText="1"/>
    </xf>
    <xf numFmtId="0" fontId="28" fillId="2" borderId="96" xfId="0" applyFont="1" applyFill="1" applyBorder="1" applyAlignment="1">
      <alignment horizontal="left" vertical="center" wrapText="1"/>
    </xf>
    <xf numFmtId="0" fontId="28" fillId="2" borderId="76" xfId="0" applyFont="1" applyFill="1" applyBorder="1" applyAlignment="1">
      <alignment horizontal="left" vertical="center" wrapText="1"/>
    </xf>
    <xf numFmtId="0" fontId="28" fillId="19" borderId="74" xfId="0" applyFont="1" applyFill="1" applyBorder="1" applyAlignment="1">
      <alignment horizontal="center" vertical="center" wrapText="1"/>
    </xf>
    <xf numFmtId="165" fontId="28" fillId="19" borderId="74" xfId="0" applyNumberFormat="1" applyFont="1" applyFill="1" applyBorder="1" applyAlignment="1">
      <alignment horizontal="center" vertical="center" wrapText="1"/>
    </xf>
    <xf numFmtId="0" fontId="28" fillId="22" borderId="96" xfId="0" applyFont="1" applyFill="1" applyBorder="1" applyAlignment="1">
      <alignment horizontal="center" vertical="center" wrapText="1"/>
    </xf>
    <xf numFmtId="0" fontId="28" fillId="19" borderId="95" xfId="0" applyFont="1" applyFill="1" applyBorder="1" applyAlignment="1">
      <alignment horizontal="left" vertical="center" wrapText="1"/>
    </xf>
    <xf numFmtId="9" fontId="49" fillId="2" borderId="74" xfId="0" applyNumberFormat="1" applyFont="1" applyFill="1" applyBorder="1" applyAlignment="1">
      <alignment horizontal="center" vertical="center" wrapText="1"/>
    </xf>
    <xf numFmtId="0" fontId="28" fillId="2" borderId="96" xfId="0" applyFont="1" applyFill="1" applyBorder="1" applyAlignment="1">
      <alignment vertical="center" wrapText="1"/>
    </xf>
    <xf numFmtId="0" fontId="28" fillId="2" borderId="74" xfId="1" applyFont="1" applyFill="1" applyBorder="1" applyAlignment="1">
      <alignment horizontal="left" vertical="top" wrapText="1"/>
    </xf>
    <xf numFmtId="1" fontId="15" fillId="2" borderId="77" xfId="0" applyNumberFormat="1" applyFont="1" applyFill="1" applyBorder="1" applyAlignment="1">
      <alignment horizontal="center" vertical="center" wrapText="1"/>
    </xf>
    <xf numFmtId="9" fontId="28" fillId="2" borderId="74" xfId="0" applyNumberFormat="1" applyFont="1" applyFill="1" applyBorder="1" applyAlignment="1">
      <alignment horizontal="center" vertical="center"/>
    </xf>
    <xf numFmtId="166" fontId="28" fillId="2" borderId="76" xfId="0" applyNumberFormat="1" applyFont="1" applyFill="1" applyBorder="1" applyAlignment="1">
      <alignment horizontal="center" vertical="center"/>
    </xf>
    <xf numFmtId="9" fontId="15" fillId="2" borderId="74" xfId="0" applyNumberFormat="1" applyFont="1" applyFill="1" applyBorder="1" applyAlignment="1">
      <alignment horizontal="center" vertical="center"/>
    </xf>
    <xf numFmtId="14" fontId="15" fillId="2" borderId="74" xfId="1"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0" fontId="28" fillId="2" borderId="92" xfId="0" applyFont="1" applyFill="1" applyBorder="1" applyAlignment="1">
      <alignment horizontal="left" vertical="center" wrapText="1"/>
    </xf>
    <xf numFmtId="0" fontId="28" fillId="2" borderId="79" xfId="0" applyFont="1" applyFill="1" applyBorder="1" applyAlignment="1">
      <alignment horizontal="center" vertical="center" wrapText="1"/>
    </xf>
    <xf numFmtId="0" fontId="28" fillId="2" borderId="108" xfId="0" applyFont="1" applyFill="1" applyBorder="1" applyAlignment="1">
      <alignment horizontal="center" vertical="center" wrapText="1"/>
    </xf>
    <xf numFmtId="14" fontId="28" fillId="2" borderId="79" xfId="0" applyNumberFormat="1" applyFont="1" applyFill="1" applyBorder="1" applyAlignment="1">
      <alignment horizontal="center" vertical="center" wrapText="1"/>
    </xf>
    <xf numFmtId="9" fontId="28" fillId="2" borderId="95" xfId="0" applyNumberFormat="1" applyFont="1" applyFill="1" applyBorder="1" applyAlignment="1">
      <alignment horizontal="center" vertical="center"/>
    </xf>
    <xf numFmtId="0" fontId="49" fillId="2" borderId="29" xfId="0" applyFont="1" applyFill="1" applyBorder="1" applyAlignment="1">
      <alignment horizontal="center" vertical="center"/>
    </xf>
    <xf numFmtId="0" fontId="15" fillId="2" borderId="76" xfId="0" applyFont="1" applyFill="1" applyBorder="1" applyAlignment="1">
      <alignment horizontal="left"/>
    </xf>
    <xf numFmtId="0" fontId="31" fillId="2" borderId="74" xfId="1" applyFont="1" applyFill="1" applyBorder="1" applyAlignment="1">
      <alignment vertical="center"/>
    </xf>
    <xf numFmtId="0" fontId="34" fillId="2" borderId="74" xfId="1" applyFont="1" applyFill="1" applyBorder="1" applyAlignment="1">
      <alignment horizontal="center" vertical="center" wrapText="1"/>
    </xf>
    <xf numFmtId="0" fontId="31" fillId="2" borderId="74" xfId="1" applyFont="1" applyFill="1" applyBorder="1" applyAlignment="1">
      <alignment horizontal="center" vertical="center" wrapText="1"/>
    </xf>
    <xf numFmtId="0" fontId="34" fillId="2" borderId="74" xfId="0" applyFont="1" applyFill="1" applyBorder="1" applyAlignment="1">
      <alignment horizontal="center" vertical="center" wrapText="1"/>
    </xf>
    <xf numFmtId="9" fontId="34" fillId="2" borderId="74" xfId="0" applyNumberFormat="1" applyFont="1" applyFill="1" applyBorder="1" applyAlignment="1">
      <alignment horizontal="center" vertical="center" wrapText="1"/>
    </xf>
    <xf numFmtId="14" fontId="30" fillId="2" borderId="1" xfId="0" applyNumberFormat="1" applyFont="1" applyFill="1" applyBorder="1" applyAlignment="1">
      <alignment horizontal="center" vertical="center"/>
    </xf>
    <xf numFmtId="9" fontId="62" fillId="2" borderId="61" xfId="0" applyNumberFormat="1" applyFont="1" applyFill="1" applyBorder="1" applyAlignment="1">
      <alignment horizontal="center" vertical="center"/>
    </xf>
    <xf numFmtId="9" fontId="62" fillId="2" borderId="62" xfId="0" applyNumberFormat="1" applyFont="1" applyFill="1" applyBorder="1" applyAlignment="1">
      <alignment horizontal="center" vertical="center"/>
    </xf>
    <xf numFmtId="165" fontId="34" fillId="2" borderId="77" xfId="0" applyNumberFormat="1" applyFont="1" applyFill="1" applyBorder="1" applyAlignment="1">
      <alignment horizontal="center" vertical="center"/>
    </xf>
    <xf numFmtId="0" fontId="34" fillId="2" borderId="77" xfId="0" applyFont="1" applyFill="1" applyBorder="1" applyAlignment="1">
      <alignment horizontal="center" vertical="center"/>
    </xf>
    <xf numFmtId="167" fontId="34" fillId="2" borderId="74" xfId="48" applyNumberFormat="1" applyFont="1" applyFill="1" applyBorder="1" applyAlignment="1">
      <alignment horizontal="center" vertical="center" wrapText="1"/>
    </xf>
    <xf numFmtId="0" fontId="34" fillId="2" borderId="77" xfId="0" applyFont="1" applyFill="1" applyBorder="1" applyAlignment="1">
      <alignment horizontal="center" vertical="center" wrapText="1"/>
    </xf>
    <xf numFmtId="0" fontId="31" fillId="2" borderId="74" xfId="1" applyFont="1" applyFill="1" applyBorder="1" applyAlignment="1">
      <alignment vertical="top" wrapText="1"/>
    </xf>
    <xf numFmtId="0" fontId="31" fillId="2" borderId="74" xfId="0" applyFont="1" applyFill="1" applyBorder="1"/>
    <xf numFmtId="0" fontId="15" fillId="2" borderId="74" xfId="0" applyFont="1" applyFill="1" applyBorder="1" applyAlignment="1">
      <alignment horizontal="left" vertical="top" wrapText="1"/>
    </xf>
    <xf numFmtId="0" fontId="15" fillId="2" borderId="74" xfId="0" applyFont="1" applyFill="1" applyBorder="1" applyAlignment="1">
      <alignment horizontal="left" vertical="top"/>
    </xf>
    <xf numFmtId="0" fontId="15" fillId="2" borderId="74" xfId="1" applyFont="1" applyFill="1" applyBorder="1" applyAlignment="1">
      <alignment horizontal="left" vertical="top" wrapText="1"/>
    </xf>
    <xf numFmtId="1" fontId="28" fillId="2" borderId="77" xfId="0" applyNumberFormat="1" applyFont="1" applyFill="1" applyBorder="1" applyAlignment="1">
      <alignment horizontal="center" vertical="center"/>
    </xf>
    <xf numFmtId="0" fontId="58" fillId="2" borderId="74" xfId="44" applyFont="1" applyFill="1" applyBorder="1" applyAlignment="1" applyProtection="1">
      <alignment horizontal="left" vertical="top" wrapText="1"/>
    </xf>
    <xf numFmtId="0" fontId="28" fillId="2" borderId="77" xfId="0" applyFont="1" applyFill="1" applyBorder="1"/>
    <xf numFmtId="0" fontId="28" fillId="2" borderId="79" xfId="0" applyFont="1" applyFill="1" applyBorder="1" applyAlignment="1">
      <alignment horizontal="center" vertical="center"/>
    </xf>
    <xf numFmtId="14" fontId="28" fillId="2" borderId="1" xfId="0" applyNumberFormat="1" applyFont="1" applyFill="1" applyBorder="1" applyAlignment="1">
      <alignment horizontal="center" vertical="center"/>
    </xf>
    <xf numFmtId="0" fontId="28" fillId="2" borderId="74" xfId="1" applyFont="1" applyFill="1" applyBorder="1" applyAlignment="1">
      <alignment horizontal="center" vertical="center"/>
    </xf>
    <xf numFmtId="0" fontId="28" fillId="2" borderId="1" xfId="0" applyFont="1" applyFill="1" applyBorder="1" applyAlignment="1">
      <alignment horizontal="left" vertical="top" wrapText="1"/>
    </xf>
    <xf numFmtId="0" fontId="28" fillId="2" borderId="22" xfId="0" applyFont="1" applyFill="1" applyBorder="1" applyAlignment="1">
      <alignment horizontal="left" vertical="center" wrapText="1"/>
    </xf>
    <xf numFmtId="0" fontId="15" fillId="2" borderId="74" xfId="45" applyNumberFormat="1" applyFont="1" applyFill="1" applyBorder="1" applyAlignment="1">
      <alignment vertical="top" wrapText="1"/>
    </xf>
    <xf numFmtId="0" fontId="58" fillId="2" borderId="74" xfId="44" applyFont="1" applyFill="1" applyBorder="1" applyAlignment="1" applyProtection="1">
      <alignment vertical="top" wrapText="1"/>
    </xf>
    <xf numFmtId="0" fontId="15" fillId="2" borderId="74" xfId="45" applyNumberFormat="1" applyFont="1" applyFill="1" applyBorder="1" applyAlignment="1">
      <alignment horizontal="center" vertical="center" wrapText="1"/>
    </xf>
    <xf numFmtId="0" fontId="12" fillId="12" borderId="112" xfId="0" applyFont="1" applyFill="1" applyBorder="1" applyAlignment="1">
      <alignment horizontal="center" wrapText="1"/>
    </xf>
    <xf numFmtId="0" fontId="12" fillId="12" borderId="85" xfId="0" applyFont="1" applyFill="1" applyBorder="1" applyAlignment="1">
      <alignment horizontal="center" wrapText="1"/>
    </xf>
    <xf numFmtId="0" fontId="28" fillId="2" borderId="22" xfId="1" applyFont="1" applyFill="1" applyBorder="1" applyAlignment="1">
      <alignment vertical="center" wrapText="1"/>
    </xf>
    <xf numFmtId="49" fontId="28" fillId="2" borderId="79" xfId="0" applyNumberFormat="1" applyFont="1" applyFill="1" applyBorder="1" applyAlignment="1">
      <alignment horizontal="left" vertical="center" wrapText="1"/>
    </xf>
    <xf numFmtId="0" fontId="28" fillId="2" borderId="79"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28" fillId="2" borderId="111" xfId="0" applyFont="1" applyFill="1" applyBorder="1" applyAlignment="1">
      <alignment vertical="center" wrapText="1"/>
    </xf>
    <xf numFmtId="0" fontId="28" fillId="2" borderId="81" xfId="0" applyFont="1" applyFill="1" applyBorder="1" applyAlignment="1">
      <alignment vertical="center" wrapText="1"/>
    </xf>
    <xf numFmtId="49" fontId="34" fillId="2" borderId="79" xfId="0" applyNumberFormat="1" applyFont="1" applyFill="1" applyBorder="1" applyAlignment="1">
      <alignment horizontal="left" vertical="center" wrapText="1"/>
    </xf>
    <xf numFmtId="0" fontId="28" fillId="2" borderId="22" xfId="0" applyFont="1" applyFill="1" applyBorder="1" applyAlignment="1">
      <alignment vertical="center" wrapText="1"/>
    </xf>
    <xf numFmtId="0" fontId="28" fillId="2" borderId="29" xfId="1" applyFont="1" applyFill="1" applyBorder="1" applyAlignment="1">
      <alignment vertical="center" wrapText="1"/>
    </xf>
    <xf numFmtId="0" fontId="15" fillId="2" borderId="79" xfId="0" applyFont="1" applyFill="1" applyBorder="1" applyAlignment="1">
      <alignment vertical="center" wrapText="1"/>
    </xf>
    <xf numFmtId="0" fontId="15" fillId="2" borderId="79" xfId="0" applyFont="1" applyFill="1" applyBorder="1" applyAlignment="1">
      <alignment horizontal="left" vertical="center" wrapText="1"/>
    </xf>
    <xf numFmtId="0" fontId="34" fillId="2" borderId="29"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43" applyFont="1" applyAlignment="1">
      <alignment horizontal="center" vertical="center" wrapText="1"/>
    </xf>
    <xf numFmtId="0" fontId="12" fillId="0" borderId="0" xfId="42" applyFont="1" applyAlignment="1">
      <alignment horizontal="center" vertical="center"/>
    </xf>
    <xf numFmtId="0" fontId="12" fillId="0" borderId="1" xfId="0" applyFont="1" applyBorder="1" applyAlignment="1">
      <alignment horizontal="center" wrapText="1"/>
    </xf>
    <xf numFmtId="0" fontId="12" fillId="0" borderId="29" xfId="0" applyFont="1" applyBorder="1" applyAlignment="1">
      <alignment horizontal="center" wrapText="1"/>
    </xf>
    <xf numFmtId="9" fontId="12" fillId="0" borderId="32" xfId="43" applyNumberFormat="1" applyFont="1" applyBorder="1" applyAlignment="1">
      <alignment horizontal="center" vertical="center" wrapText="1"/>
    </xf>
    <xf numFmtId="0" fontId="12" fillId="0" borderId="83" xfId="0" applyFont="1" applyBorder="1" applyAlignment="1">
      <alignment horizontal="center" vertical="center" wrapText="1"/>
    </xf>
    <xf numFmtId="9" fontId="12" fillId="0" borderId="0" xfId="43" applyNumberFormat="1" applyFont="1" applyAlignment="1">
      <alignment horizontal="center" vertical="center" wrapText="1"/>
    </xf>
    <xf numFmtId="0" fontId="12" fillId="2" borderId="6" xfId="0" applyFont="1" applyFill="1" applyBorder="1" applyAlignment="1">
      <alignment vertical="top"/>
    </xf>
    <xf numFmtId="0" fontId="40" fillId="0" borderId="104" xfId="0" applyFont="1" applyBorder="1" applyAlignment="1">
      <alignment wrapText="1"/>
    </xf>
    <xf numFmtId="9" fontId="22" fillId="0" borderId="29" xfId="0" applyNumberFormat="1" applyFont="1" applyBorder="1" applyAlignment="1">
      <alignment vertical="top" wrapText="1"/>
    </xf>
    <xf numFmtId="0" fontId="67" fillId="2" borderId="22" xfId="43" applyFont="1" applyFill="1" applyBorder="1" applyAlignment="1">
      <alignment horizontal="center" vertical="center" wrapText="1"/>
    </xf>
    <xf numFmtId="0" fontId="21" fillId="0" borderId="17" xfId="43" applyFont="1" applyBorder="1" applyAlignment="1">
      <alignment horizontal="left" vertical="center" wrapText="1"/>
    </xf>
    <xf numFmtId="0" fontId="22" fillId="0" borderId="1" xfId="44" applyFont="1" applyFill="1" applyBorder="1" applyAlignment="1" applyProtection="1">
      <alignment vertical="center" wrapText="1"/>
    </xf>
    <xf numFmtId="0" fontId="36" fillId="13" borderId="92" xfId="0" applyFont="1" applyFill="1" applyBorder="1" applyAlignment="1">
      <alignment horizontal="left" wrapText="1"/>
    </xf>
    <xf numFmtId="0" fontId="12" fillId="0" borderId="0" xfId="42" applyFont="1" applyAlignment="1">
      <alignment horizontal="center"/>
    </xf>
    <xf numFmtId="0" fontId="12" fillId="0" borderId="34" xfId="43" applyFont="1" applyBorder="1" applyAlignment="1">
      <alignment horizontal="left" vertical="center" wrapText="1"/>
    </xf>
    <xf numFmtId="1" fontId="36" fillId="0" borderId="81" xfId="0" applyNumberFormat="1" applyFont="1" applyBorder="1" applyAlignment="1">
      <alignment horizontal="center" wrapText="1"/>
    </xf>
    <xf numFmtId="0" fontId="36" fillId="0" borderId="77" xfId="0" applyFont="1" applyBorder="1" applyAlignment="1">
      <alignment horizontal="center" wrapText="1"/>
    </xf>
    <xf numFmtId="0" fontId="12" fillId="0" borderId="35" xfId="43" applyFont="1" applyBorder="1" applyAlignment="1">
      <alignment horizontal="center" vertical="center" wrapText="1"/>
    </xf>
    <xf numFmtId="0" fontId="12" fillId="0" borderId="34" xfId="43" applyFont="1" applyBorder="1" applyAlignment="1">
      <alignment vertical="center" wrapText="1"/>
    </xf>
    <xf numFmtId="0" fontId="36" fillId="0" borderId="78" xfId="0" applyFont="1" applyBorder="1" applyAlignment="1">
      <alignment horizontal="center" wrapText="1"/>
    </xf>
    <xf numFmtId="0" fontId="12" fillId="0" borderId="80" xfId="43" applyFont="1" applyBorder="1" applyAlignment="1">
      <alignment vertical="center" wrapText="1"/>
    </xf>
    <xf numFmtId="0" fontId="12" fillId="0" borderId="29" xfId="43" applyFont="1" applyBorder="1" applyAlignment="1">
      <alignment horizontal="center" vertical="center" wrapText="1"/>
    </xf>
    <xf numFmtId="0" fontId="12" fillId="0" borderId="83" xfId="43" applyFont="1" applyBorder="1" applyAlignment="1">
      <alignment horizontal="center" vertical="center" wrapText="1"/>
    </xf>
    <xf numFmtId="0" fontId="12" fillId="0" borderId="80" xfId="43" applyFont="1" applyBorder="1" applyAlignment="1">
      <alignment horizontal="center" vertical="center" wrapText="1"/>
    </xf>
    <xf numFmtId="0" fontId="36" fillId="13" borderId="79" xfId="0" applyFont="1" applyFill="1" applyBorder="1" applyAlignment="1">
      <alignment horizontal="center" wrapText="1"/>
    </xf>
    <xf numFmtId="0" fontId="36" fillId="13" borderId="112" xfId="0" applyFont="1" applyFill="1" applyBorder="1" applyAlignment="1">
      <alignment horizontal="center" wrapText="1"/>
    </xf>
    <xf numFmtId="0" fontId="36" fillId="13" borderId="77" xfId="0" applyFont="1" applyFill="1" applyBorder="1" applyAlignment="1">
      <alignment horizontal="center" wrapText="1"/>
    </xf>
    <xf numFmtId="0" fontId="36" fillId="13" borderId="78" xfId="0" applyFont="1" applyFill="1" applyBorder="1" applyAlignment="1">
      <alignment horizontal="center" wrapText="1"/>
    </xf>
    <xf numFmtId="0" fontId="36" fillId="13" borderId="74" xfId="0" applyFont="1" applyFill="1" applyBorder="1" applyAlignment="1">
      <alignment horizontal="center" wrapText="1"/>
    </xf>
    <xf numFmtId="0" fontId="0" fillId="0" borderId="74" xfId="0" applyBorder="1"/>
    <xf numFmtId="0" fontId="68" fillId="13" borderId="74" xfId="0" applyFont="1" applyFill="1" applyBorder="1" applyAlignment="1">
      <alignment horizontal="center" wrapText="1"/>
    </xf>
    <xf numFmtId="0" fontId="36" fillId="13" borderId="111" xfId="0" applyFont="1" applyFill="1" applyBorder="1" applyAlignment="1">
      <alignment horizontal="center" wrapText="1"/>
    </xf>
    <xf numFmtId="0" fontId="36" fillId="13" borderId="108" xfId="0" applyFont="1" applyFill="1" applyBorder="1" applyAlignment="1">
      <alignment horizontal="center" wrapText="1"/>
    </xf>
    <xf numFmtId="1" fontId="22" fillId="0" borderId="1" xfId="0" applyNumberFormat="1" applyFont="1" applyBorder="1" applyAlignment="1">
      <alignment horizontal="center" vertical="center" wrapText="1"/>
    </xf>
    <xf numFmtId="0" fontId="69" fillId="0" borderId="0" xfId="0" applyFont="1"/>
    <xf numFmtId="9" fontId="12" fillId="2" borderId="22" xfId="0" applyNumberFormat="1" applyFont="1" applyFill="1" applyBorder="1" applyAlignment="1">
      <alignment wrapText="1"/>
    </xf>
    <xf numFmtId="0" fontId="12" fillId="2" borderId="29" xfId="0" applyFont="1" applyFill="1" applyBorder="1" applyAlignment="1">
      <alignment wrapText="1"/>
    </xf>
    <xf numFmtId="9" fontId="12" fillId="2" borderId="32" xfId="0" applyNumberFormat="1" applyFont="1" applyFill="1" applyBorder="1" applyAlignment="1">
      <alignment wrapText="1"/>
    </xf>
    <xf numFmtId="0" fontId="19" fillId="0" borderId="0" xfId="0" applyFont="1" applyAlignment="1">
      <alignment vertical="center"/>
    </xf>
    <xf numFmtId="9" fontId="22" fillId="2" borderId="29" xfId="0" applyNumberFormat="1" applyFont="1" applyFill="1" applyBorder="1" applyAlignment="1">
      <alignment vertical="top" wrapText="1"/>
    </xf>
    <xf numFmtId="0" fontId="12" fillId="2" borderId="22" xfId="0" applyFont="1" applyFill="1" applyBorder="1" applyAlignment="1">
      <alignment horizontal="center" wrapText="1"/>
    </xf>
    <xf numFmtId="0" fontId="12" fillId="2" borderId="29" xfId="0" applyFont="1" applyFill="1" applyBorder="1" applyAlignment="1">
      <alignment horizontal="center" wrapText="1"/>
    </xf>
    <xf numFmtId="0" fontId="12" fillId="2" borderId="35" xfId="0" applyFont="1" applyFill="1" applyBorder="1" applyAlignment="1">
      <alignment horizontal="center" wrapText="1"/>
    </xf>
    <xf numFmtId="9" fontId="12" fillId="2" borderId="32" xfId="0" applyNumberFormat="1" applyFont="1" applyFill="1" applyBorder="1" applyAlignment="1">
      <alignment horizontal="center" wrapText="1"/>
    </xf>
    <xf numFmtId="0" fontId="12" fillId="2" borderId="83" xfId="0" applyFont="1" applyFill="1" applyBorder="1" applyAlignment="1">
      <alignment horizontal="center" wrapText="1"/>
    </xf>
    <xf numFmtId="9" fontId="12" fillId="2" borderId="32" xfId="0" applyNumberFormat="1" applyFont="1" applyFill="1" applyBorder="1" applyAlignment="1">
      <alignment horizontal="center" vertical="center" wrapText="1"/>
    </xf>
    <xf numFmtId="9" fontId="12" fillId="2" borderId="22"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21" fillId="0" borderId="155" xfId="43" applyFont="1" applyBorder="1" applyAlignment="1">
      <alignment horizontal="left" vertical="center" wrapText="1"/>
    </xf>
    <xf numFmtId="0" fontId="21" fillId="2" borderId="157" xfId="43" applyFont="1" applyFill="1" applyBorder="1" applyAlignment="1">
      <alignment horizontal="left" vertical="center" wrapText="1"/>
    </xf>
    <xf numFmtId="0" fontId="21" fillId="2" borderId="158" xfId="43" applyFont="1" applyFill="1" applyBorder="1" applyAlignment="1">
      <alignment horizontal="left" vertical="center" wrapText="1"/>
    </xf>
    <xf numFmtId="0" fontId="12" fillId="2" borderId="89" xfId="0" applyFont="1" applyFill="1" applyBorder="1"/>
    <xf numFmtId="0" fontId="12" fillId="2" borderId="112" xfId="0" applyFont="1" applyFill="1" applyBorder="1"/>
    <xf numFmtId="0" fontId="12" fillId="2" borderId="87" xfId="0" applyFont="1" applyFill="1" applyBorder="1"/>
    <xf numFmtId="0" fontId="21" fillId="0" borderId="157" xfId="43" applyFont="1" applyBorder="1" applyAlignment="1">
      <alignment horizontal="left" vertical="center" wrapText="1"/>
    </xf>
    <xf numFmtId="0" fontId="12" fillId="2" borderId="89" xfId="43" applyFont="1" applyFill="1" applyBorder="1" applyAlignment="1">
      <alignment vertical="center" wrapText="1"/>
    </xf>
    <xf numFmtId="0" fontId="12" fillId="2" borderId="112" xfId="43" applyFont="1" applyFill="1" applyBorder="1" applyAlignment="1">
      <alignment vertical="center" wrapText="1"/>
    </xf>
    <xf numFmtId="0" fontId="12" fillId="2" borderId="112" xfId="44" applyFont="1" applyFill="1" applyBorder="1" applyAlignment="1" applyProtection="1">
      <alignment vertical="center" wrapText="1"/>
    </xf>
    <xf numFmtId="0" fontId="12" fillId="2" borderId="87" xfId="42" applyFont="1" applyFill="1" applyBorder="1" applyAlignment="1">
      <alignment horizontal="center"/>
    </xf>
    <xf numFmtId="0" fontId="12" fillId="2" borderId="87" xfId="44" applyFont="1" applyFill="1" applyBorder="1" applyAlignment="1" applyProtection="1">
      <alignment horizontal="center" vertical="center" wrapText="1"/>
    </xf>
    <xf numFmtId="0" fontId="21" fillId="2" borderId="160" xfId="43" applyFont="1" applyFill="1" applyBorder="1" applyAlignment="1">
      <alignment horizontal="left" vertical="center" wrapText="1"/>
    </xf>
    <xf numFmtId="0" fontId="12" fillId="2" borderId="89" xfId="44" applyFont="1" applyFill="1" applyBorder="1" applyAlignment="1" applyProtection="1">
      <alignment horizontal="center" vertical="center" wrapText="1"/>
    </xf>
    <xf numFmtId="0" fontId="12" fillId="2" borderId="112" xfId="44" applyFont="1" applyFill="1" applyBorder="1" applyAlignment="1" applyProtection="1">
      <alignment horizontal="center" vertical="center" wrapText="1"/>
    </xf>
    <xf numFmtId="0" fontId="12" fillId="2" borderId="89" xfId="43" applyFont="1" applyFill="1" applyBorder="1" applyAlignment="1">
      <alignment horizontal="left" vertical="center" wrapText="1"/>
    </xf>
    <xf numFmtId="0" fontId="12" fillId="2" borderId="0" xfId="0" applyFont="1" applyFill="1" applyAlignment="1">
      <alignment horizontal="center" wrapText="1"/>
    </xf>
    <xf numFmtId="0" fontId="12" fillId="2" borderId="112" xfId="0" applyFont="1" applyFill="1" applyBorder="1" applyAlignment="1">
      <alignment horizontal="center" wrapText="1"/>
    </xf>
    <xf numFmtId="0" fontId="12" fillId="2" borderId="85" xfId="0" applyFont="1" applyFill="1" applyBorder="1" applyAlignment="1">
      <alignment horizontal="center" wrapText="1"/>
    </xf>
    <xf numFmtId="0" fontId="12" fillId="2" borderId="0" xfId="0" applyFont="1" applyFill="1" applyAlignment="1">
      <alignment horizontal="center" vertical="center" wrapText="1"/>
    </xf>
    <xf numFmtId="0" fontId="12" fillId="2" borderId="0" xfId="42" applyFont="1" applyFill="1" applyAlignment="1">
      <alignment horizontal="center" vertical="center"/>
    </xf>
    <xf numFmtId="0" fontId="12" fillId="2" borderId="112" xfId="43" applyFont="1" applyFill="1" applyBorder="1" applyAlignment="1">
      <alignment horizontal="center" vertical="center" wrapText="1"/>
    </xf>
    <xf numFmtId="0" fontId="12" fillId="2" borderId="87" xfId="43" applyFont="1" applyFill="1" applyBorder="1" applyAlignment="1">
      <alignment horizontal="center" vertical="center" wrapText="1"/>
    </xf>
    <xf numFmtId="0" fontId="12" fillId="0" borderId="157" xfId="43" applyFont="1" applyBorder="1" applyAlignment="1">
      <alignment horizontal="left" vertical="center" wrapText="1"/>
    </xf>
    <xf numFmtId="0" fontId="12" fillId="0" borderId="157" xfId="43" applyFont="1" applyBorder="1" applyAlignment="1">
      <alignment vertical="center" wrapText="1"/>
    </xf>
    <xf numFmtId="0" fontId="12" fillId="0" borderId="157" xfId="43" applyFont="1" applyBorder="1" applyAlignment="1">
      <alignment horizontal="left" vertical="center"/>
    </xf>
    <xf numFmtId="0" fontId="24" fillId="0" borderId="157" xfId="43" applyFont="1" applyBorder="1" applyAlignment="1">
      <alignment horizontal="left" vertical="center"/>
    </xf>
    <xf numFmtId="0" fontId="23" fillId="0" borderId="163" xfId="42" applyFont="1" applyBorder="1" applyAlignment="1">
      <alignment horizontal="left"/>
    </xf>
    <xf numFmtId="0" fontId="19" fillId="4" borderId="155" xfId="42" applyFont="1" applyFill="1" applyBorder="1"/>
    <xf numFmtId="49" fontId="14" fillId="4" borderId="165" xfId="43" applyNumberFormat="1" applyFont="1" applyFill="1" applyBorder="1" applyAlignment="1">
      <alignment horizontal="left" vertical="center"/>
    </xf>
    <xf numFmtId="49" fontId="14" fillId="4" borderId="99" xfId="43" applyNumberFormat="1" applyFont="1" applyFill="1" applyBorder="1" applyAlignment="1">
      <alignment horizontal="left" vertical="center"/>
    </xf>
    <xf numFmtId="49" fontId="14" fillId="4" borderId="100" xfId="43" applyNumberFormat="1" applyFont="1" applyFill="1" applyBorder="1" applyAlignment="1">
      <alignment horizontal="left" vertical="center"/>
    </xf>
    <xf numFmtId="0" fontId="16" fillId="4" borderId="168" xfId="43" applyFont="1" applyFill="1" applyBorder="1" applyAlignment="1">
      <alignment horizontal="centerContinuous" vertical="center" wrapText="1"/>
    </xf>
    <xf numFmtId="0" fontId="23" fillId="0" borderId="169" xfId="42" applyFont="1" applyBorder="1" applyAlignment="1">
      <alignment horizontal="left"/>
    </xf>
    <xf numFmtId="0" fontId="71" fillId="2" borderId="22" xfId="0" applyFont="1" applyFill="1" applyBorder="1" applyAlignment="1">
      <alignment horizontal="left" vertical="center" wrapText="1"/>
    </xf>
    <xf numFmtId="0" fontId="15" fillId="2" borderId="77" xfId="1" applyFont="1" applyFill="1" applyBorder="1" applyAlignment="1">
      <alignment horizontal="justify" vertical="top" wrapText="1"/>
    </xf>
    <xf numFmtId="9" fontId="49" fillId="12" borderId="1" xfId="0" applyNumberFormat="1" applyFont="1" applyFill="1" applyBorder="1" applyAlignment="1">
      <alignment horizontal="center" vertical="center"/>
    </xf>
    <xf numFmtId="9" fontId="49" fillId="12" borderId="29" xfId="0" applyNumberFormat="1" applyFont="1" applyFill="1" applyBorder="1" applyAlignment="1">
      <alignment horizontal="center" vertical="center"/>
    </xf>
    <xf numFmtId="10" fontId="49" fillId="12" borderId="29" xfId="0" applyNumberFormat="1" applyFont="1" applyFill="1" applyBorder="1" applyAlignment="1">
      <alignment horizontal="center" vertical="center"/>
    </xf>
    <xf numFmtId="0" fontId="28" fillId="12" borderId="77"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75" xfId="0" applyFont="1" applyFill="1" applyBorder="1" applyAlignment="1">
      <alignment wrapText="1"/>
    </xf>
    <xf numFmtId="0" fontId="15" fillId="2" borderId="96" xfId="1" applyFont="1" applyFill="1" applyBorder="1" applyAlignment="1">
      <alignment horizontal="justify" vertical="top" wrapText="1"/>
    </xf>
    <xf numFmtId="0" fontId="15" fillId="2" borderId="75" xfId="1" applyFont="1" applyFill="1" applyBorder="1" applyAlignment="1">
      <alignment horizontal="justify" vertical="top" wrapText="1"/>
    </xf>
    <xf numFmtId="0" fontId="15" fillId="2" borderId="75" xfId="1" applyFont="1" applyFill="1" applyBorder="1" applyAlignment="1">
      <alignment vertical="top"/>
    </xf>
    <xf numFmtId="0" fontId="15" fillId="2" borderId="75" xfId="0" applyFont="1" applyFill="1" applyBorder="1"/>
    <xf numFmtId="0" fontId="28" fillId="12" borderId="77" xfId="0" applyFont="1" applyFill="1" applyBorder="1" applyAlignment="1">
      <alignment horizontal="center" vertical="center"/>
    </xf>
    <xf numFmtId="165" fontId="28" fillId="12" borderId="77" xfId="0" applyNumberFormat="1" applyFont="1" applyFill="1" applyBorder="1" applyAlignment="1">
      <alignment horizontal="center" vertical="center" wrapText="1"/>
    </xf>
    <xf numFmtId="1" fontId="36" fillId="13" borderId="81" xfId="0" applyNumberFormat="1" applyFont="1" applyFill="1" applyBorder="1" applyAlignment="1">
      <alignment vertical="top" wrapText="1"/>
    </xf>
    <xf numFmtId="0" fontId="34" fillId="2" borderId="22" xfId="1" applyFont="1" applyFill="1" applyBorder="1" applyAlignment="1">
      <alignment horizontal="left" vertical="center" wrapText="1"/>
    </xf>
    <xf numFmtId="185" fontId="31" fillId="2" borderId="74" xfId="0" applyNumberFormat="1" applyFont="1" applyFill="1" applyBorder="1" applyAlignment="1">
      <alignment horizontal="center" vertical="center"/>
    </xf>
    <xf numFmtId="0" fontId="34" fillId="2" borderId="74" xfId="0" applyFont="1" applyFill="1" applyBorder="1" applyAlignment="1">
      <alignment vertical="center" wrapText="1"/>
    </xf>
    <xf numFmtId="0" fontId="34" fillId="2" borderId="77" xfId="0" applyFont="1" applyFill="1" applyBorder="1" applyAlignment="1">
      <alignment vertical="center" wrapText="1"/>
    </xf>
    <xf numFmtId="14" fontId="34" fillId="2" borderId="74" xfId="1" applyNumberFormat="1" applyFont="1" applyFill="1" applyBorder="1" applyAlignment="1">
      <alignment horizontal="center" vertical="center" wrapText="1"/>
    </xf>
    <xf numFmtId="9" fontId="34" fillId="2" borderId="1" xfId="1" applyNumberFormat="1" applyFont="1" applyFill="1" applyBorder="1" applyAlignment="1">
      <alignment horizontal="center" vertical="center" wrapText="1"/>
    </xf>
    <xf numFmtId="0" fontId="34" fillId="2" borderId="79" xfId="0" applyFont="1" applyFill="1" applyBorder="1" applyAlignment="1">
      <alignment horizontal="left" vertical="center" wrapText="1"/>
    </xf>
    <xf numFmtId="0" fontId="34" fillId="2" borderId="77"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4" fillId="2" borderId="61" xfId="0" applyFont="1" applyFill="1" applyBorder="1" applyAlignment="1">
      <alignment horizontal="center" vertical="center" wrapText="1"/>
    </xf>
    <xf numFmtId="0" fontId="62" fillId="2" borderId="62" xfId="0" applyFont="1" applyFill="1" applyBorder="1" applyAlignment="1">
      <alignment horizontal="center" vertical="center" wrapText="1"/>
    </xf>
    <xf numFmtId="0" fontId="34" fillId="2" borderId="62" xfId="0" applyFont="1" applyFill="1" applyBorder="1" applyAlignment="1">
      <alignment horizontal="center" vertical="center" wrapText="1"/>
    </xf>
    <xf numFmtId="14" fontId="34" fillId="2" borderId="96" xfId="0" applyNumberFormat="1" applyFont="1" applyFill="1" applyBorder="1" applyAlignment="1">
      <alignment horizontal="center" vertical="center"/>
    </xf>
    <xf numFmtId="0" fontId="34" fillId="2" borderId="96" xfId="0" applyFont="1" applyFill="1" applyBorder="1" applyAlignment="1">
      <alignment horizontal="center" vertical="center"/>
    </xf>
    <xf numFmtId="0" fontId="34" fillId="2" borderId="29" xfId="0" applyFont="1" applyFill="1" applyBorder="1" applyAlignment="1">
      <alignment horizontal="center" vertical="center" wrapText="1"/>
    </xf>
    <xf numFmtId="165" fontId="34" fillId="2" borderId="29" xfId="0" applyNumberFormat="1" applyFont="1" applyFill="1" applyBorder="1" applyAlignment="1">
      <alignment horizontal="center" vertical="center" wrapText="1"/>
    </xf>
    <xf numFmtId="0" fontId="31" fillId="2" borderId="74" xfId="0" applyFont="1" applyFill="1" applyBorder="1" applyAlignment="1">
      <alignment horizontal="left"/>
    </xf>
    <xf numFmtId="10" fontId="12" fillId="2" borderId="32" xfId="0" applyNumberFormat="1" applyFont="1" applyFill="1" applyBorder="1" applyAlignment="1">
      <alignment horizontal="center" wrapText="1"/>
    </xf>
    <xf numFmtId="0" fontId="28" fillId="0" borderId="22" xfId="1" applyFont="1" applyBorder="1" applyAlignment="1">
      <alignment horizontal="left" vertical="center" wrapText="1"/>
    </xf>
    <xf numFmtId="0" fontId="28" fillId="0" borderId="77" xfId="0" applyFont="1" applyBorder="1" applyAlignment="1">
      <alignment horizontal="center" vertical="center"/>
    </xf>
    <xf numFmtId="10" fontId="49" fillId="0" borderId="29" xfId="0" applyNumberFormat="1" applyFont="1" applyBorder="1" applyAlignment="1">
      <alignment horizontal="center" vertical="center"/>
    </xf>
    <xf numFmtId="0" fontId="49" fillId="0" borderId="61" xfId="0" applyFont="1" applyBorder="1" applyAlignment="1">
      <alignment horizontal="center" vertical="center"/>
    </xf>
    <xf numFmtId="0" fontId="28" fillId="0" borderId="74" xfId="0" applyFont="1" applyBorder="1" applyAlignment="1">
      <alignment horizontal="center" vertical="center"/>
    </xf>
    <xf numFmtId="0" fontId="49" fillId="0" borderId="62" xfId="0" applyFont="1" applyBorder="1" applyAlignment="1">
      <alignment horizontal="center" vertical="center"/>
    </xf>
    <xf numFmtId="0" fontId="28" fillId="0" borderId="1" xfId="0" applyFont="1" applyBorder="1" applyAlignment="1">
      <alignment horizontal="center" vertical="center" wrapText="1"/>
    </xf>
    <xf numFmtId="0" fontId="28" fillId="0" borderId="29" xfId="0" applyFont="1" applyBorder="1" applyAlignment="1">
      <alignment horizontal="center" vertical="center" wrapText="1"/>
    </xf>
    <xf numFmtId="9" fontId="49" fillId="0" borderId="77" xfId="0" applyNumberFormat="1" applyFont="1" applyBorder="1" applyAlignment="1">
      <alignment horizontal="center" vertical="center" wrapText="1"/>
    </xf>
    <xf numFmtId="0" fontId="49" fillId="0" borderId="74" xfId="0" applyFont="1" applyBorder="1" applyAlignment="1">
      <alignment horizontal="center" vertical="center"/>
    </xf>
    <xf numFmtId="0" fontId="49" fillId="0" borderId="4" xfId="0" applyFont="1" applyBorder="1" applyAlignment="1">
      <alignment horizontal="center" vertical="center" wrapText="1"/>
    </xf>
    <xf numFmtId="14" fontId="28" fillId="2" borderId="75" xfId="1" applyNumberFormat="1" applyFont="1" applyFill="1" applyBorder="1" applyAlignment="1">
      <alignment horizontal="center" vertical="center" wrapText="1"/>
    </xf>
    <xf numFmtId="9" fontId="28" fillId="0" borderId="77" xfId="0" applyNumberFormat="1" applyFont="1" applyBorder="1" applyAlignment="1">
      <alignment horizontal="center" vertical="center"/>
    </xf>
    <xf numFmtId="0" fontId="15" fillId="2" borderId="32" xfId="1" applyFont="1" applyFill="1" applyBorder="1" applyAlignment="1">
      <alignment horizontal="center" vertical="center"/>
    </xf>
    <xf numFmtId="0" fontId="15" fillId="0" borderId="32" xfId="1" applyFont="1" applyBorder="1" applyAlignment="1">
      <alignment vertical="center"/>
    </xf>
    <xf numFmtId="0" fontId="15" fillId="0" borderId="6" xfId="1" applyFont="1" applyBorder="1" applyAlignment="1">
      <alignment vertical="center"/>
    </xf>
    <xf numFmtId="0" fontId="28" fillId="0" borderId="74" xfId="1" applyFont="1" applyBorder="1" applyAlignment="1">
      <alignment horizontal="center" vertical="center" wrapText="1"/>
    </xf>
    <xf numFmtId="0" fontId="28" fillId="0" borderId="76" xfId="1" applyFont="1" applyBorder="1" applyAlignment="1">
      <alignment horizontal="center" vertical="center" wrapText="1"/>
    </xf>
    <xf numFmtId="0" fontId="28" fillId="0" borderId="111" xfId="1" applyFont="1" applyBorder="1" applyAlignment="1">
      <alignment horizontal="center" vertical="center" wrapText="1"/>
    </xf>
    <xf numFmtId="0" fontId="28" fillId="0" borderId="75" xfId="1" applyFont="1" applyBorder="1" applyAlignment="1">
      <alignment horizontal="center" vertical="center" wrapText="1"/>
    </xf>
    <xf numFmtId="0" fontId="28" fillId="0" borderId="1" xfId="1" applyFont="1" applyBorder="1" applyAlignment="1">
      <alignment horizontal="center" vertical="center" wrapText="1"/>
    </xf>
    <xf numFmtId="0" fontId="15" fillId="0" borderId="74" xfId="1" applyFont="1" applyBorder="1" applyAlignment="1">
      <alignment horizontal="center" vertical="center" wrapText="1"/>
    </xf>
    <xf numFmtId="0" fontId="34" fillId="0" borderId="74" xfId="1" applyFont="1" applyBorder="1" applyAlignment="1">
      <alignment horizontal="center" vertical="center" wrapText="1"/>
    </xf>
    <xf numFmtId="0" fontId="28" fillId="0" borderId="77" xfId="0" applyFont="1" applyBorder="1" applyAlignment="1">
      <alignment horizontal="left" vertical="center" wrapText="1"/>
    </xf>
    <xf numFmtId="0" fontId="28" fillId="0" borderId="110" xfId="1" applyFont="1" applyBorder="1" applyAlignment="1">
      <alignment horizontal="center" vertical="center" wrapText="1"/>
    </xf>
    <xf numFmtId="0" fontId="31" fillId="0" borderId="74" xfId="1" applyFont="1" applyBorder="1" applyAlignment="1">
      <alignment horizontal="center" vertical="center" wrapText="1"/>
    </xf>
    <xf numFmtId="0" fontId="15" fillId="0" borderId="77" xfId="1" applyFont="1" applyBorder="1" applyAlignment="1">
      <alignment horizontal="center" vertical="center" wrapText="1"/>
    </xf>
    <xf numFmtId="0" fontId="15" fillId="0" borderId="74" xfId="1" applyFont="1" applyBorder="1" applyAlignment="1">
      <alignment vertical="top" wrapText="1"/>
    </xf>
    <xf numFmtId="0" fontId="73" fillId="2" borderId="74" xfId="50" applyFont="1" applyFill="1" applyBorder="1" applyAlignment="1" applyProtection="1">
      <alignment horizontal="center" vertical="center" wrapText="1"/>
    </xf>
    <xf numFmtId="0" fontId="57" fillId="2" borderId="95" xfId="50" applyFont="1" applyFill="1" applyBorder="1" applyAlignment="1">
      <alignment horizontal="center" vertical="center" wrapText="1"/>
    </xf>
    <xf numFmtId="0" fontId="22" fillId="2" borderId="74" xfId="44" applyFont="1" applyFill="1" applyBorder="1" applyAlignment="1" applyProtection="1">
      <alignment horizontal="center" vertical="top" wrapText="1"/>
    </xf>
    <xf numFmtId="0" fontId="15" fillId="2" borderId="0" xfId="0" applyFont="1" applyFill="1" applyAlignment="1">
      <alignment horizontal="center"/>
    </xf>
    <xf numFmtId="185" fontId="15" fillId="2" borderId="74" xfId="45" applyNumberFormat="1" applyFont="1" applyFill="1" applyBorder="1" applyAlignment="1">
      <alignment horizontal="center" vertical="center"/>
    </xf>
    <xf numFmtId="185" fontId="28" fillId="2" borderId="74" xfId="0" applyNumberFormat="1" applyFont="1" applyFill="1" applyBorder="1" applyAlignment="1">
      <alignment horizontal="center" vertical="center" wrapText="1"/>
    </xf>
    <xf numFmtId="185" fontId="34" fillId="2" borderId="74" xfId="0" applyNumberFormat="1" applyFont="1" applyFill="1" applyBorder="1" applyAlignment="1">
      <alignment horizontal="center" vertical="center" wrapText="1"/>
    </xf>
    <xf numFmtId="185" fontId="15" fillId="2" borderId="81" xfId="45" applyNumberFormat="1" applyFont="1" applyFill="1" applyBorder="1" applyAlignment="1">
      <alignment horizontal="center" vertical="center"/>
    </xf>
    <xf numFmtId="10" fontId="12" fillId="2" borderId="76" xfId="45" applyNumberFormat="1" applyFont="1" applyFill="1" applyBorder="1" applyAlignment="1">
      <alignment horizontal="center" vertical="center"/>
    </xf>
    <xf numFmtId="10" fontId="12" fillId="2" borderId="74" xfId="45" applyNumberFormat="1" applyFont="1" applyFill="1" applyBorder="1" applyAlignment="1">
      <alignment horizontal="right" vertical="center"/>
    </xf>
    <xf numFmtId="0" fontId="15" fillId="2" borderId="0" xfId="0" applyFont="1" applyFill="1" applyAlignment="1">
      <alignment horizontal="right"/>
    </xf>
    <xf numFmtId="0" fontId="13" fillId="2" borderId="6" xfId="1" applyFont="1" applyFill="1" applyBorder="1" applyAlignment="1">
      <alignment vertical="center"/>
    </xf>
    <xf numFmtId="0" fontId="15" fillId="2" borderId="5" xfId="0" applyFont="1" applyFill="1" applyBorder="1" applyAlignment="1">
      <alignment horizontal="left" vertical="center" wrapText="1"/>
    </xf>
    <xf numFmtId="185" fontId="66" fillId="2" borderId="74" xfId="0" applyNumberFormat="1" applyFont="1" applyFill="1" applyBorder="1" applyAlignment="1">
      <alignment horizontal="center" vertical="center"/>
    </xf>
    <xf numFmtId="182" fontId="12" fillId="12" borderId="32" xfId="0" applyNumberFormat="1" applyFont="1" applyFill="1" applyBorder="1" applyAlignment="1">
      <alignment wrapText="1"/>
    </xf>
    <xf numFmtId="182" fontId="12" fillId="12" borderId="22" xfId="0" applyNumberFormat="1" applyFont="1" applyFill="1" applyBorder="1" applyAlignment="1">
      <alignment wrapText="1"/>
    </xf>
    <xf numFmtId="182" fontId="28" fillId="2" borderId="74" xfId="47" applyNumberFormat="1" applyFont="1" applyFill="1" applyBorder="1" applyAlignment="1">
      <alignment horizontal="center" vertical="center" wrapText="1"/>
    </xf>
    <xf numFmtId="0" fontId="12" fillId="13" borderId="74" xfId="0" applyFont="1" applyFill="1" applyBorder="1" applyAlignment="1">
      <alignment vertical="top" wrapText="1"/>
    </xf>
    <xf numFmtId="1" fontId="12" fillId="12" borderId="29" xfId="0" applyNumberFormat="1" applyFont="1" applyFill="1" applyBorder="1" applyAlignment="1">
      <alignment wrapText="1"/>
    </xf>
    <xf numFmtId="1" fontId="12" fillId="12" borderId="29" xfId="0" applyNumberFormat="1" applyFont="1" applyFill="1" applyBorder="1" applyAlignment="1">
      <alignment horizontal="center" vertical="center" wrapText="1"/>
    </xf>
    <xf numFmtId="1" fontId="12" fillId="12" borderId="0" xfId="0" applyNumberFormat="1" applyFont="1" applyFill="1" applyAlignment="1">
      <alignment wrapText="1"/>
    </xf>
    <xf numFmtId="1" fontId="12" fillId="12" borderId="0" xfId="0" applyNumberFormat="1" applyFont="1" applyFill="1"/>
    <xf numFmtId="1" fontId="12" fillId="12" borderId="34" xfId="0" applyNumberFormat="1" applyFont="1" applyFill="1" applyBorder="1" applyAlignment="1">
      <alignment wrapText="1"/>
    </xf>
    <xf numFmtId="1" fontId="12" fillId="12" borderId="35" xfId="0" applyNumberFormat="1" applyFont="1" applyFill="1" applyBorder="1" applyAlignment="1">
      <alignment wrapText="1"/>
    </xf>
    <xf numFmtId="1" fontId="28" fillId="2" borderId="1" xfId="1" applyNumberFormat="1" applyFont="1" applyFill="1" applyBorder="1" applyAlignment="1">
      <alignment horizontal="center" vertical="center" wrapText="1"/>
    </xf>
    <xf numFmtId="1" fontId="12" fillId="12" borderId="1" xfId="0" applyNumberFormat="1" applyFont="1" applyFill="1" applyBorder="1" applyAlignment="1">
      <alignment vertical="top" wrapText="1"/>
    </xf>
    <xf numFmtId="0" fontId="22" fillId="13" borderId="77" xfId="0" applyFont="1" applyFill="1" applyBorder="1" applyAlignment="1">
      <alignment vertical="top" wrapText="1"/>
    </xf>
    <xf numFmtId="0" fontId="12" fillId="13" borderId="0" xfId="0" applyFont="1" applyFill="1" applyAlignment="1">
      <alignment vertical="top" wrapText="1"/>
    </xf>
    <xf numFmtId="0" fontId="12" fillId="13" borderId="0" xfId="0" applyFont="1" applyFill="1" applyAlignment="1">
      <alignment vertical="top"/>
    </xf>
    <xf numFmtId="0" fontId="28" fillId="2" borderId="61" xfId="0" applyFont="1" applyFill="1" applyBorder="1" applyAlignment="1">
      <alignment horizontal="center" vertical="center" wrapText="1"/>
    </xf>
    <xf numFmtId="0" fontId="28" fillId="2" borderId="81" xfId="0" applyFont="1" applyFill="1" applyBorder="1" applyAlignment="1">
      <alignment horizontal="center" vertical="center" wrapText="1"/>
    </xf>
    <xf numFmtId="0" fontId="28" fillId="2" borderId="0" xfId="0" applyFont="1" applyFill="1" applyAlignment="1">
      <alignment horizontal="center" vertical="center" wrapText="1"/>
    </xf>
    <xf numFmtId="0" fontId="12" fillId="2" borderId="29" xfId="0" applyFont="1" applyFill="1" applyBorder="1" applyAlignment="1">
      <alignment horizontal="left"/>
    </xf>
    <xf numFmtId="0" fontId="12" fillId="2" borderId="17" xfId="43" applyFont="1" applyFill="1" applyBorder="1" applyAlignment="1">
      <alignment vertical="center"/>
    </xf>
    <xf numFmtId="0" fontId="12" fillId="2" borderId="32" xfId="43" applyFont="1" applyFill="1" applyBorder="1" applyAlignment="1">
      <alignment vertical="center"/>
    </xf>
    <xf numFmtId="0" fontId="27" fillId="0" borderId="0" xfId="0" applyFont="1"/>
    <xf numFmtId="9" fontId="12" fillId="0" borderId="22" xfId="43" applyNumberFormat="1" applyFont="1" applyBorder="1" applyAlignment="1">
      <alignment horizontal="center" vertical="center" wrapText="1"/>
    </xf>
    <xf numFmtId="0" fontId="24" fillId="0" borderId="50" xfId="42" applyFont="1" applyBorder="1" applyAlignment="1">
      <alignment horizontal="left"/>
    </xf>
    <xf numFmtId="0" fontId="24" fillId="0" borderId="0" xfId="0" applyFont="1" applyAlignment="1">
      <alignment horizontal="left"/>
    </xf>
    <xf numFmtId="0" fontId="12" fillId="2" borderId="17" xfId="59" applyFont="1" applyFill="1" applyBorder="1" applyAlignment="1" applyProtection="1">
      <alignment horizontal="left" vertical="center" wrapText="1"/>
    </xf>
    <xf numFmtId="0" fontId="12" fillId="2" borderId="32" xfId="59" applyFont="1" applyFill="1" applyBorder="1" applyAlignment="1" applyProtection="1">
      <alignment horizontal="left" vertical="center" wrapText="1"/>
    </xf>
    <xf numFmtId="0" fontId="12" fillId="2" borderId="35" xfId="59" applyFont="1" applyFill="1" applyBorder="1" applyAlignment="1" applyProtection="1">
      <alignment horizontal="left" vertical="center" wrapText="1"/>
    </xf>
    <xf numFmtId="0" fontId="12" fillId="2" borderId="17" xfId="59" applyFont="1" applyFill="1" applyBorder="1" applyAlignment="1" applyProtection="1">
      <alignment horizontal="left" vertical="center"/>
    </xf>
    <xf numFmtId="0" fontId="12" fillId="2" borderId="32" xfId="59" applyFont="1" applyFill="1" applyBorder="1" applyAlignment="1" applyProtection="1">
      <alignment horizontal="center" vertical="center" wrapText="1"/>
    </xf>
    <xf numFmtId="0" fontId="16" fillId="2" borderId="1" xfId="59" applyFont="1" applyFill="1" applyBorder="1" applyAlignment="1" applyProtection="1">
      <alignment horizontal="left" vertical="center" wrapText="1"/>
    </xf>
    <xf numFmtId="0" fontId="16" fillId="2" borderId="32" xfId="59" applyFont="1" applyFill="1" applyBorder="1" applyAlignment="1" applyProtection="1">
      <alignment horizontal="left" vertical="center" wrapText="1"/>
    </xf>
    <xf numFmtId="0" fontId="12" fillId="2" borderId="33" xfId="59" applyFont="1" applyFill="1" applyBorder="1" applyAlignment="1" applyProtection="1">
      <alignment horizontal="center" vertical="center" wrapText="1"/>
    </xf>
    <xf numFmtId="0" fontId="12" fillId="2" borderId="57" xfId="59" applyFont="1" applyFill="1" applyBorder="1" applyAlignment="1" applyProtection="1">
      <alignment horizontal="right" vertical="center" wrapText="1"/>
    </xf>
    <xf numFmtId="0" fontId="12" fillId="2" borderId="5" xfId="59" applyFont="1" applyFill="1" applyBorder="1" applyAlignment="1" applyProtection="1">
      <alignment horizontal="justify" vertical="center" wrapText="1"/>
    </xf>
    <xf numFmtId="0" fontId="12" fillId="2" borderId="0" xfId="59" applyFont="1" applyFill="1" applyBorder="1" applyAlignment="1" applyProtection="1">
      <alignment horizontal="right" vertical="center" wrapText="1"/>
    </xf>
    <xf numFmtId="0" fontId="12" fillId="2" borderId="1" xfId="59" applyFont="1" applyFill="1" applyBorder="1" applyAlignment="1" applyProtection="1">
      <alignment horizontal="center" vertical="center" wrapText="1"/>
    </xf>
    <xf numFmtId="0" fontId="12" fillId="2" borderId="34" xfId="59" applyFont="1" applyFill="1" applyBorder="1" applyAlignment="1" applyProtection="1">
      <alignment vertical="center" wrapText="1"/>
    </xf>
    <xf numFmtId="0" fontId="12" fillId="2" borderId="1" xfId="59" applyFont="1" applyFill="1" applyBorder="1" applyAlignment="1" applyProtection="1">
      <alignment vertical="center" wrapText="1"/>
    </xf>
    <xf numFmtId="0" fontId="12" fillId="2" borderId="0" xfId="59" applyFont="1" applyFill="1" applyBorder="1" applyAlignment="1" applyProtection="1">
      <alignment vertical="center" wrapText="1"/>
    </xf>
    <xf numFmtId="0" fontId="12" fillId="2" borderId="16" xfId="59" applyFont="1" applyFill="1" applyBorder="1" applyAlignment="1" applyProtection="1">
      <alignment horizontal="center" vertical="center" wrapText="1"/>
    </xf>
    <xf numFmtId="0" fontId="12" fillId="2" borderId="6" xfId="59" applyFont="1" applyFill="1" applyBorder="1" applyAlignment="1" applyProtection="1">
      <alignment horizontal="center" vertical="center" wrapText="1"/>
    </xf>
    <xf numFmtId="0" fontId="12" fillId="2" borderId="39" xfId="59" applyFont="1" applyFill="1" applyBorder="1" applyAlignment="1" applyProtection="1">
      <alignment horizontal="center" vertical="center" wrapText="1"/>
    </xf>
    <xf numFmtId="0" fontId="12" fillId="2" borderId="58" xfId="59" applyFont="1" applyFill="1" applyBorder="1" applyAlignment="1" applyProtection="1">
      <alignment vertical="center" wrapText="1"/>
    </xf>
    <xf numFmtId="0" fontId="12" fillId="2" borderId="33" xfId="59" applyFont="1" applyFill="1" applyBorder="1" applyAlignment="1" applyProtection="1">
      <alignment vertical="center" wrapText="1"/>
    </xf>
    <xf numFmtId="0" fontId="12" fillId="2" borderId="0" xfId="59" applyFont="1" applyFill="1" applyBorder="1" applyAlignment="1" applyProtection="1">
      <alignment horizontal="center" vertical="center" wrapText="1"/>
    </xf>
    <xf numFmtId="0" fontId="12" fillId="2" borderId="16" xfId="59" applyFont="1" applyFill="1" applyBorder="1" applyAlignment="1" applyProtection="1">
      <alignment vertical="center" wrapText="1"/>
    </xf>
    <xf numFmtId="0" fontId="12" fillId="2" borderId="6" xfId="59" applyFont="1" applyFill="1" applyBorder="1" applyAlignment="1" applyProtection="1">
      <alignment vertical="center" wrapText="1"/>
    </xf>
    <xf numFmtId="0" fontId="12" fillId="2" borderId="58" xfId="59" applyFont="1" applyFill="1" applyBorder="1" applyAlignment="1" applyProtection="1">
      <alignment horizontal="center" vertical="center" wrapText="1"/>
    </xf>
    <xf numFmtId="0" fontId="12" fillId="2" borderId="38" xfId="59" applyFont="1" applyFill="1" applyBorder="1" applyAlignment="1" applyProtection="1">
      <alignment horizontal="center" vertical="center" wrapText="1"/>
    </xf>
    <xf numFmtId="0" fontId="12" fillId="2" borderId="66" xfId="59" applyFont="1" applyFill="1" applyBorder="1" applyAlignment="1" applyProtection="1">
      <alignment horizontal="right" vertical="center" wrapText="1"/>
    </xf>
    <xf numFmtId="0" fontId="22" fillId="2" borderId="1" xfId="59" applyFont="1" applyFill="1" applyBorder="1" applyAlignment="1" applyProtection="1">
      <alignment vertical="center" wrapText="1"/>
    </xf>
    <xf numFmtId="0" fontId="12" fillId="2" borderId="0" xfId="59" applyFont="1" applyFill="1" applyBorder="1" applyAlignment="1" applyProtection="1">
      <alignment horizontal="right" vertical="center"/>
    </xf>
    <xf numFmtId="0" fontId="12" fillId="2" borderId="34" xfId="59" applyFont="1" applyFill="1" applyBorder="1" applyAlignment="1" applyProtection="1">
      <alignment horizontal="center" vertical="center" wrapText="1"/>
    </xf>
    <xf numFmtId="0" fontId="12" fillId="2" borderId="57" xfId="59" applyFont="1" applyFill="1" applyBorder="1" applyAlignment="1" applyProtection="1">
      <alignment horizontal="center" vertical="center" wrapText="1"/>
    </xf>
    <xf numFmtId="0" fontId="12" fillId="2" borderId="6" xfId="59" applyFont="1" applyFill="1" applyBorder="1" applyAlignment="1" applyProtection="1">
      <alignment horizontal="right" vertical="center"/>
    </xf>
    <xf numFmtId="0" fontId="12" fillId="2" borderId="0" xfId="59" applyFont="1" applyFill="1" applyBorder="1" applyAlignment="1" applyProtection="1">
      <alignment horizontal="left" vertical="center" wrapText="1"/>
    </xf>
    <xf numFmtId="0" fontId="28" fillId="2" borderId="22" xfId="1" applyFont="1" applyFill="1" applyBorder="1" applyAlignment="1">
      <alignment horizontal="justify" vertical="center" wrapText="1"/>
    </xf>
    <xf numFmtId="14" fontId="28" fillId="2" borderId="1" xfId="0" applyNumberFormat="1" applyFont="1" applyFill="1" applyBorder="1" applyAlignment="1">
      <alignment horizontal="center" vertical="center" wrapText="1"/>
    </xf>
    <xf numFmtId="0" fontId="28" fillId="2" borderId="0" xfId="0" applyFont="1" applyFill="1" applyAlignment="1">
      <alignment horizontal="left" vertical="center" wrapText="1"/>
    </xf>
    <xf numFmtId="0" fontId="15" fillId="2" borderId="77" xfId="1" applyFont="1" applyFill="1" applyBorder="1" applyAlignment="1">
      <alignment horizontal="center" vertical="center" wrapText="1"/>
    </xf>
    <xf numFmtId="0" fontId="15" fillId="2" borderId="110" xfId="1" applyFont="1" applyFill="1" applyBorder="1" applyAlignment="1">
      <alignment horizontal="center" vertical="center" wrapText="1"/>
    </xf>
    <xf numFmtId="14" fontId="15" fillId="2" borderId="81" xfId="1" applyNumberFormat="1" applyFont="1" applyFill="1" applyBorder="1" applyAlignment="1">
      <alignment horizontal="center" vertical="center" wrapText="1"/>
    </xf>
    <xf numFmtId="0" fontId="35" fillId="2" borderId="74" xfId="50" applyFont="1" applyFill="1" applyBorder="1" applyAlignment="1" applyProtection="1">
      <alignment horizontal="center" vertical="center" wrapText="1"/>
    </xf>
    <xf numFmtId="0" fontId="35" fillId="2" borderId="74" xfId="50" applyFont="1" applyFill="1" applyBorder="1" applyAlignment="1" applyProtection="1">
      <alignment horizontal="left" vertical="center" wrapText="1"/>
    </xf>
    <xf numFmtId="9" fontId="28" fillId="2" borderId="76" xfId="0" applyNumberFormat="1" applyFont="1" applyFill="1" applyBorder="1" applyAlignment="1">
      <alignment horizontal="center" vertical="center" wrapText="1"/>
    </xf>
    <xf numFmtId="0" fontId="75" fillId="2" borderId="74" xfId="50" applyFont="1" applyFill="1" applyBorder="1" applyAlignment="1" applyProtection="1">
      <alignment horizontal="center" vertical="center" wrapText="1"/>
    </xf>
    <xf numFmtId="0" fontId="15" fillId="2" borderId="74" xfId="1" quotePrefix="1" applyFont="1" applyFill="1" applyBorder="1" applyAlignment="1">
      <alignment horizontal="justify" vertical="top" wrapText="1"/>
    </xf>
    <xf numFmtId="185" fontId="32" fillId="2" borderId="74" xfId="0" applyNumberFormat="1" applyFont="1" applyFill="1" applyBorder="1" applyAlignment="1">
      <alignment horizontal="center" vertical="center"/>
    </xf>
    <xf numFmtId="0" fontId="28" fillId="2" borderId="110" xfId="1" applyFont="1" applyFill="1" applyBorder="1" applyAlignment="1">
      <alignment horizontal="center" vertical="center" wrapText="1"/>
    </xf>
    <xf numFmtId="2" fontId="12" fillId="12" borderId="1" xfId="0" applyNumberFormat="1" applyFont="1" applyFill="1" applyBorder="1" applyAlignment="1">
      <alignment horizontal="center" wrapText="1"/>
    </xf>
    <xf numFmtId="0" fontId="36" fillId="22" borderId="74" xfId="0" applyFont="1" applyFill="1" applyBorder="1" applyAlignment="1">
      <alignment vertical="top" wrapText="1"/>
    </xf>
    <xf numFmtId="0" fontId="16" fillId="19" borderId="5" xfId="0" applyFont="1" applyFill="1" applyBorder="1" applyAlignment="1">
      <alignment vertical="top" wrapText="1"/>
    </xf>
    <xf numFmtId="10" fontId="49" fillId="2" borderId="4" xfId="0" applyNumberFormat="1" applyFont="1" applyFill="1" applyBorder="1" applyAlignment="1">
      <alignment horizontal="center" vertical="center"/>
    </xf>
    <xf numFmtId="49" fontId="15" fillId="2" borderId="92" xfId="0" applyNumberFormat="1" applyFont="1" applyFill="1" applyBorder="1" applyAlignment="1">
      <alignment horizontal="left" vertical="center" wrapText="1"/>
    </xf>
    <xf numFmtId="49" fontId="15" fillId="2" borderId="77" xfId="0" applyNumberFormat="1" applyFont="1" applyFill="1" applyBorder="1" applyAlignment="1">
      <alignment horizontal="left" vertical="center" wrapText="1"/>
    </xf>
    <xf numFmtId="10" fontId="49" fillId="0" borderId="4" xfId="0" applyNumberFormat="1" applyFont="1" applyBorder="1" applyAlignment="1">
      <alignment horizontal="center" vertical="center" wrapText="1"/>
    </xf>
    <xf numFmtId="0" fontId="36" fillId="13" borderId="1" xfId="0" applyFont="1" applyFill="1" applyBorder="1" applyAlignment="1">
      <alignment wrapText="1"/>
    </xf>
    <xf numFmtId="0" fontId="0" fillId="0" borderId="1" xfId="0" applyBorder="1"/>
    <xf numFmtId="14" fontId="15" fillId="0" borderId="1" xfId="1" applyNumberFormat="1" applyFont="1" applyBorder="1" applyAlignment="1">
      <alignment vertical="center"/>
    </xf>
    <xf numFmtId="0" fontId="14" fillId="3" borderId="44"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43" xfId="1" applyFont="1" applyFill="1" applyBorder="1" applyAlignment="1">
      <alignment horizontal="center" vertical="center" wrapText="1"/>
    </xf>
    <xf numFmtId="0" fontId="16" fillId="2" borderId="0" xfId="1" applyFont="1" applyFill="1" applyAlignment="1">
      <alignment horizontal="center" vertical="center"/>
    </xf>
    <xf numFmtId="0" fontId="25" fillId="2" borderId="51"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4" fillId="3" borderId="52" xfId="1" applyFont="1" applyFill="1" applyBorder="1" applyAlignment="1">
      <alignment horizontal="center" vertical="center" wrapText="1"/>
    </xf>
    <xf numFmtId="0" fontId="15" fillId="0" borderId="22" xfId="1" applyFont="1" applyBorder="1" applyAlignment="1">
      <alignment horizontal="right" vertical="center"/>
    </xf>
    <xf numFmtId="0" fontId="15" fillId="0" borderId="32" xfId="1" applyFont="1" applyBorder="1" applyAlignment="1">
      <alignment horizontal="center" vertical="center"/>
    </xf>
    <xf numFmtId="0" fontId="15" fillId="0" borderId="29" xfId="1" applyFont="1" applyBorder="1" applyAlignment="1">
      <alignment horizontal="center" vertical="center"/>
    </xf>
    <xf numFmtId="0" fontId="13" fillId="0" borderId="22" xfId="0" applyFont="1" applyBorder="1" applyAlignment="1">
      <alignment horizontal="center" vertical="center"/>
    </xf>
    <xf numFmtId="0" fontId="13" fillId="0" borderId="32" xfId="0" applyFont="1" applyBorder="1" applyAlignment="1">
      <alignment horizontal="center" vertical="center"/>
    </xf>
    <xf numFmtId="0" fontId="13" fillId="0" borderId="32" xfId="0" applyFont="1" applyBorder="1" applyAlignment="1">
      <alignment horizontal="right" vertical="center"/>
    </xf>
    <xf numFmtId="0" fontId="13" fillId="0" borderId="29" xfId="0" applyFont="1" applyBorder="1" applyAlignment="1">
      <alignment horizontal="center" vertical="center"/>
    </xf>
    <xf numFmtId="0" fontId="13" fillId="0" borderId="22" xfId="1" applyFont="1" applyBorder="1" applyAlignment="1">
      <alignment horizontal="left" vertical="center"/>
    </xf>
    <xf numFmtId="0" fontId="13" fillId="0" borderId="32" xfId="1" applyFont="1" applyBorder="1" applyAlignment="1">
      <alignment horizontal="left" vertical="center"/>
    </xf>
    <xf numFmtId="0" fontId="13" fillId="0" borderId="32" xfId="1" applyFont="1" applyBorder="1" applyAlignment="1">
      <alignment horizontal="right" vertical="center"/>
    </xf>
    <xf numFmtId="0" fontId="13" fillId="0" borderId="29" xfId="1" applyFont="1" applyBorder="1" applyAlignment="1">
      <alignment horizontal="left" vertical="center"/>
    </xf>
    <xf numFmtId="0" fontId="13" fillId="0" borderId="16" xfId="1" applyFont="1" applyBorder="1" applyAlignment="1">
      <alignment horizontal="left" vertical="center"/>
    </xf>
    <xf numFmtId="0" fontId="13" fillId="0" borderId="6" xfId="1" applyFont="1" applyBorder="1" applyAlignment="1">
      <alignment horizontal="left" vertical="center"/>
    </xf>
    <xf numFmtId="0" fontId="13" fillId="0" borderId="4" xfId="1" applyFont="1" applyBorder="1" applyAlignment="1">
      <alignment horizontal="left" vertical="center"/>
    </xf>
    <xf numFmtId="0" fontId="13" fillId="0" borderId="22" xfId="1" applyFont="1" applyBorder="1" applyAlignment="1">
      <alignment horizontal="right" vertical="center"/>
    </xf>
    <xf numFmtId="0" fontId="13" fillId="0" borderId="32" xfId="1" applyFont="1" applyBorder="1" applyAlignment="1">
      <alignment horizontal="center" vertical="center"/>
    </xf>
    <xf numFmtId="0" fontId="13" fillId="0" borderId="29" xfId="1" applyFont="1" applyBorder="1" applyAlignment="1">
      <alignment horizontal="center" vertical="center"/>
    </xf>
    <xf numFmtId="0" fontId="15" fillId="0" borderId="26" xfId="1" applyFont="1" applyBorder="1" applyAlignment="1">
      <alignment horizontal="right" vertical="center"/>
    </xf>
    <xf numFmtId="0" fontId="15" fillId="0" borderId="33" xfId="1" applyFont="1" applyBorder="1" applyAlignment="1">
      <alignment horizontal="center" vertical="center"/>
    </xf>
    <xf numFmtId="0" fontId="15" fillId="2" borderId="32" xfId="1" applyFont="1" applyFill="1" applyBorder="1" applyAlignment="1">
      <alignment horizontal="center" vertical="center"/>
    </xf>
    <xf numFmtId="0" fontId="15" fillId="2" borderId="29" xfId="1" applyFont="1" applyFill="1" applyBorder="1" applyAlignment="1">
      <alignment horizontal="center" vertical="center"/>
    </xf>
    <xf numFmtId="0" fontId="63" fillId="0" borderId="26" xfId="1" applyFont="1" applyBorder="1" applyAlignment="1">
      <alignment horizontal="left" vertical="center"/>
    </xf>
    <xf numFmtId="0" fontId="13" fillId="0" borderId="0" xfId="1" applyFont="1" applyAlignment="1">
      <alignment horizontal="left" vertical="center"/>
    </xf>
    <xf numFmtId="0" fontId="13" fillId="0" borderId="0" xfId="1" applyFont="1" applyAlignment="1">
      <alignment horizontal="right" vertical="center"/>
    </xf>
    <xf numFmtId="0" fontId="13" fillId="0" borderId="33" xfId="1" applyFont="1" applyBorder="1" applyAlignment="1">
      <alignment horizontal="left" vertical="center"/>
    </xf>
    <xf numFmtId="0" fontId="13" fillId="0" borderId="62" xfId="1" applyFont="1" applyBorder="1" applyAlignment="1">
      <alignment horizontal="left" vertical="center"/>
    </xf>
    <xf numFmtId="0" fontId="13" fillId="4" borderId="21" xfId="1" applyFont="1" applyFill="1" applyBorder="1" applyAlignment="1">
      <alignment horizontal="center" vertical="center"/>
    </xf>
    <xf numFmtId="0" fontId="13" fillId="4" borderId="17" xfId="1" applyFont="1" applyFill="1" applyBorder="1" applyAlignment="1">
      <alignment horizontal="center" vertical="center"/>
    </xf>
    <xf numFmtId="0" fontId="13" fillId="4" borderId="53" xfId="1" applyFont="1" applyFill="1" applyBorder="1" applyAlignment="1">
      <alignment horizontal="center" vertical="center"/>
    </xf>
    <xf numFmtId="0" fontId="13" fillId="4" borderId="67" xfId="1" applyFont="1" applyFill="1" applyBorder="1" applyAlignment="1">
      <alignment horizontal="center" vertical="center" wrapText="1"/>
    </xf>
    <xf numFmtId="0" fontId="13" fillId="4" borderId="19" xfId="1" applyFont="1" applyFill="1" applyBorder="1" applyAlignment="1">
      <alignment horizontal="center" vertical="center" wrapText="1"/>
    </xf>
    <xf numFmtId="0" fontId="13" fillId="4" borderId="23" xfId="1" applyFont="1" applyFill="1" applyBorder="1" applyAlignment="1">
      <alignment horizontal="center" vertical="center" wrapText="1"/>
    </xf>
    <xf numFmtId="0" fontId="13" fillId="4" borderId="68" xfId="0" applyFont="1" applyFill="1" applyBorder="1" applyAlignment="1">
      <alignment horizontal="center"/>
    </xf>
    <xf numFmtId="0" fontId="13" fillId="4" borderId="69" xfId="0" applyFont="1" applyFill="1" applyBorder="1" applyAlignment="1">
      <alignment horizontal="right"/>
    </xf>
    <xf numFmtId="0" fontId="13" fillId="4" borderId="69" xfId="0" applyFont="1" applyFill="1" applyBorder="1" applyAlignment="1">
      <alignment horizontal="center"/>
    </xf>
    <xf numFmtId="0" fontId="13" fillId="4" borderId="70" xfId="0" applyFont="1" applyFill="1" applyBorder="1" applyAlignment="1">
      <alignment horizontal="center"/>
    </xf>
    <xf numFmtId="0" fontId="13" fillId="4" borderId="68" xfId="1" applyFont="1" applyFill="1" applyBorder="1" applyAlignment="1">
      <alignment horizontal="center" vertical="center"/>
    </xf>
    <xf numFmtId="0" fontId="13" fillId="4" borderId="69" xfId="1" applyFont="1" applyFill="1" applyBorder="1" applyAlignment="1">
      <alignment horizontal="center" vertical="center"/>
    </xf>
    <xf numFmtId="0" fontId="13" fillId="4" borderId="8" xfId="1" applyFont="1" applyFill="1" applyBorder="1" applyAlignment="1">
      <alignment horizontal="center" vertical="center"/>
    </xf>
    <xf numFmtId="0" fontId="13" fillId="4" borderId="1" xfId="1" applyFont="1" applyFill="1" applyBorder="1" applyAlignment="1">
      <alignment horizontal="center" vertical="center"/>
    </xf>
    <xf numFmtId="0" fontId="13" fillId="4" borderId="71" xfId="1" applyFont="1" applyFill="1" applyBorder="1" applyAlignment="1">
      <alignment horizontal="center" vertical="center" wrapText="1"/>
    </xf>
    <xf numFmtId="0" fontId="13" fillId="4" borderId="24"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4" borderId="0" xfId="1" applyFont="1" applyFill="1" applyAlignment="1">
      <alignment horizontal="center" vertical="center" wrapText="1"/>
    </xf>
    <xf numFmtId="0" fontId="13" fillId="4" borderId="74"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29" xfId="0" applyFont="1" applyFill="1" applyBorder="1" applyAlignment="1">
      <alignment horizontal="center"/>
    </xf>
    <xf numFmtId="0" fontId="13" fillId="4" borderId="1" xfId="0" applyFont="1" applyFill="1" applyBorder="1" applyAlignment="1">
      <alignment horizontal="center"/>
    </xf>
    <xf numFmtId="0" fontId="13" fillId="4" borderId="70" xfId="1" applyFont="1" applyFill="1" applyBorder="1" applyAlignment="1">
      <alignment horizontal="center" vertical="center"/>
    </xf>
    <xf numFmtId="0" fontId="13" fillId="4" borderId="2" xfId="1" applyFont="1" applyFill="1" applyBorder="1" applyAlignment="1">
      <alignment horizontal="center" vertical="center" wrapText="1"/>
    </xf>
    <xf numFmtId="0" fontId="13" fillId="4" borderId="18" xfId="1" applyFont="1" applyFill="1" applyBorder="1" applyAlignment="1">
      <alignment horizontal="center" vertical="center" wrapText="1"/>
    </xf>
    <xf numFmtId="0" fontId="13" fillId="4" borderId="54" xfId="1" applyFont="1" applyFill="1" applyBorder="1" applyAlignment="1">
      <alignment horizontal="center" vertical="center" wrapText="1"/>
    </xf>
    <xf numFmtId="0" fontId="13" fillId="4" borderId="55" xfId="1"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5" xfId="1" applyFont="1" applyFill="1" applyBorder="1" applyAlignment="1">
      <alignment horizontal="center" vertical="center"/>
    </xf>
    <xf numFmtId="0" fontId="13" fillId="4" borderId="72" xfId="1" applyFont="1" applyFill="1" applyBorder="1" applyAlignment="1">
      <alignment horizontal="center" vertical="center" wrapText="1"/>
    </xf>
    <xf numFmtId="0" fontId="13" fillId="4" borderId="64" xfId="1" applyFont="1" applyFill="1" applyBorder="1" applyAlignment="1">
      <alignment horizontal="center" vertical="center" wrapText="1"/>
    </xf>
    <xf numFmtId="0" fontId="13" fillId="4" borderId="73" xfId="1" applyFont="1" applyFill="1" applyBorder="1" applyAlignment="1">
      <alignment horizontal="center" vertical="center" wrapText="1"/>
    </xf>
    <xf numFmtId="0" fontId="13" fillId="4" borderId="15"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3" fillId="4" borderId="59" xfId="1" applyFont="1" applyFill="1" applyBorder="1" applyAlignment="1">
      <alignment horizontal="center" vertical="center" wrapText="1"/>
    </xf>
    <xf numFmtId="0" fontId="13" fillId="4" borderId="60" xfId="1"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1" applyFont="1" applyFill="1" applyBorder="1" applyAlignment="1">
      <alignment horizontal="center" vertical="top" wrapText="1"/>
    </xf>
    <xf numFmtId="0" fontId="13" fillId="4" borderId="11" xfId="1" applyFont="1" applyFill="1" applyBorder="1" applyAlignment="1">
      <alignment horizontal="center" vertical="top" wrapText="1"/>
    </xf>
    <xf numFmtId="0" fontId="13" fillId="5" borderId="2" xfId="1" applyFont="1" applyFill="1" applyBorder="1" applyAlignment="1">
      <alignment horizontal="center" vertical="center" wrapText="1"/>
    </xf>
    <xf numFmtId="0" fontId="13" fillId="5" borderId="55"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13" fillId="4" borderId="7" xfId="1" applyFont="1" applyFill="1" applyBorder="1" applyAlignment="1">
      <alignment horizontal="center" vertical="center"/>
    </xf>
    <xf numFmtId="0" fontId="13" fillId="4" borderId="10" xfId="1" applyFont="1" applyFill="1" applyBorder="1" applyAlignment="1">
      <alignment horizontal="center" vertical="center"/>
    </xf>
    <xf numFmtId="0" fontId="13" fillId="4" borderId="59" xfId="1" applyFont="1" applyFill="1" applyBorder="1" applyAlignment="1">
      <alignment horizontal="center" vertical="center"/>
    </xf>
    <xf numFmtId="0" fontId="13" fillId="4" borderId="60" xfId="1" applyFont="1" applyFill="1" applyBorder="1" applyAlignment="1">
      <alignment horizontal="center" vertical="center"/>
    </xf>
    <xf numFmtId="0" fontId="13" fillId="4" borderId="13" xfId="0" applyFont="1" applyFill="1" applyBorder="1" applyAlignment="1">
      <alignment horizontal="center" vertical="center"/>
    </xf>
    <xf numFmtId="0" fontId="13" fillId="4" borderId="56" xfId="0" applyFont="1" applyFill="1" applyBorder="1" applyAlignment="1">
      <alignment horizontal="center" vertical="center"/>
    </xf>
    <xf numFmtId="0" fontId="36" fillId="12" borderId="17" xfId="0" applyFont="1" applyFill="1" applyBorder="1" applyAlignment="1">
      <alignment vertical="center" wrapText="1"/>
    </xf>
    <xf numFmtId="0" fontId="36" fillId="12" borderId="32" xfId="0" applyFont="1" applyFill="1" applyBorder="1" applyAlignment="1">
      <alignment vertical="center" wrapText="1"/>
    </xf>
    <xf numFmtId="0" fontId="36" fillId="12" borderId="83" xfId="0" applyFont="1" applyFill="1" applyBorder="1" applyAlignment="1">
      <alignment vertical="center" wrapText="1"/>
    </xf>
    <xf numFmtId="0" fontId="12" fillId="12" borderId="17" xfId="0" applyFont="1" applyFill="1" applyBorder="1" applyAlignment="1">
      <alignment vertical="center" wrapText="1"/>
    </xf>
    <xf numFmtId="0" fontId="12" fillId="12" borderId="32" xfId="0" applyFont="1" applyFill="1" applyBorder="1" applyAlignment="1">
      <alignment vertical="center" wrapText="1"/>
    </xf>
    <xf numFmtId="0" fontId="12" fillId="12" borderId="83" xfId="0" applyFont="1" applyFill="1" applyBorder="1" applyAlignment="1">
      <alignment vertical="center" wrapText="1"/>
    </xf>
    <xf numFmtId="0" fontId="12" fillId="0" borderId="53" xfId="0" applyFont="1" applyBorder="1" applyAlignment="1">
      <alignment vertical="top" wrapText="1"/>
    </xf>
    <xf numFmtId="0" fontId="12" fillId="0" borderId="36" xfId="0" applyFont="1" applyBorder="1" applyAlignment="1">
      <alignment vertical="top" wrapText="1"/>
    </xf>
    <xf numFmtId="0" fontId="12" fillId="0" borderId="139" xfId="0" applyFont="1" applyBorder="1" applyAlignment="1">
      <alignment vertical="top" wrapText="1"/>
    </xf>
    <xf numFmtId="0" fontId="12" fillId="19" borderId="17" xfId="0" applyFont="1" applyFill="1" applyBorder="1" applyAlignment="1">
      <alignment wrapText="1"/>
    </xf>
    <xf numFmtId="0" fontId="12" fillId="19" borderId="32" xfId="0" applyFont="1" applyFill="1" applyBorder="1" applyAlignment="1">
      <alignment wrapText="1"/>
    </xf>
    <xf numFmtId="0" fontId="12" fillId="19" borderId="85" xfId="0" applyFont="1" applyFill="1" applyBorder="1" applyAlignment="1">
      <alignment wrapText="1"/>
    </xf>
    <xf numFmtId="9" fontId="12" fillId="12" borderId="32" xfId="0" applyNumberFormat="1" applyFont="1" applyFill="1" applyBorder="1" applyAlignment="1">
      <alignment horizontal="center" wrapText="1"/>
    </xf>
    <xf numFmtId="0" fontId="12" fillId="12" borderId="83" xfId="0" applyFont="1" applyFill="1" applyBorder="1" applyAlignment="1">
      <alignment horizontal="center" wrapText="1"/>
    </xf>
    <xf numFmtId="0" fontId="12" fillId="12" borderId="6" xfId="0" applyFont="1" applyFill="1" applyBorder="1" applyAlignment="1">
      <alignment wrapText="1"/>
    </xf>
    <xf numFmtId="0" fontId="36" fillId="12" borderId="17" xfId="0" applyFont="1" applyFill="1" applyBorder="1" applyAlignment="1">
      <alignment wrapText="1"/>
    </xf>
    <xf numFmtId="0" fontId="12" fillId="12" borderId="32" xfId="0" applyFont="1" applyFill="1" applyBorder="1" applyAlignment="1">
      <alignment wrapText="1"/>
    </xf>
    <xf numFmtId="0" fontId="12" fillId="12" borderId="85" xfId="0" applyFont="1" applyFill="1" applyBorder="1" applyAlignment="1">
      <alignment wrapText="1"/>
    </xf>
    <xf numFmtId="0" fontId="21" fillId="0" borderId="23" xfId="43" applyFont="1" applyBorder="1" applyAlignment="1">
      <alignment horizontal="left" vertical="top" wrapText="1"/>
    </xf>
    <xf numFmtId="0" fontId="21" fillId="0" borderId="47" xfId="43" applyFont="1" applyBorder="1" applyAlignment="1">
      <alignment horizontal="left" vertical="top" wrapText="1"/>
    </xf>
    <xf numFmtId="0" fontId="21" fillId="0" borderId="48" xfId="43" applyFont="1" applyBorder="1" applyAlignment="1">
      <alignment horizontal="left" vertical="top" wrapText="1"/>
    </xf>
    <xf numFmtId="0" fontId="12" fillId="2" borderId="22" xfId="43" applyFont="1" applyFill="1" applyBorder="1" applyAlignment="1">
      <alignment horizontal="left" vertical="center"/>
    </xf>
    <xf numFmtId="0" fontId="12" fillId="2" borderId="32" xfId="43" applyFont="1" applyFill="1" applyBorder="1" applyAlignment="1">
      <alignment horizontal="left" vertical="center"/>
    </xf>
    <xf numFmtId="0" fontId="12" fillId="2" borderId="35" xfId="43" applyFont="1" applyFill="1" applyBorder="1" applyAlignment="1">
      <alignment horizontal="left" vertical="center"/>
    </xf>
    <xf numFmtId="0" fontId="12" fillId="12" borderId="16" xfId="0" applyFont="1" applyFill="1" applyBorder="1" applyAlignment="1">
      <alignment horizontal="center" wrapText="1"/>
    </xf>
    <xf numFmtId="0" fontId="12" fillId="12" borderId="6" xfId="0" applyFont="1" applyFill="1" applyBorder="1" applyAlignment="1">
      <alignment horizontal="center" wrapText="1"/>
    </xf>
    <xf numFmtId="0" fontId="12" fillId="12" borderId="57" xfId="0" applyFont="1" applyFill="1" applyBorder="1" applyAlignment="1">
      <alignment horizontal="center"/>
    </xf>
    <xf numFmtId="0" fontId="12" fillId="12" borderId="0" xfId="0" applyFont="1" applyFill="1" applyAlignment="1">
      <alignment horizontal="center"/>
    </xf>
    <xf numFmtId="0" fontId="21" fillId="0" borderId="23" xfId="43" applyFont="1" applyBorder="1" applyAlignment="1">
      <alignment horizontal="left" vertical="center" wrapText="1"/>
    </xf>
    <xf numFmtId="0" fontId="21" fillId="0" borderId="47" xfId="43" applyFont="1" applyBorder="1" applyAlignment="1">
      <alignment horizontal="left" vertical="center" wrapText="1"/>
    </xf>
    <xf numFmtId="0" fontId="21" fillId="0" borderId="48" xfId="43" applyFont="1" applyBorder="1" applyAlignment="1">
      <alignment horizontal="left" vertical="center" wrapText="1"/>
    </xf>
    <xf numFmtId="0" fontId="12" fillId="12" borderId="87" xfId="0" applyFont="1" applyFill="1" applyBorder="1" applyAlignment="1">
      <alignment horizontal="center" wrapText="1"/>
    </xf>
    <xf numFmtId="0" fontId="12" fillId="12" borderId="112" xfId="0" applyFont="1" applyFill="1" applyBorder="1" applyAlignment="1">
      <alignment horizontal="center"/>
    </xf>
    <xf numFmtId="0" fontId="20" fillId="4" borderId="23" xfId="42" applyFont="1" applyFill="1" applyBorder="1" applyAlignment="1">
      <alignment horizontal="center" vertical="center" wrapText="1"/>
    </xf>
    <xf numFmtId="0" fontId="20" fillId="4" borderId="47" xfId="42" applyFont="1" applyFill="1" applyBorder="1" applyAlignment="1">
      <alignment horizontal="center" vertical="center" wrapText="1"/>
    </xf>
    <xf numFmtId="0" fontId="20" fillId="4" borderId="48" xfId="42" applyFont="1" applyFill="1" applyBorder="1" applyAlignment="1">
      <alignment horizontal="center" vertical="center" wrapText="1"/>
    </xf>
    <xf numFmtId="0" fontId="12" fillId="2" borderId="21" xfId="44" applyFont="1" applyFill="1" applyBorder="1" applyAlignment="1" applyProtection="1">
      <alignment horizontal="left" vertical="center" wrapText="1"/>
    </xf>
    <xf numFmtId="0" fontId="12" fillId="2" borderId="64" xfId="44" applyFont="1" applyFill="1" applyBorder="1" applyAlignment="1" applyProtection="1">
      <alignment horizontal="left" vertical="center" wrapText="1"/>
    </xf>
    <xf numFmtId="0" fontId="12" fillId="2" borderId="65" xfId="44" applyFont="1" applyFill="1" applyBorder="1" applyAlignment="1" applyProtection="1">
      <alignment horizontal="left" vertical="center" wrapText="1"/>
    </xf>
    <xf numFmtId="0" fontId="12" fillId="12" borderId="17" xfId="0" applyFont="1" applyFill="1" applyBorder="1" applyAlignment="1">
      <alignment wrapText="1"/>
    </xf>
    <xf numFmtId="0" fontId="40" fillId="14" borderId="22" xfId="1" applyFont="1" applyFill="1" applyBorder="1" applyAlignment="1">
      <alignment horizontal="left" vertical="center" wrapText="1"/>
    </xf>
    <xf numFmtId="0" fontId="40" fillId="14" borderId="29" xfId="1" applyFont="1" applyFill="1" applyBorder="1" applyAlignment="1">
      <alignment horizontal="left" vertical="center" wrapText="1"/>
    </xf>
    <xf numFmtId="0" fontId="36" fillId="14" borderId="17" xfId="43" applyFont="1" applyFill="1" applyBorder="1" applyAlignment="1">
      <alignment horizontal="center" vertical="center" wrapText="1"/>
    </xf>
    <xf numFmtId="0" fontId="36" fillId="14" borderId="32" xfId="43" applyFont="1" applyFill="1" applyBorder="1" applyAlignment="1">
      <alignment horizontal="center" vertical="center" wrapText="1"/>
    </xf>
    <xf numFmtId="0" fontId="36" fillId="14" borderId="35" xfId="43" applyFont="1" applyFill="1" applyBorder="1" applyAlignment="1">
      <alignment horizontal="center" vertical="center" wrapText="1"/>
    </xf>
    <xf numFmtId="0" fontId="12" fillId="2" borderId="17" xfId="43" applyFont="1" applyFill="1" applyBorder="1" applyAlignment="1">
      <alignment horizontal="left" vertical="center"/>
    </xf>
    <xf numFmtId="0" fontId="12" fillId="12" borderId="63" xfId="0" applyFont="1" applyFill="1" applyBorder="1" applyAlignment="1">
      <alignment horizontal="center"/>
    </xf>
    <xf numFmtId="0" fontId="12" fillId="12" borderId="126" xfId="0" applyFont="1" applyFill="1" applyBorder="1" applyAlignment="1">
      <alignment horizontal="center"/>
    </xf>
    <xf numFmtId="0" fontId="12" fillId="12" borderId="138" xfId="0" applyFont="1" applyFill="1" applyBorder="1" applyAlignment="1">
      <alignment horizontal="center"/>
    </xf>
    <xf numFmtId="0" fontId="12" fillId="12" borderId="16" xfId="0" applyFont="1" applyFill="1" applyBorder="1" applyAlignment="1">
      <alignment wrapText="1"/>
    </xf>
    <xf numFmtId="0" fontId="12" fillId="12" borderId="87" xfId="0" applyFont="1" applyFill="1" applyBorder="1" applyAlignment="1">
      <alignment wrapText="1"/>
    </xf>
    <xf numFmtId="0" fontId="16" fillId="4" borderId="49" xfId="43" applyFont="1" applyFill="1" applyBorder="1" applyAlignment="1">
      <alignment horizontal="center" vertical="center" wrapText="1"/>
    </xf>
    <xf numFmtId="0" fontId="16" fillId="4" borderId="47" xfId="43" applyFont="1" applyFill="1" applyBorder="1" applyAlignment="1">
      <alignment horizontal="center" vertical="center" wrapText="1"/>
    </xf>
    <xf numFmtId="0" fontId="16" fillId="4" borderId="50" xfId="43" applyFont="1" applyFill="1" applyBorder="1" applyAlignment="1">
      <alignment horizontal="center" vertical="center" wrapText="1"/>
    </xf>
    <xf numFmtId="0" fontId="12" fillId="2" borderId="18" xfId="44" applyFont="1" applyFill="1" applyBorder="1" applyAlignment="1" applyProtection="1">
      <alignment horizontal="center" vertical="top" wrapText="1"/>
    </xf>
    <xf numFmtId="0" fontId="12" fillId="2" borderId="26" xfId="43" applyFont="1" applyFill="1" applyBorder="1" applyAlignment="1">
      <alignment horizontal="center" vertical="center" wrapText="1"/>
    </xf>
    <xf numFmtId="0" fontId="12" fillId="2" borderId="33" xfId="43" applyFont="1" applyFill="1" applyBorder="1" applyAlignment="1">
      <alignment horizontal="center" vertical="center" wrapText="1"/>
    </xf>
    <xf numFmtId="0" fontId="12" fillId="2" borderId="62" xfId="43" applyFont="1" applyFill="1" applyBorder="1" applyAlignment="1">
      <alignment horizontal="center" vertical="center" wrapText="1"/>
    </xf>
    <xf numFmtId="0" fontId="12" fillId="2" borderId="3" xfId="43" applyFont="1" applyFill="1" applyBorder="1" applyAlignment="1">
      <alignment horizontal="center" vertical="center" wrapText="1"/>
    </xf>
    <xf numFmtId="0" fontId="12" fillId="2" borderId="6" xfId="43" applyFont="1" applyFill="1" applyBorder="1" applyAlignment="1">
      <alignment horizontal="center" vertical="center" wrapText="1"/>
    </xf>
    <xf numFmtId="0" fontId="12" fillId="2" borderId="4" xfId="43" applyFont="1" applyFill="1" applyBorder="1" applyAlignment="1">
      <alignment horizontal="center" vertical="center" wrapText="1"/>
    </xf>
    <xf numFmtId="0" fontId="12" fillId="2" borderId="26" xfId="0" applyFont="1" applyFill="1" applyBorder="1" applyAlignment="1">
      <alignment horizontal="left" vertical="top"/>
    </xf>
    <xf numFmtId="0" fontId="12" fillId="2" borderId="38" xfId="0" applyFont="1" applyFill="1" applyBorder="1" applyAlignment="1">
      <alignment horizontal="left" vertical="top"/>
    </xf>
    <xf numFmtId="0" fontId="12" fillId="2" borderId="3" xfId="0" applyFont="1" applyFill="1" applyBorder="1" applyAlignment="1">
      <alignment horizontal="left" vertical="top"/>
    </xf>
    <xf numFmtId="0" fontId="12" fillId="2" borderId="39" xfId="0" applyFont="1" applyFill="1" applyBorder="1" applyAlignment="1">
      <alignment horizontal="left" vertical="top"/>
    </xf>
    <xf numFmtId="0" fontId="16" fillId="4" borderId="23" xfId="43" applyFont="1" applyFill="1" applyBorder="1" applyAlignment="1">
      <alignment horizontal="center" vertical="center" wrapText="1"/>
    </xf>
    <xf numFmtId="0" fontId="36" fillId="12" borderId="17" xfId="0" applyFont="1" applyFill="1" applyBorder="1" applyAlignment="1">
      <alignment horizontal="left" wrapText="1"/>
    </xf>
    <xf numFmtId="0" fontId="36" fillId="12" borderId="32" xfId="0" applyFont="1" applyFill="1" applyBorder="1" applyAlignment="1">
      <alignment horizontal="left" wrapText="1"/>
    </xf>
    <xf numFmtId="0" fontId="20" fillId="4" borderId="23" xfId="42" applyFont="1" applyFill="1" applyBorder="1" applyAlignment="1">
      <alignment horizontal="center" vertical="center"/>
    </xf>
    <xf numFmtId="0" fontId="20" fillId="4" borderId="47" xfId="42" applyFont="1" applyFill="1" applyBorder="1" applyAlignment="1">
      <alignment horizontal="center" vertical="center"/>
    </xf>
    <xf numFmtId="0" fontId="20" fillId="4" borderId="48" xfId="42" applyFont="1" applyFill="1" applyBorder="1" applyAlignment="1">
      <alignment horizontal="center" vertical="center"/>
    </xf>
    <xf numFmtId="0" fontId="12" fillId="12" borderId="17" xfId="0" applyFont="1" applyFill="1" applyBorder="1" applyAlignment="1">
      <alignment vertical="top" wrapText="1"/>
    </xf>
    <xf numFmtId="0" fontId="12" fillId="12" borderId="32" xfId="0" applyFont="1" applyFill="1" applyBorder="1" applyAlignment="1">
      <alignment vertical="top" wrapText="1"/>
    </xf>
    <xf numFmtId="0" fontId="12" fillId="12" borderId="85" xfId="0" applyFont="1" applyFill="1" applyBorder="1" applyAlignment="1">
      <alignment vertical="top" wrapText="1"/>
    </xf>
    <xf numFmtId="0" fontId="33" fillId="12" borderId="17" xfId="50" applyFill="1" applyBorder="1" applyAlignment="1">
      <alignment horizontal="left" wrapText="1"/>
    </xf>
    <xf numFmtId="0" fontId="33" fillId="12" borderId="32" xfId="50" applyFill="1" applyBorder="1" applyAlignment="1">
      <alignment horizontal="left" wrapText="1"/>
    </xf>
    <xf numFmtId="0" fontId="12" fillId="14" borderId="22" xfId="0" applyFont="1" applyFill="1" applyBorder="1" applyAlignment="1">
      <alignment horizontal="center" vertical="center" wrapText="1"/>
    </xf>
    <xf numFmtId="0" fontId="12" fillId="14" borderId="32" xfId="0" applyFont="1" applyFill="1" applyBorder="1" applyAlignment="1">
      <alignment horizontal="center" vertical="center" wrapText="1"/>
    </xf>
    <xf numFmtId="0" fontId="12" fillId="14" borderId="29" xfId="0" applyFont="1" applyFill="1" applyBorder="1" applyAlignment="1">
      <alignment horizontal="center" vertical="center" wrapText="1"/>
    </xf>
    <xf numFmtId="0" fontId="12" fillId="12" borderId="26" xfId="0" applyFont="1" applyFill="1" applyBorder="1"/>
    <xf numFmtId="0" fontId="12" fillId="12" borderId="89" xfId="0" applyFont="1" applyFill="1" applyBorder="1"/>
    <xf numFmtId="0" fontId="12" fillId="12" borderId="90" xfId="0" applyFont="1" applyFill="1" applyBorder="1"/>
    <xf numFmtId="0" fontId="12" fillId="12" borderId="91" xfId="0" applyFont="1" applyFill="1" applyBorder="1"/>
    <xf numFmtId="0" fontId="12" fillId="14" borderId="32" xfId="0" applyFont="1" applyFill="1" applyBorder="1" applyAlignment="1">
      <alignment horizontal="center" wrapText="1"/>
    </xf>
    <xf numFmtId="0" fontId="12" fillId="14" borderId="83" xfId="0" applyFont="1" applyFill="1" applyBorder="1" applyAlignment="1">
      <alignment horizontal="center" wrapText="1"/>
    </xf>
    <xf numFmtId="0" fontId="12" fillId="14" borderId="6" xfId="0" applyFont="1" applyFill="1" applyBorder="1" applyAlignment="1">
      <alignment wrapText="1"/>
    </xf>
    <xf numFmtId="0" fontId="12" fillId="12" borderId="18" xfId="0" applyFont="1" applyFill="1" applyBorder="1" applyAlignment="1">
      <alignment wrapText="1"/>
    </xf>
    <xf numFmtId="0" fontId="12" fillId="12" borderId="26" xfId="0" applyFont="1" applyFill="1" applyBorder="1" applyAlignment="1">
      <alignment wrapText="1"/>
    </xf>
    <xf numFmtId="0" fontId="12" fillId="12" borderId="33" xfId="0" applyFont="1" applyFill="1" applyBorder="1" applyAlignment="1">
      <alignment wrapText="1"/>
    </xf>
    <xf numFmtId="0" fontId="12" fillId="12" borderId="62" xfId="0" applyFont="1" applyFill="1" applyBorder="1" applyAlignment="1">
      <alignment wrapText="1"/>
    </xf>
    <xf numFmtId="0" fontId="12" fillId="12" borderId="3" xfId="0" applyFont="1" applyFill="1" applyBorder="1" applyAlignment="1">
      <alignment wrapText="1"/>
    </xf>
    <xf numFmtId="0" fontId="12" fillId="12" borderId="4" xfId="0" applyFont="1" applyFill="1" applyBorder="1" applyAlignment="1">
      <alignment wrapText="1"/>
    </xf>
    <xf numFmtId="0" fontId="12" fillId="0" borderId="6" xfId="0" applyFont="1" applyBorder="1" applyAlignment="1">
      <alignment wrapText="1"/>
    </xf>
    <xf numFmtId="0" fontId="12" fillId="0" borderId="87" xfId="0" applyFont="1" applyBorder="1" applyAlignment="1">
      <alignment wrapText="1"/>
    </xf>
    <xf numFmtId="0" fontId="38" fillId="15" borderId="57" xfId="0" applyFont="1" applyFill="1" applyBorder="1"/>
    <xf numFmtId="0" fontId="38" fillId="15" borderId="123" xfId="0" applyFont="1" applyFill="1" applyBorder="1"/>
    <xf numFmtId="0" fontId="21" fillId="0" borderId="47" xfId="0" applyFont="1" applyBorder="1" applyAlignment="1">
      <alignment wrapText="1"/>
    </xf>
    <xf numFmtId="0" fontId="21" fillId="0" borderId="88" xfId="0" applyFont="1" applyBorder="1" applyAlignment="1">
      <alignment wrapText="1"/>
    </xf>
    <xf numFmtId="0" fontId="38" fillId="15" borderId="58" xfId="0" applyFont="1" applyFill="1" applyBorder="1" applyAlignment="1">
      <alignment wrapText="1"/>
    </xf>
    <xf numFmtId="0" fontId="38" fillId="15" borderId="57" xfId="0" applyFont="1" applyFill="1" applyBorder="1" applyAlignment="1">
      <alignment wrapText="1"/>
    </xf>
    <xf numFmtId="0" fontId="38" fillId="15" borderId="123" xfId="0" applyFont="1" applyFill="1" applyBorder="1" applyAlignment="1">
      <alignment wrapText="1"/>
    </xf>
    <xf numFmtId="0" fontId="12" fillId="12" borderId="64" xfId="0" applyFont="1" applyFill="1" applyBorder="1" applyAlignment="1">
      <alignment wrapText="1"/>
    </xf>
    <xf numFmtId="0" fontId="12" fillId="12" borderId="84" xfId="0" applyFont="1" applyFill="1" applyBorder="1" applyAlignment="1">
      <alignment wrapText="1"/>
    </xf>
    <xf numFmtId="0" fontId="12" fillId="2" borderId="32" xfId="0" applyFont="1" applyFill="1" applyBorder="1" applyAlignment="1">
      <alignment wrapText="1"/>
    </xf>
    <xf numFmtId="0" fontId="12" fillId="2" borderId="85" xfId="0" applyFont="1" applyFill="1" applyBorder="1" applyAlignment="1">
      <alignment wrapText="1"/>
    </xf>
    <xf numFmtId="0" fontId="40" fillId="12" borderId="32" xfId="0" applyFont="1" applyFill="1" applyBorder="1" applyAlignment="1">
      <alignment wrapText="1"/>
    </xf>
    <xf numFmtId="0" fontId="40" fillId="12" borderId="83" xfId="0" applyFont="1" applyFill="1" applyBorder="1" applyAlignment="1">
      <alignment wrapText="1"/>
    </xf>
    <xf numFmtId="0" fontId="36" fillId="12" borderId="0" xfId="0" applyFont="1" applyFill="1" applyAlignment="1">
      <alignment wrapText="1"/>
    </xf>
    <xf numFmtId="0" fontId="36" fillId="12" borderId="112" xfId="0" applyFont="1" applyFill="1" applyBorder="1" applyAlignment="1">
      <alignment wrapText="1"/>
    </xf>
    <xf numFmtId="0" fontId="12" fillId="12" borderId="33" xfId="0" applyFont="1" applyFill="1" applyBorder="1"/>
    <xf numFmtId="0" fontId="12" fillId="12" borderId="36" xfId="0" applyFont="1" applyFill="1" applyBorder="1" applyAlignment="1">
      <alignment wrapText="1"/>
    </xf>
    <xf numFmtId="0" fontId="12" fillId="12" borderId="86" xfId="0" applyFont="1" applyFill="1" applyBorder="1" applyAlignment="1">
      <alignment wrapText="1"/>
    </xf>
    <xf numFmtId="0" fontId="12" fillId="14" borderId="32" xfId="0" applyFont="1" applyFill="1" applyBorder="1" applyAlignment="1">
      <alignment horizontal="left" wrapText="1"/>
    </xf>
    <xf numFmtId="0" fontId="12" fillId="14" borderId="85" xfId="0" applyFont="1" applyFill="1" applyBorder="1" applyAlignment="1">
      <alignment horizontal="left" wrapText="1"/>
    </xf>
    <xf numFmtId="0" fontId="16" fillId="15" borderId="58" xfId="0" applyFont="1" applyFill="1" applyBorder="1" applyAlignment="1">
      <alignment wrapText="1"/>
    </xf>
    <xf numFmtId="0" fontId="16" fillId="15" borderId="57" xfId="0" applyFont="1" applyFill="1" applyBorder="1" applyAlignment="1">
      <alignment wrapText="1"/>
    </xf>
    <xf numFmtId="0" fontId="16" fillId="15" borderId="94" xfId="0" applyFont="1" applyFill="1" applyBorder="1" applyAlignment="1">
      <alignment wrapText="1"/>
    </xf>
    <xf numFmtId="0" fontId="12" fillId="12" borderId="20" xfId="0" applyFont="1" applyFill="1" applyBorder="1" applyAlignment="1">
      <alignment horizontal="center" wrapText="1"/>
    </xf>
    <xf numFmtId="0" fontId="12" fillId="12" borderId="24" xfId="0" applyFont="1" applyFill="1" applyBorder="1" applyAlignment="1">
      <alignment horizontal="center" wrapText="1"/>
    </xf>
    <xf numFmtId="0" fontId="12" fillId="12" borderId="123" xfId="0" applyFont="1" applyFill="1" applyBorder="1" applyAlignment="1">
      <alignment horizontal="center" wrapText="1"/>
    </xf>
    <xf numFmtId="0" fontId="12" fillId="12" borderId="92" xfId="0" applyFont="1" applyFill="1" applyBorder="1" applyAlignment="1">
      <alignment horizontal="center" wrapText="1"/>
    </xf>
    <xf numFmtId="0" fontId="12" fillId="12" borderId="134" xfId="0" applyFont="1" applyFill="1" applyBorder="1" applyAlignment="1">
      <alignment horizontal="center" wrapText="1"/>
    </xf>
    <xf numFmtId="0" fontId="12" fillId="12" borderId="91" xfId="0" applyFont="1" applyFill="1" applyBorder="1" applyAlignment="1">
      <alignment horizontal="center" wrapText="1"/>
    </xf>
    <xf numFmtId="0" fontId="12" fillId="12" borderId="58" xfId="0" applyFont="1" applyFill="1" applyBorder="1" applyAlignment="1">
      <alignment horizontal="center" wrapText="1"/>
    </xf>
    <xf numFmtId="0" fontId="12" fillId="12" borderId="33" xfId="0" applyFont="1" applyFill="1" applyBorder="1" applyAlignment="1">
      <alignment horizontal="center" wrapText="1"/>
    </xf>
    <xf numFmtId="0" fontId="12" fillId="12" borderId="22" xfId="0" applyFont="1" applyFill="1" applyBorder="1" applyAlignment="1">
      <alignment wrapText="1"/>
    </xf>
    <xf numFmtId="0" fontId="12" fillId="12" borderId="83" xfId="0" applyFont="1" applyFill="1" applyBorder="1" applyAlignment="1">
      <alignment wrapText="1"/>
    </xf>
    <xf numFmtId="0" fontId="12" fillId="12" borderId="6" xfId="0" applyFont="1" applyFill="1" applyBorder="1" applyAlignment="1">
      <alignment horizontal="center"/>
    </xf>
    <xf numFmtId="0" fontId="12" fillId="12" borderId="6" xfId="0" applyFont="1" applyFill="1" applyBorder="1"/>
    <xf numFmtId="0" fontId="12" fillId="12" borderId="32" xfId="0" applyFont="1" applyFill="1" applyBorder="1"/>
    <xf numFmtId="0" fontId="12" fillId="12" borderId="85" xfId="0" applyFont="1" applyFill="1" applyBorder="1"/>
    <xf numFmtId="0" fontId="12" fillId="12" borderId="29" xfId="0" applyFont="1" applyFill="1" applyBorder="1"/>
    <xf numFmtId="0" fontId="12" fillId="12" borderId="22" xfId="0" applyFont="1" applyFill="1" applyBorder="1" applyAlignment="1">
      <alignment horizontal="center" vertical="center" wrapText="1"/>
    </xf>
    <xf numFmtId="0" fontId="12" fillId="12" borderId="32"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36" fillId="12" borderId="32" xfId="0" applyFont="1" applyFill="1" applyBorder="1" applyAlignment="1">
      <alignment wrapText="1"/>
    </xf>
    <xf numFmtId="0" fontId="36" fillId="12" borderId="85" xfId="0" applyFont="1" applyFill="1" applyBorder="1" applyAlignment="1">
      <alignment wrapText="1"/>
    </xf>
    <xf numFmtId="0" fontId="12" fillId="12" borderId="0" xfId="0" applyFont="1" applyFill="1" applyAlignment="1">
      <alignment wrapText="1"/>
    </xf>
    <xf numFmtId="0" fontId="12" fillId="0" borderId="0" xfId="0" applyFont="1" applyAlignment="1">
      <alignment horizontal="center" wrapText="1"/>
    </xf>
    <xf numFmtId="0" fontId="12" fillId="0" borderId="92" xfId="0" applyFont="1" applyBorder="1" applyAlignment="1">
      <alignment horizontal="center" wrapText="1"/>
    </xf>
    <xf numFmtId="0" fontId="12" fillId="0" borderId="0" xfId="0" applyFont="1" applyAlignment="1">
      <alignment wrapText="1"/>
    </xf>
    <xf numFmtId="0" fontId="12" fillId="0" borderId="80" xfId="0" applyFont="1" applyBorder="1" applyAlignment="1">
      <alignment wrapText="1"/>
    </xf>
    <xf numFmtId="0" fontId="12" fillId="12" borderId="82" xfId="0" applyFont="1" applyFill="1" applyBorder="1"/>
    <xf numFmtId="0" fontId="12" fillId="0" borderId="6" xfId="0" applyFont="1" applyBorder="1" applyAlignment="1">
      <alignment vertical="top" wrapText="1"/>
    </xf>
    <xf numFmtId="0" fontId="12" fillId="0" borderId="87" xfId="0" applyFont="1" applyBorder="1" applyAlignment="1">
      <alignment vertical="top" wrapText="1"/>
    </xf>
    <xf numFmtId="0" fontId="12" fillId="12" borderId="22" xfId="0" applyFont="1" applyFill="1" applyBorder="1" applyAlignment="1">
      <alignment horizontal="center" wrapText="1"/>
    </xf>
    <xf numFmtId="0" fontId="12" fillId="12" borderId="32" xfId="0" applyFont="1" applyFill="1" applyBorder="1" applyAlignment="1">
      <alignment horizontal="center" wrapText="1"/>
    </xf>
    <xf numFmtId="0" fontId="12" fillId="12" borderId="29" xfId="0" applyFont="1" applyFill="1" applyBorder="1" applyAlignment="1">
      <alignment horizontal="center" wrapText="1"/>
    </xf>
    <xf numFmtId="0" fontId="12" fillId="0" borderId="33" xfId="0" applyFont="1" applyBorder="1"/>
    <xf numFmtId="0" fontId="12" fillId="0" borderId="36" xfId="0" applyFont="1" applyBorder="1" applyAlignment="1">
      <alignment wrapText="1"/>
    </xf>
    <xf numFmtId="0" fontId="12" fillId="0" borderId="86" xfId="0" applyFont="1" applyBorder="1" applyAlignment="1">
      <alignment wrapText="1"/>
    </xf>
    <xf numFmtId="0" fontId="12" fillId="0" borderId="22" xfId="0" applyFont="1" applyBorder="1" applyAlignment="1">
      <alignment wrapText="1"/>
    </xf>
    <xf numFmtId="0" fontId="12" fillId="0" borderId="32" xfId="0" applyFont="1" applyBorder="1" applyAlignment="1">
      <alignment wrapText="1"/>
    </xf>
    <xf numFmtId="0" fontId="12" fillId="0" borderId="29" xfId="0" applyFont="1" applyBorder="1" applyAlignment="1">
      <alignment wrapText="1"/>
    </xf>
    <xf numFmtId="0" fontId="12" fillId="12" borderId="0" xfId="0" applyFont="1" applyFill="1" applyAlignment="1">
      <alignment horizontal="center" wrapText="1"/>
    </xf>
    <xf numFmtId="0" fontId="12" fillId="12" borderId="112" xfId="0" applyFont="1" applyFill="1" applyBorder="1" applyAlignment="1">
      <alignment horizontal="center" wrapText="1"/>
    </xf>
    <xf numFmtId="0" fontId="21" fillId="0" borderId="57" xfId="0" applyFont="1" applyBorder="1" applyAlignment="1">
      <alignment wrapText="1"/>
    </xf>
    <xf numFmtId="0" fontId="21" fillId="0" borderId="123" xfId="0" applyFont="1" applyBorder="1" applyAlignment="1">
      <alignment wrapText="1"/>
    </xf>
    <xf numFmtId="0" fontId="12" fillId="12" borderId="57" xfId="0" applyFont="1" applyFill="1" applyBorder="1" applyAlignment="1">
      <alignment horizontal="center" wrapText="1"/>
    </xf>
    <xf numFmtId="0" fontId="12" fillId="0" borderId="64" xfId="0" applyFont="1" applyBorder="1" applyAlignment="1">
      <alignment wrapText="1"/>
    </xf>
    <xf numFmtId="0" fontId="12" fillId="0" borderId="84" xfId="0" applyFont="1" applyBorder="1" applyAlignment="1">
      <alignment wrapText="1"/>
    </xf>
    <xf numFmtId="0" fontId="16" fillId="4" borderId="58" xfId="43" applyFont="1" applyFill="1" applyBorder="1" applyAlignment="1">
      <alignment horizontal="center" vertical="center" wrapText="1"/>
    </xf>
    <xf numFmtId="0" fontId="16" fillId="4" borderId="57" xfId="43" applyFont="1" applyFill="1" applyBorder="1" applyAlignment="1">
      <alignment horizontal="center" vertical="center" wrapText="1"/>
    </xf>
    <xf numFmtId="0" fontId="12" fillId="14" borderId="53" xfId="44" applyFont="1" applyFill="1" applyBorder="1" applyAlignment="1" applyProtection="1">
      <alignment horizontal="left" vertical="center" wrapText="1"/>
    </xf>
    <xf numFmtId="0" fontId="12" fillId="14" borderId="36" xfId="2" applyFont="1" applyFill="1" applyBorder="1"/>
    <xf numFmtId="0" fontId="12" fillId="14" borderId="37" xfId="2" applyFont="1" applyFill="1" applyBorder="1"/>
    <xf numFmtId="0" fontId="16" fillId="4" borderId="63" xfId="43" applyFont="1" applyFill="1" applyBorder="1" applyAlignment="1">
      <alignment horizontal="center" vertical="center" wrapText="1"/>
    </xf>
    <xf numFmtId="0" fontId="36" fillId="2" borderId="17" xfId="43" applyFont="1" applyFill="1" applyBorder="1" applyAlignment="1">
      <alignment horizontal="left" vertical="center" wrapText="1"/>
    </xf>
    <xf numFmtId="0" fontId="36" fillId="2" borderId="32" xfId="43" applyFont="1" applyFill="1" applyBorder="1" applyAlignment="1">
      <alignment horizontal="left" vertical="center" wrapText="1"/>
    </xf>
    <xf numFmtId="0" fontId="36" fillId="2" borderId="35" xfId="43" applyFont="1" applyFill="1" applyBorder="1" applyAlignment="1">
      <alignment horizontal="left" vertical="center" wrapText="1"/>
    </xf>
    <xf numFmtId="0" fontId="35" fillId="2" borderId="17" xfId="50" applyFont="1" applyFill="1" applyBorder="1" applyAlignment="1">
      <alignment horizontal="left" vertical="center" wrapText="1"/>
    </xf>
    <xf numFmtId="0" fontId="35" fillId="2" borderId="32" xfId="50" applyFont="1" applyFill="1" applyBorder="1" applyAlignment="1">
      <alignment horizontal="left" vertical="center" wrapText="1"/>
    </xf>
    <xf numFmtId="0" fontId="35" fillId="2" borderId="35" xfId="50" applyFont="1" applyFill="1" applyBorder="1" applyAlignment="1">
      <alignment horizontal="left" vertical="center" wrapText="1"/>
    </xf>
    <xf numFmtId="14" fontId="12" fillId="14" borderId="17" xfId="44" applyNumberFormat="1" applyFont="1" applyFill="1" applyBorder="1" applyAlignment="1" applyProtection="1">
      <alignment horizontal="left" vertical="center" wrapText="1"/>
    </xf>
    <xf numFmtId="0" fontId="12" fillId="14" borderId="32" xfId="44" applyFont="1" applyFill="1" applyBorder="1" applyAlignment="1" applyProtection="1">
      <alignment horizontal="left" vertical="center" wrapText="1"/>
    </xf>
    <xf numFmtId="0" fontId="12" fillId="14" borderId="35" xfId="44" applyFont="1" applyFill="1" applyBorder="1" applyAlignment="1" applyProtection="1">
      <alignment horizontal="left" vertical="center" wrapText="1"/>
    </xf>
    <xf numFmtId="0" fontId="20" fillId="4" borderId="58" xfId="42" applyFont="1" applyFill="1" applyBorder="1" applyAlignment="1">
      <alignment horizontal="center" vertical="center"/>
    </xf>
    <xf numFmtId="0" fontId="20" fillId="4" borderId="57" xfId="42" applyFont="1" applyFill="1" applyBorder="1" applyAlignment="1">
      <alignment horizontal="center" vertical="center"/>
    </xf>
    <xf numFmtId="0" fontId="12" fillId="2" borderId="17" xfId="44" applyFont="1" applyFill="1" applyBorder="1" applyAlignment="1" applyProtection="1">
      <alignment horizontal="left" vertical="center" wrapText="1"/>
    </xf>
    <xf numFmtId="0" fontId="12" fillId="2" borderId="32" xfId="44" applyFont="1" applyFill="1" applyBorder="1" applyAlignment="1" applyProtection="1">
      <alignment horizontal="left" vertical="center" wrapText="1"/>
    </xf>
    <xf numFmtId="0" fontId="12" fillId="2" borderId="35" xfId="44" applyFont="1" applyFill="1" applyBorder="1" applyAlignment="1" applyProtection="1">
      <alignment horizontal="left" vertical="center" wrapText="1"/>
    </xf>
    <xf numFmtId="0" fontId="12" fillId="0" borderId="17" xfId="44" applyFont="1" applyFill="1" applyBorder="1" applyAlignment="1" applyProtection="1">
      <alignment horizontal="left" vertical="center" wrapText="1"/>
    </xf>
    <xf numFmtId="0" fontId="12" fillId="0" borderId="32" xfId="44" applyFont="1" applyFill="1" applyBorder="1" applyAlignment="1" applyProtection="1">
      <alignment horizontal="left" vertical="center" wrapText="1"/>
    </xf>
    <xf numFmtId="0" fontId="12" fillId="0" borderId="35" xfId="44" applyFont="1" applyFill="1" applyBorder="1" applyAlignment="1" applyProtection="1">
      <alignment horizontal="left" vertical="center" wrapText="1"/>
    </xf>
    <xf numFmtId="0" fontId="12" fillId="2" borderId="22" xfId="44" applyFont="1" applyFill="1" applyBorder="1" applyAlignment="1" applyProtection="1">
      <alignment horizontal="center" vertical="center" wrapText="1"/>
    </xf>
    <xf numFmtId="0" fontId="12" fillId="2" borderId="32" xfId="44" applyFont="1" applyFill="1" applyBorder="1" applyAlignment="1" applyProtection="1">
      <alignment horizontal="center" vertical="center" wrapText="1"/>
    </xf>
    <xf numFmtId="0" fontId="12" fillId="2" borderId="29" xfId="44" applyFont="1" applyFill="1" applyBorder="1" applyAlignment="1" applyProtection="1">
      <alignment horizontal="center" vertical="center" wrapText="1"/>
    </xf>
    <xf numFmtId="0" fontId="12" fillId="2" borderId="1" xfId="43" applyFont="1" applyFill="1" applyBorder="1" applyAlignment="1">
      <alignment horizontal="center" vertical="center" wrapText="1"/>
    </xf>
    <xf numFmtId="0" fontId="12" fillId="2" borderId="6" xfId="0" applyFont="1" applyFill="1" applyBorder="1" applyAlignment="1">
      <alignment horizontal="center"/>
    </xf>
    <xf numFmtId="0" fontId="12" fillId="2" borderId="16" xfId="0" applyFont="1" applyFill="1" applyBorder="1" applyAlignment="1">
      <alignment horizontal="center"/>
    </xf>
    <xf numFmtId="0" fontId="20" fillId="4" borderId="58" xfId="42" applyFont="1" applyFill="1" applyBorder="1" applyAlignment="1">
      <alignment horizontal="center" vertical="center" wrapText="1"/>
    </xf>
    <xf numFmtId="0" fontId="20" fillId="4" borderId="57" xfId="42" applyFont="1" applyFill="1" applyBorder="1" applyAlignment="1">
      <alignment horizontal="center" vertical="center" wrapText="1"/>
    </xf>
    <xf numFmtId="0" fontId="12" fillId="0" borderId="21" xfId="44" applyFont="1" applyFill="1" applyBorder="1" applyAlignment="1" applyProtection="1">
      <alignment horizontal="left" vertical="center" wrapText="1"/>
    </xf>
    <xf numFmtId="0" fontId="12" fillId="0" borderId="64" xfId="44" applyFont="1" applyFill="1" applyBorder="1" applyAlignment="1" applyProtection="1">
      <alignment horizontal="left" vertical="center" wrapText="1"/>
    </xf>
    <xf numFmtId="0" fontId="12" fillId="0" borderId="65" xfId="44" applyFont="1" applyFill="1" applyBorder="1" applyAlignment="1" applyProtection="1">
      <alignment horizontal="left" vertical="center" wrapText="1"/>
    </xf>
    <xf numFmtId="0" fontId="12" fillId="2" borderId="17" xfId="43" applyFont="1" applyFill="1" applyBorder="1" applyAlignment="1">
      <alignment horizontal="left" vertical="center" wrapText="1"/>
    </xf>
    <xf numFmtId="0" fontId="12" fillId="2" borderId="32" xfId="43" applyFont="1" applyFill="1" applyBorder="1" applyAlignment="1">
      <alignment horizontal="left" vertical="center" wrapText="1"/>
    </xf>
    <xf numFmtId="0" fontId="12" fillId="2" borderId="35" xfId="43" applyFont="1" applyFill="1" applyBorder="1" applyAlignment="1">
      <alignment horizontal="left" vertical="center" wrapText="1"/>
    </xf>
    <xf numFmtId="0" fontId="21" fillId="2" borderId="22" xfId="1" applyFont="1" applyFill="1" applyBorder="1" applyAlignment="1">
      <alignment horizontal="left" vertical="center" wrapText="1"/>
    </xf>
    <xf numFmtId="0" fontId="21" fillId="2" borderId="29" xfId="1" applyFont="1" applyFill="1" applyBorder="1" applyAlignment="1">
      <alignment horizontal="left" vertical="center" wrapText="1"/>
    </xf>
    <xf numFmtId="0" fontId="12" fillId="2" borderId="17" xfId="43" applyFont="1" applyFill="1" applyBorder="1" applyAlignment="1">
      <alignment horizontal="left" vertical="top" wrapText="1"/>
    </xf>
    <xf numFmtId="0" fontId="12" fillId="2" borderId="32" xfId="43" applyFont="1" applyFill="1" applyBorder="1" applyAlignment="1">
      <alignment horizontal="left" vertical="top" wrapText="1"/>
    </xf>
    <xf numFmtId="0" fontId="12" fillId="2" borderId="35" xfId="43" applyFont="1" applyFill="1" applyBorder="1" applyAlignment="1">
      <alignment horizontal="left" vertical="top" wrapText="1"/>
    </xf>
    <xf numFmtId="0" fontId="21" fillId="2" borderId="23" xfId="43" applyFont="1" applyFill="1" applyBorder="1" applyAlignment="1">
      <alignment horizontal="left" vertical="top" wrapText="1"/>
    </xf>
    <xf numFmtId="0" fontId="21" fillId="2" borderId="47" xfId="43" applyFont="1" applyFill="1" applyBorder="1" applyAlignment="1">
      <alignment horizontal="left" vertical="top" wrapText="1"/>
    </xf>
    <xf numFmtId="0" fontId="21" fillId="2" borderId="48" xfId="43" applyFont="1" applyFill="1" applyBorder="1" applyAlignment="1">
      <alignment horizontal="left" vertical="top" wrapText="1"/>
    </xf>
    <xf numFmtId="0" fontId="12" fillId="2" borderId="16" xfId="0" applyFont="1" applyFill="1" applyBorder="1" applyAlignment="1">
      <alignment horizontal="center" wrapText="1"/>
    </xf>
    <xf numFmtId="0" fontId="12" fillId="2" borderId="6" xfId="0" applyFont="1" applyFill="1" applyBorder="1" applyAlignment="1">
      <alignment horizontal="center" wrapText="1"/>
    </xf>
    <xf numFmtId="0" fontId="21" fillId="2" borderId="1" xfId="43" applyFont="1" applyFill="1" applyBorder="1" applyAlignment="1">
      <alignment horizontal="left" vertical="top" wrapText="1"/>
    </xf>
    <xf numFmtId="0" fontId="12" fillId="14" borderId="17" xfId="44" applyFont="1" applyFill="1" applyBorder="1" applyAlignment="1" applyProtection="1">
      <alignment horizontal="left" vertical="center" wrapText="1"/>
    </xf>
    <xf numFmtId="0" fontId="12" fillId="2" borderId="22" xfId="44" applyFont="1" applyFill="1" applyBorder="1" applyAlignment="1" applyProtection="1">
      <alignment horizontal="left" vertical="center" wrapText="1"/>
    </xf>
    <xf numFmtId="0" fontId="12" fillId="2" borderId="53" xfId="44" applyFont="1" applyFill="1" applyBorder="1" applyAlignment="1" applyProtection="1">
      <alignment horizontal="left" vertical="center" wrapText="1"/>
    </xf>
    <xf numFmtId="0" fontId="12" fillId="2" borderId="36" xfId="2" applyFont="1" applyFill="1" applyBorder="1"/>
    <xf numFmtId="0" fontId="12" fillId="2" borderId="37" xfId="2" applyFont="1" applyFill="1" applyBorder="1"/>
    <xf numFmtId="0" fontId="37" fillId="15" borderId="63" xfId="0" applyFont="1" applyFill="1" applyBorder="1" applyAlignment="1">
      <alignment horizontal="left"/>
    </xf>
    <xf numFmtId="0" fontId="37" fillId="15" borderId="126" xfId="0" applyFont="1" applyFill="1" applyBorder="1" applyAlignment="1">
      <alignment horizontal="left"/>
    </xf>
    <xf numFmtId="0" fontId="37" fillId="15" borderId="127" xfId="0" applyFont="1" applyFill="1" applyBorder="1" applyAlignment="1">
      <alignment horizontal="left"/>
    </xf>
    <xf numFmtId="0" fontId="12" fillId="12" borderId="17" xfId="0" applyFont="1" applyFill="1" applyBorder="1" applyAlignment="1">
      <alignment horizontal="left" vertical="top" wrapText="1"/>
    </xf>
    <xf numFmtId="0" fontId="12" fillId="12" borderId="32" xfId="0" applyFont="1" applyFill="1" applyBorder="1" applyAlignment="1">
      <alignment horizontal="left" vertical="top" wrapText="1"/>
    </xf>
    <xf numFmtId="0" fontId="12" fillId="12" borderId="85" xfId="0" applyFont="1" applyFill="1" applyBorder="1" applyAlignment="1">
      <alignment horizontal="left" vertical="top" wrapText="1"/>
    </xf>
    <xf numFmtId="0" fontId="36" fillId="13" borderId="79" xfId="0" applyFont="1" applyFill="1" applyBorder="1" applyAlignment="1">
      <alignment vertical="top" wrapText="1"/>
    </xf>
    <xf numFmtId="0" fontId="36" fillId="13" borderId="78" xfId="0" applyFont="1" applyFill="1" applyBorder="1" applyAlignment="1">
      <alignment vertical="top" wrapText="1"/>
    </xf>
    <xf numFmtId="0" fontId="38" fillId="15" borderId="58" xfId="0" applyFont="1" applyFill="1" applyBorder="1"/>
    <xf numFmtId="0" fontId="12" fillId="12" borderId="22" xfId="0" applyFont="1" applyFill="1" applyBorder="1" applyAlignment="1">
      <alignment vertical="top" wrapText="1"/>
    </xf>
    <xf numFmtId="0" fontId="12" fillId="12" borderId="83" xfId="0" applyFont="1" applyFill="1" applyBorder="1" applyAlignment="1">
      <alignment vertical="top" wrapText="1"/>
    </xf>
    <xf numFmtId="0" fontId="12" fillId="12" borderId="0" xfId="0" applyFont="1" applyFill="1" applyAlignment="1">
      <alignment vertical="top" wrapText="1"/>
    </xf>
    <xf numFmtId="0" fontId="21" fillId="0" borderId="23" xfId="0" applyFont="1" applyBorder="1" applyAlignment="1">
      <alignment wrapText="1"/>
    </xf>
    <xf numFmtId="0" fontId="12" fillId="12" borderId="36" xfId="0" applyFont="1" applyFill="1" applyBorder="1" applyAlignment="1">
      <alignment vertical="top" wrapText="1"/>
    </xf>
    <xf numFmtId="0" fontId="12" fillId="12" borderId="86" xfId="0" applyFont="1" applyFill="1" applyBorder="1" applyAlignment="1">
      <alignment vertical="top" wrapText="1"/>
    </xf>
    <xf numFmtId="0" fontId="21" fillId="12" borderId="2" xfId="0" applyFont="1" applyFill="1" applyBorder="1" applyAlignment="1">
      <alignment wrapText="1"/>
    </xf>
    <xf numFmtId="0" fontId="21" fillId="12" borderId="5" xfId="0" applyFont="1" applyFill="1" applyBorder="1" applyAlignment="1">
      <alignment wrapText="1"/>
    </xf>
    <xf numFmtId="0" fontId="12" fillId="2" borderId="32" xfId="0" applyFont="1" applyFill="1" applyBorder="1" applyAlignment="1">
      <alignment vertical="top" wrapText="1"/>
    </xf>
    <xf numFmtId="0" fontId="12" fillId="2" borderId="85" xfId="0" applyFont="1" applyFill="1" applyBorder="1" applyAlignment="1">
      <alignment vertical="top" wrapText="1"/>
    </xf>
    <xf numFmtId="0" fontId="12" fillId="12" borderId="6" xfId="0" applyFont="1" applyFill="1" applyBorder="1" applyAlignment="1">
      <alignment vertical="top"/>
    </xf>
    <xf numFmtId="0" fontId="12" fillId="12" borderId="87" xfId="0" applyFont="1" applyFill="1" applyBorder="1" applyAlignment="1">
      <alignment vertical="top"/>
    </xf>
    <xf numFmtId="0" fontId="12" fillId="12" borderId="18" xfId="0" applyFont="1" applyFill="1" applyBorder="1" applyAlignment="1">
      <alignment vertical="top" wrapText="1"/>
    </xf>
    <xf numFmtId="0" fontId="12" fillId="12" borderId="26" xfId="0" applyFont="1" applyFill="1" applyBorder="1" applyAlignment="1">
      <alignment vertical="top" wrapText="1"/>
    </xf>
    <xf numFmtId="0" fontId="12" fillId="12" borderId="33" xfId="0" applyFont="1" applyFill="1" applyBorder="1" applyAlignment="1">
      <alignment vertical="top" wrapText="1"/>
    </xf>
    <xf numFmtId="0" fontId="12" fillId="12" borderId="62" xfId="0" applyFont="1" applyFill="1" applyBorder="1" applyAlignment="1">
      <alignment vertical="top" wrapText="1"/>
    </xf>
    <xf numFmtId="0" fontId="12" fillId="12" borderId="3" xfId="0" applyFont="1" applyFill="1" applyBorder="1" applyAlignment="1">
      <alignment vertical="top" wrapText="1"/>
    </xf>
    <xf numFmtId="0" fontId="12" fillId="12" borderId="6" xfId="0" applyFont="1" applyFill="1" applyBorder="1" applyAlignment="1">
      <alignment vertical="top" wrapText="1"/>
    </xf>
    <xf numFmtId="0" fontId="12" fillId="12" borderId="4" xfId="0" applyFont="1" applyFill="1" applyBorder="1" applyAlignment="1">
      <alignment vertical="top" wrapText="1"/>
    </xf>
    <xf numFmtId="0" fontId="12" fillId="12" borderId="26" xfId="0" applyFont="1" applyFill="1" applyBorder="1" applyAlignment="1">
      <alignment vertical="top"/>
    </xf>
    <xf numFmtId="0" fontId="12" fillId="12" borderId="89" xfId="0" applyFont="1" applyFill="1" applyBorder="1" applyAlignment="1">
      <alignment vertical="top"/>
    </xf>
    <xf numFmtId="0" fontId="12" fillId="12" borderId="90" xfId="0" applyFont="1" applyFill="1" applyBorder="1" applyAlignment="1">
      <alignment vertical="top"/>
    </xf>
    <xf numFmtId="0" fontId="12" fillId="12" borderId="91" xfId="0" applyFont="1" applyFill="1" applyBorder="1" applyAlignment="1">
      <alignment vertical="top"/>
    </xf>
    <xf numFmtId="0" fontId="12" fillId="2" borderId="64" xfId="0" applyFont="1" applyFill="1" applyBorder="1" applyAlignment="1">
      <alignment vertical="top" wrapText="1"/>
    </xf>
    <xf numFmtId="0" fontId="12" fillId="2" borderId="84" xfId="0" applyFont="1" applyFill="1" applyBorder="1" applyAlignment="1">
      <alignment vertical="top" wrapText="1"/>
    </xf>
    <xf numFmtId="0" fontId="21" fillId="12" borderId="32" xfId="0" applyFont="1" applyFill="1" applyBorder="1" applyAlignment="1">
      <alignment vertical="top" wrapText="1"/>
    </xf>
    <xf numFmtId="0" fontId="21" fillId="12" borderId="83" xfId="0" applyFont="1" applyFill="1" applyBorder="1" applyAlignment="1">
      <alignment vertical="top" wrapText="1"/>
    </xf>
    <xf numFmtId="0" fontId="12" fillId="12" borderId="32" xfId="0" applyFont="1" applyFill="1" applyBorder="1" applyAlignment="1">
      <alignment vertical="top"/>
    </xf>
    <xf numFmtId="0" fontId="12" fillId="12" borderId="85" xfId="0" applyFont="1" applyFill="1" applyBorder="1" applyAlignment="1">
      <alignment vertical="top"/>
    </xf>
    <xf numFmtId="0" fontId="21" fillId="12" borderId="47" xfId="0" applyFont="1" applyFill="1" applyBorder="1" applyAlignment="1">
      <alignment wrapText="1"/>
    </xf>
    <xf numFmtId="0" fontId="21" fillId="12" borderId="88" xfId="0" applyFont="1" applyFill="1" applyBorder="1" applyAlignment="1">
      <alignment wrapText="1"/>
    </xf>
    <xf numFmtId="0" fontId="12" fillId="12" borderId="58" xfId="0" applyFont="1" applyFill="1" applyBorder="1" applyAlignment="1">
      <alignment vertical="top" wrapText="1"/>
    </xf>
    <xf numFmtId="0" fontId="12" fillId="12" borderId="123" xfId="0" applyFont="1" applyFill="1" applyBorder="1" applyAlignment="1">
      <alignment vertical="top" wrapText="1"/>
    </xf>
    <xf numFmtId="0" fontId="12" fillId="12" borderId="92" xfId="0" applyFont="1" applyFill="1" applyBorder="1" applyAlignment="1">
      <alignment vertical="top" wrapText="1"/>
    </xf>
    <xf numFmtId="0" fontId="12" fillId="12" borderId="89" xfId="0" applyFont="1" applyFill="1" applyBorder="1" applyAlignment="1">
      <alignment vertical="top" wrapText="1"/>
    </xf>
    <xf numFmtId="0" fontId="12" fillId="12" borderId="91" xfId="0" applyFont="1" applyFill="1" applyBorder="1" applyAlignment="1">
      <alignment vertical="top" wrapText="1"/>
    </xf>
    <xf numFmtId="0" fontId="37" fillId="15" borderId="63" xfId="0" applyFont="1" applyFill="1" applyBorder="1" applyAlignment="1">
      <alignment horizontal="left" vertical="top"/>
    </xf>
    <xf numFmtId="0" fontId="37" fillId="15" borderId="126" xfId="0" applyFont="1" applyFill="1" applyBorder="1" applyAlignment="1">
      <alignment horizontal="left" vertical="top"/>
    </xf>
    <xf numFmtId="0" fontId="37" fillId="15" borderId="127" xfId="0" applyFont="1" applyFill="1" applyBorder="1" applyAlignment="1">
      <alignment horizontal="left" vertical="top"/>
    </xf>
    <xf numFmtId="0" fontId="36" fillId="12" borderId="32" xfId="0" applyFont="1" applyFill="1" applyBorder="1" applyAlignment="1">
      <alignment vertical="top" wrapText="1"/>
    </xf>
    <xf numFmtId="0" fontId="21" fillId="0" borderId="47" xfId="0" applyFont="1" applyBorder="1" applyAlignment="1">
      <alignment vertical="top" wrapText="1"/>
    </xf>
    <xf numFmtId="0" fontId="21" fillId="0" borderId="88" xfId="0" applyFont="1" applyBorder="1" applyAlignment="1">
      <alignment vertical="top" wrapText="1"/>
    </xf>
    <xf numFmtId="0" fontId="21" fillId="0" borderId="23" xfId="0" applyFont="1" applyBorder="1" applyAlignment="1">
      <alignment vertical="top" wrapText="1"/>
    </xf>
    <xf numFmtId="0" fontId="12" fillId="0" borderId="64" xfId="0" applyFont="1" applyBorder="1" applyAlignment="1">
      <alignment vertical="top" wrapText="1"/>
    </xf>
    <xf numFmtId="0" fontId="12" fillId="0" borderId="84" xfId="0" applyFont="1" applyBorder="1" applyAlignment="1">
      <alignment vertical="top" wrapText="1"/>
    </xf>
    <xf numFmtId="0" fontId="21" fillId="12" borderId="47" xfId="0" applyFont="1" applyFill="1" applyBorder="1" applyAlignment="1">
      <alignment vertical="top" wrapText="1"/>
    </xf>
    <xf numFmtId="0" fontId="21" fillId="12" borderId="88" xfId="0" applyFont="1" applyFill="1" applyBorder="1" applyAlignment="1">
      <alignment vertical="top" wrapText="1"/>
    </xf>
    <xf numFmtId="0" fontId="21" fillId="12" borderId="2" xfId="0" applyFont="1" applyFill="1" applyBorder="1" applyAlignment="1">
      <alignment vertical="top" wrapText="1"/>
    </xf>
    <xf numFmtId="0" fontId="21" fillId="12" borderId="5" xfId="0" applyFont="1" applyFill="1" applyBorder="1" applyAlignment="1">
      <alignment vertical="top" wrapText="1"/>
    </xf>
    <xf numFmtId="0" fontId="40" fillId="0" borderId="113" xfId="0" applyFont="1" applyBorder="1" applyAlignment="1">
      <alignment wrapText="1"/>
    </xf>
    <xf numFmtId="0" fontId="36" fillId="13" borderId="121" xfId="0" applyFont="1" applyFill="1" applyBorder="1" applyAlignment="1">
      <alignment vertical="top" wrapText="1"/>
    </xf>
    <xf numFmtId="0" fontId="36" fillId="13" borderId="120" xfId="0" applyFont="1" applyFill="1" applyBorder="1" applyAlignment="1">
      <alignment vertical="top" wrapText="1"/>
    </xf>
    <xf numFmtId="0" fontId="36" fillId="13" borderId="79" xfId="0" applyFont="1" applyFill="1" applyBorder="1" applyAlignment="1">
      <alignment horizontal="left" vertical="top" wrapText="1"/>
    </xf>
    <xf numFmtId="0" fontId="36" fillId="13" borderId="78" xfId="0" applyFont="1" applyFill="1" applyBorder="1" applyAlignment="1">
      <alignment horizontal="left" vertical="top" wrapText="1"/>
    </xf>
    <xf numFmtId="0" fontId="38" fillId="16" borderId="102" xfId="0" applyFont="1" applyFill="1" applyBorder="1"/>
    <xf numFmtId="0" fontId="38" fillId="16" borderId="103" xfId="0" applyFont="1" applyFill="1" applyBorder="1"/>
    <xf numFmtId="0" fontId="38" fillId="16" borderId="102" xfId="0" applyFont="1" applyFill="1" applyBorder="1" applyAlignment="1">
      <alignment wrapText="1"/>
    </xf>
    <xf numFmtId="0" fontId="38" fillId="16" borderId="103" xfId="0" applyFont="1" applyFill="1" applyBorder="1" applyAlignment="1">
      <alignment wrapText="1"/>
    </xf>
    <xf numFmtId="0" fontId="40" fillId="0" borderId="109" xfId="0" applyFont="1" applyBorder="1" applyAlignment="1">
      <alignment wrapText="1"/>
    </xf>
    <xf numFmtId="0" fontId="36" fillId="13" borderId="0" xfId="0" applyFont="1" applyFill="1" applyAlignment="1">
      <alignment horizontal="center" vertical="top" wrapText="1"/>
    </xf>
    <xf numFmtId="0" fontId="40" fillId="0" borderId="116" xfId="0" applyFont="1" applyBorder="1" applyAlignment="1">
      <alignment wrapText="1"/>
    </xf>
    <xf numFmtId="0" fontId="36" fillId="2" borderId="79" xfId="0" applyFont="1" applyFill="1" applyBorder="1" applyAlignment="1">
      <alignment vertical="top" wrapText="1"/>
    </xf>
    <xf numFmtId="0" fontId="36" fillId="2" borderId="78" xfId="0" applyFont="1" applyFill="1" applyBorder="1" applyAlignment="1">
      <alignment vertical="top" wrapText="1"/>
    </xf>
    <xf numFmtId="0" fontId="36" fillId="13" borderId="80" xfId="0" applyFont="1" applyFill="1" applyBorder="1" applyAlignment="1">
      <alignment vertical="top" wrapText="1"/>
    </xf>
    <xf numFmtId="0" fontId="36" fillId="13" borderId="111" xfId="0" applyFont="1" applyFill="1" applyBorder="1" applyAlignment="1">
      <alignment horizontal="center" vertical="center" wrapText="1"/>
    </xf>
    <xf numFmtId="0" fontId="36" fillId="13" borderId="108" xfId="0" applyFont="1" applyFill="1" applyBorder="1" applyAlignment="1">
      <alignment horizontal="center" vertical="center" wrapText="1"/>
    </xf>
    <xf numFmtId="0" fontId="36" fillId="13" borderId="96" xfId="0" applyFont="1" applyFill="1" applyBorder="1" applyAlignment="1">
      <alignment horizontal="center" vertical="center" wrapText="1"/>
    </xf>
    <xf numFmtId="0" fontId="36" fillId="13" borderId="110" xfId="0" applyFont="1" applyFill="1" applyBorder="1" applyAlignment="1">
      <alignment horizontal="center" vertical="center" wrapText="1"/>
    </xf>
    <xf numFmtId="0" fontId="36" fillId="13" borderId="92" xfId="0" applyFont="1" applyFill="1" applyBorder="1" applyAlignment="1">
      <alignment horizontal="center" vertical="center" wrapText="1"/>
    </xf>
    <xf numFmtId="0" fontId="36" fillId="13" borderId="95" xfId="0" applyFont="1" applyFill="1" applyBorder="1" applyAlignment="1">
      <alignment horizontal="center" vertical="center" wrapText="1"/>
    </xf>
    <xf numFmtId="0" fontId="36" fillId="13" borderId="111" xfId="0" applyFont="1" applyFill="1" applyBorder="1" applyAlignment="1">
      <alignment vertical="top"/>
    </xf>
    <xf numFmtId="0" fontId="36" fillId="13" borderId="114" xfId="0" applyFont="1" applyFill="1" applyBorder="1" applyAlignment="1">
      <alignment vertical="top"/>
    </xf>
    <xf numFmtId="0" fontId="36" fillId="13" borderId="110" xfId="0" applyFont="1" applyFill="1" applyBorder="1" applyAlignment="1">
      <alignment vertical="top"/>
    </xf>
    <xf numFmtId="0" fontId="36" fillId="13" borderId="91" xfId="0" applyFont="1" applyFill="1" applyBorder="1" applyAlignment="1">
      <alignment vertical="top"/>
    </xf>
    <xf numFmtId="0" fontId="38" fillId="16" borderId="117" xfId="0" applyFont="1" applyFill="1" applyBorder="1" applyAlignment="1">
      <alignment wrapText="1"/>
    </xf>
    <xf numFmtId="0" fontId="36" fillId="13" borderId="92" xfId="0" applyFont="1" applyFill="1" applyBorder="1" applyAlignment="1">
      <alignment vertical="top"/>
    </xf>
    <xf numFmtId="0" fontId="12" fillId="13" borderId="79" xfId="0" applyFont="1" applyFill="1" applyBorder="1" applyAlignment="1">
      <alignment vertical="top" wrapText="1"/>
    </xf>
    <xf numFmtId="0" fontId="12" fillId="13" borderId="78" xfId="0" applyFont="1" applyFill="1" applyBorder="1" applyAlignment="1">
      <alignment vertical="top" wrapText="1"/>
    </xf>
    <xf numFmtId="0" fontId="36" fillId="13" borderId="0" xfId="0" applyFont="1" applyFill="1" applyAlignment="1">
      <alignment horizontal="left" vertical="top"/>
    </xf>
    <xf numFmtId="0" fontId="36" fillId="13" borderId="106" xfId="0" applyFont="1" applyFill="1" applyBorder="1" applyAlignment="1">
      <alignment vertical="top" wrapText="1"/>
    </xf>
    <xf numFmtId="0" fontId="36" fillId="13" borderId="105" xfId="0" applyFont="1" applyFill="1" applyBorder="1" applyAlignment="1">
      <alignment vertical="top" wrapText="1"/>
    </xf>
    <xf numFmtId="0" fontId="40" fillId="13" borderId="79" xfId="0" applyFont="1" applyFill="1" applyBorder="1" applyAlignment="1">
      <alignment vertical="top" wrapText="1"/>
    </xf>
    <xf numFmtId="0" fontId="40" fillId="13" borderId="77" xfId="0" applyFont="1" applyFill="1" applyBorder="1" applyAlignment="1">
      <alignment vertical="top" wrapText="1"/>
    </xf>
    <xf numFmtId="0" fontId="36" fillId="13" borderId="79" xfId="0" applyFont="1" applyFill="1" applyBorder="1" applyAlignment="1">
      <alignment vertical="top"/>
    </xf>
    <xf numFmtId="0" fontId="36" fillId="13" borderId="78" xfId="0" applyFont="1" applyFill="1" applyBorder="1" applyAlignment="1">
      <alignment vertical="top"/>
    </xf>
    <xf numFmtId="0" fontId="40" fillId="13" borderId="113" xfId="0" applyFont="1" applyFill="1" applyBorder="1" applyAlignment="1">
      <alignment wrapText="1"/>
    </xf>
    <xf numFmtId="0" fontId="40" fillId="13" borderId="109" xfId="0" applyFont="1" applyFill="1" applyBorder="1" applyAlignment="1">
      <alignment wrapText="1"/>
    </xf>
    <xf numFmtId="0" fontId="40" fillId="13" borderId="113" xfId="0" applyFont="1" applyFill="1" applyBorder="1" applyAlignment="1">
      <alignment vertical="center" wrapText="1"/>
    </xf>
    <xf numFmtId="0" fontId="36" fillId="13" borderId="104" xfId="0" applyFont="1" applyFill="1" applyBorder="1" applyAlignment="1">
      <alignment horizontal="left" vertical="top" wrapText="1"/>
    </xf>
    <xf numFmtId="0" fontId="36" fillId="13" borderId="92" xfId="0" applyFont="1" applyFill="1" applyBorder="1" applyAlignment="1">
      <alignment horizontal="left" vertical="top" wrapText="1"/>
    </xf>
    <xf numFmtId="0" fontId="36" fillId="13" borderId="91" xfId="0" applyFont="1" applyFill="1" applyBorder="1" applyAlignment="1">
      <alignment horizontal="left" vertical="top" wrapText="1"/>
    </xf>
    <xf numFmtId="0" fontId="12" fillId="12" borderId="79" xfId="0" applyFont="1" applyFill="1" applyBorder="1" applyAlignment="1">
      <alignment vertical="top" wrapText="1"/>
    </xf>
    <xf numFmtId="0" fontId="12" fillId="12" borderId="78" xfId="0" applyFont="1" applyFill="1" applyBorder="1" applyAlignment="1">
      <alignment vertical="top" wrapText="1"/>
    </xf>
    <xf numFmtId="0" fontId="36" fillId="12" borderId="106" xfId="0" applyFont="1" applyFill="1" applyBorder="1" applyAlignment="1">
      <alignment vertical="top" wrapText="1"/>
    </xf>
    <xf numFmtId="0" fontId="36" fillId="12" borderId="105" xfId="0" applyFont="1" applyFill="1" applyBorder="1" applyAlignment="1">
      <alignment vertical="top" wrapText="1"/>
    </xf>
    <xf numFmtId="0" fontId="36" fillId="12" borderId="79" xfId="0" applyFont="1" applyFill="1" applyBorder="1" applyAlignment="1">
      <alignment vertical="top"/>
    </xf>
    <xf numFmtId="0" fontId="36" fillId="12" borderId="78" xfId="0" applyFont="1" applyFill="1" applyBorder="1" applyAlignment="1">
      <alignment vertical="top"/>
    </xf>
    <xf numFmtId="0" fontId="40" fillId="12" borderId="108" xfId="0" applyFont="1" applyFill="1" applyBorder="1" applyAlignment="1">
      <alignment vertical="top" wrapText="1"/>
    </xf>
    <xf numFmtId="0" fontId="40" fillId="12" borderId="96" xfId="0" applyFont="1" applyFill="1" applyBorder="1" applyAlignment="1">
      <alignment vertical="top" wrapText="1"/>
    </xf>
    <xf numFmtId="0" fontId="36" fillId="12" borderId="0" xfId="0" applyFont="1" applyFill="1" applyAlignment="1">
      <alignment vertical="top"/>
    </xf>
    <xf numFmtId="0" fontId="36" fillId="12" borderId="92" xfId="0" applyFont="1" applyFill="1" applyBorder="1" applyAlignment="1">
      <alignment vertical="top"/>
    </xf>
    <xf numFmtId="0" fontId="36" fillId="12" borderId="91" xfId="0" applyFont="1" applyFill="1" applyBorder="1" applyAlignment="1">
      <alignment vertical="top"/>
    </xf>
    <xf numFmtId="0" fontId="40" fillId="13" borderId="113" xfId="0" applyFont="1" applyFill="1" applyBorder="1" applyAlignment="1">
      <alignment vertical="top" wrapText="1"/>
    </xf>
    <xf numFmtId="0" fontId="40" fillId="13" borderId="109" xfId="0" applyFont="1" applyFill="1" applyBorder="1" applyAlignment="1">
      <alignment vertical="top" wrapText="1"/>
    </xf>
    <xf numFmtId="0" fontId="36" fillId="12" borderId="79" xfId="0" applyFont="1" applyFill="1" applyBorder="1" applyAlignment="1">
      <alignment vertical="top" wrapText="1"/>
    </xf>
    <xf numFmtId="0" fontId="36" fillId="12" borderId="78" xfId="0" applyFont="1" applyFill="1" applyBorder="1" applyAlignment="1">
      <alignment vertical="top" wrapText="1"/>
    </xf>
    <xf numFmtId="0" fontId="40" fillId="13" borderId="115" xfId="0" applyFont="1" applyFill="1" applyBorder="1" applyAlignment="1">
      <alignment vertical="top" wrapText="1"/>
    </xf>
    <xf numFmtId="0" fontId="40" fillId="13" borderId="76" xfId="0" applyFont="1" applyFill="1" applyBorder="1" applyAlignment="1">
      <alignment vertical="top" wrapText="1"/>
    </xf>
    <xf numFmtId="0" fontId="36" fillId="13" borderId="108" xfId="0" applyFont="1" applyFill="1" applyBorder="1" applyAlignment="1">
      <alignment vertical="top" wrapText="1"/>
    </xf>
    <xf numFmtId="0" fontId="36" fillId="13" borderId="114" xfId="0" applyFont="1" applyFill="1" applyBorder="1" applyAlignment="1">
      <alignment vertical="top" wrapText="1"/>
    </xf>
    <xf numFmtId="0" fontId="36" fillId="13" borderId="77" xfId="0" applyFont="1" applyFill="1" applyBorder="1" applyAlignment="1">
      <alignment vertical="top" wrapText="1"/>
    </xf>
    <xf numFmtId="0" fontId="36" fillId="13" borderId="0" xfId="0" applyFont="1" applyFill="1" applyAlignment="1">
      <alignment vertical="top" wrapText="1"/>
    </xf>
    <xf numFmtId="0" fontId="36" fillId="13" borderId="81" xfId="0" applyFont="1" applyFill="1" applyBorder="1" applyAlignment="1">
      <alignment horizontal="center" vertical="top" wrapText="1"/>
    </xf>
    <xf numFmtId="0" fontId="36" fillId="13" borderId="79" xfId="0" applyFont="1" applyFill="1" applyBorder="1" applyAlignment="1">
      <alignment horizontal="center" vertical="top" wrapText="1"/>
    </xf>
    <xf numFmtId="0" fontId="36" fillId="13" borderId="77" xfId="0" applyFont="1" applyFill="1" applyBorder="1" applyAlignment="1">
      <alignment horizontal="center" vertical="top" wrapText="1"/>
    </xf>
    <xf numFmtId="0" fontId="12" fillId="13" borderId="79" xfId="0" applyFont="1" applyFill="1" applyBorder="1" applyAlignment="1">
      <alignment horizontal="left" vertical="top" wrapText="1"/>
    </xf>
    <xf numFmtId="0" fontId="12" fillId="13" borderId="78" xfId="0" applyFont="1" applyFill="1" applyBorder="1" applyAlignment="1">
      <alignment horizontal="left" vertical="top" wrapText="1"/>
    </xf>
    <xf numFmtId="0" fontId="40" fillId="0" borderId="113" xfId="0" applyFont="1" applyBorder="1" applyAlignment="1">
      <alignment vertical="top" wrapText="1"/>
    </xf>
    <xf numFmtId="0" fontId="40" fillId="0" borderId="109" xfId="0" applyFont="1" applyBorder="1" applyAlignment="1">
      <alignment vertical="top" wrapText="1"/>
    </xf>
    <xf numFmtId="0" fontId="40" fillId="0" borderId="116" xfId="0" applyFont="1" applyBorder="1" applyAlignment="1">
      <alignment vertical="top" wrapText="1"/>
    </xf>
    <xf numFmtId="0" fontId="12" fillId="13" borderId="81" xfId="0" applyFont="1" applyFill="1" applyBorder="1" applyAlignment="1">
      <alignment vertical="top"/>
    </xf>
    <xf numFmtId="0" fontId="12" fillId="13" borderId="79" xfId="0" applyFont="1" applyFill="1" applyBorder="1" applyAlignment="1">
      <alignment vertical="top"/>
    </xf>
    <xf numFmtId="0" fontId="12" fillId="13" borderId="77" xfId="0" applyFont="1" applyFill="1" applyBorder="1" applyAlignment="1">
      <alignment vertical="top"/>
    </xf>
    <xf numFmtId="0" fontId="12" fillId="0" borderId="85" xfId="0" applyFont="1" applyBorder="1" applyAlignment="1">
      <alignment wrapText="1"/>
    </xf>
    <xf numFmtId="0" fontId="21" fillId="0" borderId="57" xfId="0" applyFont="1" applyBorder="1" applyAlignment="1">
      <alignment vertical="top" wrapText="1"/>
    </xf>
    <xf numFmtId="0" fontId="21" fillId="0" borderId="123" xfId="0" applyFont="1" applyBorder="1" applyAlignment="1">
      <alignment vertical="top" wrapText="1"/>
    </xf>
    <xf numFmtId="0" fontId="12" fillId="12" borderId="6" xfId="0" applyFont="1" applyFill="1" applyBorder="1" applyAlignment="1">
      <alignment horizontal="left" vertical="top"/>
    </xf>
    <xf numFmtId="0" fontId="21" fillId="0" borderId="58" xfId="0" applyFont="1" applyBorder="1" applyAlignment="1">
      <alignment vertical="top" wrapText="1"/>
    </xf>
    <xf numFmtId="0" fontId="12" fillId="12" borderId="26" xfId="0" applyFont="1" applyFill="1" applyBorder="1" applyAlignment="1">
      <alignment horizontal="center" vertical="center" wrapText="1"/>
    </xf>
    <xf numFmtId="0" fontId="12" fillId="12" borderId="33" xfId="0" applyFont="1" applyFill="1" applyBorder="1" applyAlignment="1">
      <alignment horizontal="center" vertical="center" wrapText="1"/>
    </xf>
    <xf numFmtId="0" fontId="12" fillId="12" borderId="62"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21" fillId="12" borderId="13" xfId="0" applyFont="1" applyFill="1" applyBorder="1" applyAlignment="1">
      <alignment vertical="top" wrapText="1"/>
    </xf>
    <xf numFmtId="0" fontId="21" fillId="12" borderId="3" xfId="0" applyFont="1" applyFill="1" applyBorder="1" applyAlignment="1">
      <alignment vertical="top" wrapText="1"/>
    </xf>
    <xf numFmtId="0" fontId="12" fillId="19" borderId="17" xfId="0" applyFont="1" applyFill="1" applyBorder="1" applyAlignment="1">
      <alignment vertical="top" wrapText="1"/>
    </xf>
    <xf numFmtId="0" fontId="12" fillId="19" borderId="32" xfId="0" applyFont="1" applyFill="1" applyBorder="1" applyAlignment="1">
      <alignment vertical="top" wrapText="1"/>
    </xf>
    <xf numFmtId="0" fontId="12" fillId="12" borderId="21" xfId="0" applyFont="1" applyFill="1" applyBorder="1" applyAlignment="1">
      <alignment vertical="top" wrapText="1"/>
    </xf>
    <xf numFmtId="0" fontId="12" fillId="12" borderId="64" xfId="0" applyFont="1" applyFill="1" applyBorder="1" applyAlignment="1">
      <alignment vertical="top" wrapText="1"/>
    </xf>
    <xf numFmtId="0" fontId="12" fillId="12" borderId="84" xfId="0" applyFont="1" applyFill="1" applyBorder="1" applyAlignment="1">
      <alignment vertical="top" wrapText="1"/>
    </xf>
    <xf numFmtId="0" fontId="36" fillId="13" borderId="124" xfId="0" applyFont="1" applyFill="1" applyBorder="1" applyAlignment="1">
      <alignment vertical="top" wrapText="1"/>
    </xf>
    <xf numFmtId="0" fontId="12" fillId="12" borderId="29" xfId="0" applyFont="1" applyFill="1" applyBorder="1" applyAlignment="1">
      <alignment vertical="top" wrapText="1"/>
    </xf>
    <xf numFmtId="0" fontId="36" fillId="0" borderId="79" xfId="0" applyFont="1" applyBorder="1" applyAlignment="1">
      <alignment vertical="top" wrapText="1"/>
    </xf>
    <xf numFmtId="0" fontId="36" fillId="0" borderId="78" xfId="0" applyFont="1" applyBorder="1" applyAlignment="1">
      <alignment vertical="top" wrapText="1"/>
    </xf>
    <xf numFmtId="0" fontId="21" fillId="12" borderId="1" xfId="0" applyFont="1" applyFill="1" applyBorder="1" applyAlignment="1">
      <alignment vertical="top" wrapText="1"/>
    </xf>
    <xf numFmtId="0" fontId="12" fillId="12" borderId="6" xfId="0" applyFont="1" applyFill="1" applyBorder="1" applyAlignment="1">
      <alignment vertical="center"/>
    </xf>
    <xf numFmtId="0" fontId="12" fillId="12" borderId="53" xfId="0" applyFont="1" applyFill="1" applyBorder="1" applyAlignment="1">
      <alignment wrapText="1"/>
    </xf>
    <xf numFmtId="14" fontId="12" fillId="2" borderId="17" xfId="44" applyNumberFormat="1" applyFont="1" applyFill="1" applyBorder="1" applyAlignment="1" applyProtection="1">
      <alignment horizontal="left" vertical="center" wrapText="1"/>
    </xf>
    <xf numFmtId="0" fontId="12" fillId="14" borderId="22" xfId="44" applyFont="1" applyFill="1" applyBorder="1" applyAlignment="1" applyProtection="1">
      <alignment horizontal="left" vertical="center" wrapText="1"/>
    </xf>
    <xf numFmtId="0" fontId="12" fillId="14" borderId="29" xfId="44" applyFont="1" applyFill="1" applyBorder="1" applyAlignment="1" applyProtection="1">
      <alignment horizontal="left" vertical="center" wrapText="1"/>
    </xf>
    <xf numFmtId="0" fontId="33" fillId="12" borderId="17" xfId="50" applyFill="1" applyBorder="1" applyAlignment="1">
      <alignment wrapText="1"/>
    </xf>
    <xf numFmtId="0" fontId="33" fillId="12" borderId="32" xfId="50" applyFill="1" applyBorder="1" applyAlignment="1">
      <alignment wrapText="1"/>
    </xf>
    <xf numFmtId="0" fontId="33" fillId="12" borderId="85" xfId="50" applyFill="1" applyBorder="1" applyAlignment="1">
      <alignment wrapText="1"/>
    </xf>
    <xf numFmtId="0" fontId="12" fillId="0" borderId="17" xfId="0" applyFont="1" applyBorder="1" applyAlignment="1">
      <alignment wrapText="1"/>
    </xf>
    <xf numFmtId="0" fontId="12" fillId="14" borderId="32" xfId="44" applyFont="1" applyFill="1" applyBorder="1" applyAlignment="1" applyProtection="1">
      <alignment horizontal="center" vertical="center" wrapText="1"/>
    </xf>
    <xf numFmtId="0" fontId="12" fillId="12" borderId="17" xfId="0" applyFont="1" applyFill="1" applyBorder="1" applyAlignment="1">
      <alignment horizontal="left" wrapText="1"/>
    </xf>
    <xf numFmtId="0" fontId="12" fillId="12" borderId="32" xfId="0" applyFont="1" applyFill="1" applyBorder="1" applyAlignment="1">
      <alignment horizontal="left" wrapText="1"/>
    </xf>
    <xf numFmtId="0" fontId="12" fillId="12" borderId="85" xfId="0" applyFont="1" applyFill="1" applyBorder="1" applyAlignment="1">
      <alignment horizontal="left" wrapText="1"/>
    </xf>
    <xf numFmtId="0" fontId="33" fillId="12" borderId="17" xfId="44" applyFont="1" applyFill="1" applyBorder="1" applyAlignment="1" applyProtection="1">
      <alignment wrapText="1"/>
    </xf>
    <xf numFmtId="0" fontId="33" fillId="12" borderId="32" xfId="44" applyFont="1" applyFill="1" applyBorder="1" applyAlignment="1" applyProtection="1">
      <alignment wrapText="1"/>
    </xf>
    <xf numFmtId="0" fontId="33" fillId="12" borderId="85" xfId="44" applyFont="1" applyFill="1" applyBorder="1" applyAlignment="1" applyProtection="1">
      <alignment wrapText="1"/>
    </xf>
    <xf numFmtId="0" fontId="12" fillId="12" borderId="129" xfId="0" applyFont="1" applyFill="1" applyBorder="1" applyAlignment="1">
      <alignment wrapText="1"/>
    </xf>
    <xf numFmtId="0" fontId="12" fillId="12" borderId="130" xfId="0" applyFont="1" applyFill="1" applyBorder="1" applyAlignment="1">
      <alignment wrapText="1"/>
    </xf>
    <xf numFmtId="0" fontId="12" fillId="12" borderId="133" xfId="0" applyFont="1" applyFill="1" applyBorder="1" applyAlignment="1">
      <alignment wrapText="1"/>
    </xf>
    <xf numFmtId="0" fontId="12" fillId="14" borderId="17" xfId="0" applyFont="1" applyFill="1" applyBorder="1" applyAlignment="1">
      <alignment horizontal="left" wrapText="1"/>
    </xf>
    <xf numFmtId="0" fontId="12" fillId="12" borderId="21" xfId="0" applyFont="1" applyFill="1" applyBorder="1" applyAlignment="1">
      <alignment wrapText="1"/>
    </xf>
    <xf numFmtId="0" fontId="12" fillId="2" borderId="17" xfId="0" applyFont="1" applyFill="1" applyBorder="1" applyAlignment="1">
      <alignment vertical="top" wrapText="1"/>
    </xf>
    <xf numFmtId="0" fontId="12" fillId="2" borderId="6" xfId="42" applyFont="1" applyFill="1" applyBorder="1" applyAlignment="1">
      <alignment horizontal="left"/>
    </xf>
    <xf numFmtId="0" fontId="12" fillId="2" borderId="39" xfId="42" applyFont="1" applyFill="1" applyBorder="1" applyAlignment="1">
      <alignment horizontal="left"/>
    </xf>
    <xf numFmtId="9" fontId="12" fillId="2" borderId="22" xfId="0" applyNumberFormat="1" applyFont="1" applyFill="1" applyBorder="1" applyAlignment="1">
      <alignment horizontal="center" wrapText="1"/>
    </xf>
    <xf numFmtId="0" fontId="12" fillId="2" borderId="83" xfId="0" applyFont="1" applyFill="1" applyBorder="1" applyAlignment="1">
      <alignment horizontal="center" wrapText="1"/>
    </xf>
    <xf numFmtId="9" fontId="12" fillId="2" borderId="32" xfId="0" applyNumberFormat="1" applyFont="1" applyFill="1" applyBorder="1" applyAlignment="1">
      <alignment horizontal="center" wrapText="1"/>
    </xf>
    <xf numFmtId="10" fontId="12" fillId="2" borderId="32" xfId="0" applyNumberFormat="1" applyFont="1" applyFill="1" applyBorder="1" applyAlignment="1">
      <alignment horizontal="center" wrapText="1"/>
    </xf>
    <xf numFmtId="9" fontId="12" fillId="2" borderId="22" xfId="43" applyNumberFormat="1" applyFont="1" applyFill="1" applyBorder="1" applyAlignment="1">
      <alignment horizontal="center" vertical="center" wrapText="1"/>
    </xf>
    <xf numFmtId="9" fontId="12" fillId="2" borderId="29" xfId="43" applyNumberFormat="1" applyFont="1" applyFill="1" applyBorder="1" applyAlignment="1">
      <alignment horizontal="center" vertical="center" wrapText="1"/>
    </xf>
    <xf numFmtId="9" fontId="12" fillId="2" borderId="0" xfId="43" applyNumberFormat="1" applyFont="1" applyFill="1" applyAlignment="1">
      <alignment horizontal="center" vertical="center" wrapText="1"/>
    </xf>
    <xf numFmtId="10" fontId="12" fillId="2" borderId="22" xfId="0" applyNumberFormat="1" applyFont="1" applyFill="1" applyBorder="1" applyAlignment="1">
      <alignment horizontal="center" wrapText="1"/>
    </xf>
    <xf numFmtId="0" fontId="12" fillId="2" borderId="85" xfId="0" applyFont="1" applyFill="1" applyBorder="1" applyAlignment="1">
      <alignment horizontal="center" wrapText="1"/>
    </xf>
    <xf numFmtId="0" fontId="12" fillId="12" borderId="16" xfId="0" applyFont="1" applyFill="1" applyBorder="1" applyAlignment="1">
      <alignment horizontal="left" wrapText="1"/>
    </xf>
    <xf numFmtId="0" fontId="12" fillId="12" borderId="6" xfId="0" applyFont="1" applyFill="1" applyBorder="1" applyAlignment="1">
      <alignment horizontal="left" wrapText="1"/>
    </xf>
    <xf numFmtId="0" fontId="12" fillId="12" borderId="87" xfId="0" applyFont="1" applyFill="1" applyBorder="1" applyAlignment="1">
      <alignment horizontal="left" wrapText="1"/>
    </xf>
    <xf numFmtId="0" fontId="33" fillId="12" borderId="17" xfId="44" applyFont="1" applyFill="1" applyBorder="1" applyAlignment="1" applyProtection="1">
      <alignment horizontal="left" wrapText="1"/>
    </xf>
    <xf numFmtId="0" fontId="33" fillId="12" borderId="32" xfId="44" applyFont="1" applyFill="1" applyBorder="1" applyAlignment="1" applyProtection="1">
      <alignment horizontal="left" wrapText="1"/>
    </xf>
    <xf numFmtId="0" fontId="33" fillId="12" borderId="85" xfId="44" applyFont="1" applyFill="1" applyBorder="1" applyAlignment="1" applyProtection="1">
      <alignment horizontal="left" wrapText="1"/>
    </xf>
    <xf numFmtId="0" fontId="12" fillId="12" borderId="53" xfId="0" applyFont="1" applyFill="1" applyBorder="1" applyAlignment="1">
      <alignment horizontal="left" wrapText="1"/>
    </xf>
    <xf numFmtId="0" fontId="12" fillId="12" borderId="36" xfId="0" applyFont="1" applyFill="1" applyBorder="1" applyAlignment="1">
      <alignment horizontal="left" wrapText="1"/>
    </xf>
    <xf numFmtId="0" fontId="12" fillId="12" borderId="86" xfId="0" applyFont="1" applyFill="1" applyBorder="1" applyAlignment="1">
      <alignment horizontal="left" wrapText="1"/>
    </xf>
    <xf numFmtId="0" fontId="31" fillId="2" borderId="21" xfId="44" applyFont="1" applyFill="1" applyBorder="1" applyAlignment="1" applyProtection="1">
      <alignment horizontal="left" vertical="center" wrapText="1"/>
    </xf>
    <xf numFmtId="0" fontId="72" fillId="14" borderId="17" xfId="44" applyFont="1" applyFill="1" applyBorder="1" applyAlignment="1" applyProtection="1">
      <alignment horizontal="center" vertical="center" wrapText="1"/>
    </xf>
    <xf numFmtId="0" fontId="12" fillId="14" borderId="35" xfId="44" applyFont="1" applyFill="1" applyBorder="1" applyAlignment="1" applyProtection="1">
      <alignment horizontal="center" vertical="center" wrapText="1"/>
    </xf>
    <xf numFmtId="0" fontId="12" fillId="0" borderId="17" xfId="0" applyFont="1" applyBorder="1" applyAlignment="1">
      <alignment horizontal="left" wrapText="1"/>
    </xf>
    <xf numFmtId="0" fontId="12" fillId="0" borderId="32" xfId="0" applyFont="1" applyBorder="1" applyAlignment="1">
      <alignment horizontal="left" wrapText="1"/>
    </xf>
    <xf numFmtId="0" fontId="12" fillId="0" borderId="85" xfId="0" applyFont="1" applyBorder="1" applyAlignment="1">
      <alignment horizontal="left" wrapText="1"/>
    </xf>
    <xf numFmtId="0" fontId="12" fillId="0" borderId="17" xfId="0" applyFont="1" applyBorder="1" applyAlignment="1">
      <alignment vertical="top" wrapText="1"/>
    </xf>
    <xf numFmtId="0" fontId="12" fillId="0" borderId="32" xfId="0" applyFont="1" applyBorder="1" applyAlignment="1">
      <alignment vertical="top" wrapText="1"/>
    </xf>
    <xf numFmtId="0" fontId="12" fillId="0" borderId="85" xfId="0" applyFont="1" applyBorder="1" applyAlignment="1">
      <alignment vertical="top" wrapText="1"/>
    </xf>
    <xf numFmtId="0" fontId="12" fillId="2" borderId="22" xfId="43" applyFont="1" applyFill="1" applyBorder="1" applyAlignment="1">
      <alignment horizontal="center" vertical="center" wrapText="1"/>
    </xf>
    <xf numFmtId="0" fontId="12" fillId="2" borderId="29" xfId="43" applyFont="1" applyFill="1" applyBorder="1" applyAlignment="1">
      <alignment horizontal="center" vertical="center" wrapText="1"/>
    </xf>
    <xf numFmtId="0" fontId="12" fillId="12" borderId="85" xfId="0" applyFont="1" applyFill="1" applyBorder="1" applyAlignment="1">
      <alignment horizontal="center" wrapText="1"/>
    </xf>
    <xf numFmtId="0" fontId="12" fillId="12" borderId="22" xfId="0" applyFont="1" applyFill="1" applyBorder="1" applyAlignment="1">
      <alignment vertical="center" wrapText="1"/>
    </xf>
    <xf numFmtId="0" fontId="12" fillId="0" borderId="53" xfId="0" applyFont="1" applyBorder="1" applyAlignment="1">
      <alignment wrapText="1"/>
    </xf>
    <xf numFmtId="0" fontId="12" fillId="0" borderId="21" xfId="0" applyFont="1" applyBorder="1" applyAlignment="1">
      <alignment wrapText="1"/>
    </xf>
    <xf numFmtId="0" fontId="12" fillId="0" borderId="86" xfId="0" applyFont="1" applyBorder="1" applyAlignment="1">
      <alignment vertical="top" wrapText="1"/>
    </xf>
    <xf numFmtId="0" fontId="56" fillId="0" borderId="22" xfId="0" applyFont="1" applyBorder="1" applyAlignment="1">
      <alignment wrapText="1"/>
    </xf>
    <xf numFmtId="0" fontId="56" fillId="0" borderId="32" xfId="0" applyFont="1" applyBorder="1" applyAlignment="1">
      <alignment wrapText="1"/>
    </xf>
    <xf numFmtId="0" fontId="56" fillId="0" borderId="85" xfId="0" applyFont="1" applyBorder="1" applyAlignment="1">
      <alignment wrapText="1"/>
    </xf>
    <xf numFmtId="0" fontId="12" fillId="0" borderId="32" xfId="0" applyFont="1" applyBorder="1" applyAlignment="1">
      <alignment horizontal="left" vertical="top" wrapText="1"/>
    </xf>
    <xf numFmtId="0" fontId="12" fillId="0" borderId="85" xfId="0" applyFont="1" applyBorder="1" applyAlignment="1">
      <alignment horizontal="left" vertical="top" wrapText="1"/>
    </xf>
    <xf numFmtId="0" fontId="12" fillId="0" borderId="33" xfId="0" applyFont="1" applyBorder="1" applyAlignment="1">
      <alignment vertical="top" wrapText="1"/>
    </xf>
    <xf numFmtId="0" fontId="12" fillId="0" borderId="89" xfId="0" applyFont="1" applyBorder="1" applyAlignment="1">
      <alignment vertical="top" wrapText="1"/>
    </xf>
    <xf numFmtId="0" fontId="12" fillId="0" borderId="75" xfId="0" applyFont="1" applyBorder="1" applyAlignment="1">
      <alignment vertical="top" wrapText="1"/>
    </xf>
    <xf numFmtId="0" fontId="12" fillId="0" borderId="0" xfId="0" applyFont="1" applyAlignment="1">
      <alignment vertical="top" wrapText="1"/>
    </xf>
    <xf numFmtId="0" fontId="12" fillId="0" borderId="18" xfId="0" applyFont="1" applyBorder="1" applyAlignment="1">
      <alignment vertical="top" wrapText="1"/>
    </xf>
    <xf numFmtId="0" fontId="12" fillId="0" borderId="26" xfId="0" applyFont="1" applyBorder="1" applyAlignment="1">
      <alignment vertical="top" wrapText="1"/>
    </xf>
    <xf numFmtId="0" fontId="12" fillId="0" borderId="6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26" xfId="0" applyFont="1" applyBorder="1" applyAlignment="1">
      <alignment vertical="top"/>
    </xf>
    <xf numFmtId="0" fontId="12" fillId="0" borderId="89" xfId="0" applyFont="1" applyBorder="1" applyAlignment="1">
      <alignment vertical="top"/>
    </xf>
    <xf numFmtId="0" fontId="12" fillId="0" borderId="90" xfId="0" applyFont="1" applyBorder="1" applyAlignment="1">
      <alignment vertical="top"/>
    </xf>
    <xf numFmtId="0" fontId="12" fillId="0" borderId="91" xfId="0" applyFont="1" applyBorder="1" applyAlignment="1">
      <alignment vertical="top"/>
    </xf>
    <xf numFmtId="0" fontId="12" fillId="20" borderId="32" xfId="0" applyFont="1" applyFill="1" applyBorder="1" applyAlignment="1">
      <alignment vertical="top" wrapText="1"/>
    </xf>
    <xf numFmtId="0" fontId="12" fillId="20" borderId="85" xfId="0" applyFont="1" applyFill="1" applyBorder="1" applyAlignment="1">
      <alignment vertical="top" wrapText="1"/>
    </xf>
    <xf numFmtId="0" fontId="12" fillId="0" borderId="6" xfId="0" applyFont="1" applyBorder="1" applyAlignment="1">
      <alignment vertical="top"/>
    </xf>
    <xf numFmtId="0" fontId="37" fillId="15" borderId="63" xfId="0" applyFont="1" applyFill="1" applyBorder="1" applyAlignment="1">
      <alignment horizontal="left" vertical="top" wrapText="1"/>
    </xf>
    <xf numFmtId="0" fontId="37" fillId="15" borderId="126" xfId="0" applyFont="1" applyFill="1" applyBorder="1" applyAlignment="1">
      <alignment horizontal="left" vertical="top" wrapText="1"/>
    </xf>
    <xf numFmtId="0" fontId="37" fillId="15" borderId="127" xfId="0" applyFont="1" applyFill="1" applyBorder="1" applyAlignment="1">
      <alignment horizontal="left" vertical="top" wrapText="1"/>
    </xf>
    <xf numFmtId="0" fontId="12" fillId="0" borderId="92" xfId="0" applyFont="1" applyBorder="1" applyAlignment="1">
      <alignment horizontal="center" vertical="top"/>
    </xf>
    <xf numFmtId="0" fontId="21" fillId="0" borderId="32" xfId="0" applyFont="1" applyBorder="1" applyAlignment="1">
      <alignment vertical="top" wrapText="1"/>
    </xf>
    <xf numFmtId="0" fontId="21" fillId="0" borderId="83" xfId="0" applyFont="1" applyBorder="1" applyAlignment="1">
      <alignment vertical="top" wrapText="1"/>
    </xf>
    <xf numFmtId="0" fontId="12" fillId="0" borderId="32" xfId="0" applyFont="1" applyBorder="1" applyAlignment="1">
      <alignment vertical="top"/>
    </xf>
    <xf numFmtId="0" fontId="12" fillId="0" borderId="85" xfId="0" applyFont="1" applyBorder="1" applyAlignment="1">
      <alignment vertical="top"/>
    </xf>
    <xf numFmtId="0" fontId="12" fillId="0" borderId="22" xfId="0" applyFont="1" applyBorder="1" applyAlignment="1">
      <alignment vertical="top" wrapText="1"/>
    </xf>
    <xf numFmtId="0" fontId="12" fillId="0" borderId="29" xfId="0" applyFont="1" applyBorder="1" applyAlignment="1">
      <alignment vertical="top" wrapText="1"/>
    </xf>
    <xf numFmtId="0" fontId="12" fillId="12" borderId="17" xfId="0" applyFont="1" applyFill="1" applyBorder="1" applyAlignment="1">
      <alignment vertical="top"/>
    </xf>
    <xf numFmtId="0" fontId="21" fillId="12" borderId="22" xfId="0" applyFont="1" applyFill="1" applyBorder="1" applyAlignment="1">
      <alignment vertical="top" wrapText="1"/>
    </xf>
    <xf numFmtId="0" fontId="12" fillId="12" borderId="22" xfId="0" applyFont="1" applyFill="1" applyBorder="1" applyAlignment="1">
      <alignment vertical="top"/>
    </xf>
    <xf numFmtId="0" fontId="21" fillId="12" borderId="23" xfId="0" applyFont="1" applyFill="1" applyBorder="1" applyAlignment="1">
      <alignment vertical="top" wrapText="1"/>
    </xf>
    <xf numFmtId="0" fontId="12" fillId="12" borderId="16" xfId="0" applyFont="1" applyFill="1" applyBorder="1" applyAlignment="1">
      <alignment vertical="top" wrapText="1"/>
    </xf>
    <xf numFmtId="0" fontId="21" fillId="12" borderId="61" xfId="0" applyFont="1" applyFill="1" applyBorder="1" applyAlignment="1">
      <alignment vertical="top" wrapText="1"/>
    </xf>
    <xf numFmtId="0" fontId="35" fillId="12" borderId="17" xfId="50" applyFont="1" applyFill="1" applyBorder="1" applyAlignment="1">
      <alignment horizontal="left" wrapText="1"/>
    </xf>
    <xf numFmtId="0" fontId="35" fillId="12" borderId="32" xfId="50" applyFont="1" applyFill="1" applyBorder="1" applyAlignment="1">
      <alignment horizontal="left" wrapText="1"/>
    </xf>
    <xf numFmtId="49" fontId="14" fillId="4" borderId="57" xfId="43" applyNumberFormat="1" applyFont="1" applyFill="1" applyBorder="1" applyAlignment="1">
      <alignment horizontal="left" vertical="center"/>
    </xf>
    <xf numFmtId="49" fontId="14" fillId="4" borderId="0" xfId="43" applyNumberFormat="1" applyFont="1" applyFill="1" applyAlignment="1">
      <alignment horizontal="left" vertical="center"/>
    </xf>
    <xf numFmtId="0" fontId="12" fillId="14" borderId="17" xfId="0" applyFont="1" applyFill="1" applyBorder="1" applyAlignment="1">
      <alignment vertical="top" wrapText="1"/>
    </xf>
    <xf numFmtId="0" fontId="12" fillId="14" borderId="32" xfId="0" applyFont="1" applyFill="1" applyBorder="1" applyAlignment="1">
      <alignment vertical="top" wrapText="1"/>
    </xf>
    <xf numFmtId="0" fontId="12" fillId="14" borderId="85" xfId="0" applyFont="1" applyFill="1" applyBorder="1" applyAlignment="1">
      <alignment vertical="top" wrapText="1"/>
    </xf>
    <xf numFmtId="0" fontId="36" fillId="2" borderId="17" xfId="44" applyFont="1" applyFill="1" applyBorder="1" applyAlignment="1" applyProtection="1">
      <alignment horizontal="left" vertical="center" wrapText="1"/>
    </xf>
    <xf numFmtId="0" fontId="36" fillId="2" borderId="32" xfId="44" applyFont="1" applyFill="1" applyBorder="1" applyAlignment="1" applyProtection="1">
      <alignment horizontal="left" vertical="center" wrapText="1"/>
    </xf>
    <xf numFmtId="0" fontId="36" fillId="2" borderId="35" xfId="44" applyFont="1" applyFill="1" applyBorder="1" applyAlignment="1" applyProtection="1">
      <alignment horizontal="left" vertical="center" wrapText="1"/>
    </xf>
    <xf numFmtId="0" fontId="12" fillId="14" borderId="53" xfId="0" applyFont="1" applyFill="1" applyBorder="1" applyAlignment="1">
      <alignment vertical="top" wrapText="1"/>
    </xf>
    <xf numFmtId="0" fontId="12" fillId="14" borderId="36" xfId="0" applyFont="1" applyFill="1" applyBorder="1" applyAlignment="1">
      <alignment vertical="top" wrapText="1"/>
    </xf>
    <xf numFmtId="0" fontId="12" fillId="14" borderId="86" xfId="0" applyFont="1" applyFill="1" applyBorder="1" applyAlignment="1">
      <alignment vertical="top" wrapText="1"/>
    </xf>
    <xf numFmtId="14" fontId="12" fillId="12" borderId="17" xfId="0" applyNumberFormat="1" applyFont="1" applyFill="1" applyBorder="1" applyAlignment="1">
      <alignment horizontal="left" wrapText="1"/>
    </xf>
    <xf numFmtId="0" fontId="12" fillId="12" borderId="83" xfId="0" applyFont="1" applyFill="1" applyBorder="1" applyAlignment="1">
      <alignment horizontal="center" vertical="center" wrapText="1"/>
    </xf>
    <xf numFmtId="1" fontId="12" fillId="12" borderId="32" xfId="0" applyNumberFormat="1" applyFont="1" applyFill="1" applyBorder="1" applyAlignment="1">
      <alignment horizontal="center" wrapText="1"/>
    </xf>
    <xf numFmtId="1" fontId="12" fillId="12" borderId="83" xfId="0" applyNumberFormat="1" applyFont="1" applyFill="1" applyBorder="1" applyAlignment="1">
      <alignment horizontal="center" wrapText="1"/>
    </xf>
    <xf numFmtId="0" fontId="12" fillId="2" borderId="17" xfId="0" applyFont="1" applyFill="1" applyBorder="1" applyAlignment="1">
      <alignment horizontal="center"/>
    </xf>
    <xf numFmtId="0" fontId="12" fillId="2" borderId="32" xfId="0" applyFont="1" applyFill="1" applyBorder="1" applyAlignment="1">
      <alignment horizontal="center"/>
    </xf>
    <xf numFmtId="0" fontId="12" fillId="2" borderId="1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3" xfId="0" applyFont="1" applyFill="1" applyBorder="1" applyAlignment="1">
      <alignment vertical="top" wrapText="1"/>
    </xf>
    <xf numFmtId="0" fontId="12" fillId="2" borderId="36" xfId="0" applyFont="1" applyFill="1" applyBorder="1" applyAlignment="1">
      <alignment vertical="top" wrapText="1"/>
    </xf>
    <xf numFmtId="0" fontId="12" fillId="2" borderId="86" xfId="0" applyFont="1" applyFill="1" applyBorder="1" applyAlignment="1">
      <alignment vertical="top" wrapText="1"/>
    </xf>
    <xf numFmtId="0" fontId="12" fillId="2" borderId="17" xfId="44" applyFont="1" applyFill="1" applyBorder="1" applyAlignment="1" applyProtection="1">
      <alignment horizontal="center" vertical="center" wrapText="1"/>
    </xf>
    <xf numFmtId="0" fontId="12" fillId="2" borderId="35" xfId="44" applyFont="1" applyFill="1" applyBorder="1" applyAlignment="1" applyProtection="1">
      <alignment horizontal="center" vertical="center" wrapText="1"/>
    </xf>
    <xf numFmtId="0" fontId="12" fillId="14" borderId="17" xfId="44" applyFont="1" applyFill="1" applyBorder="1" applyAlignment="1" applyProtection="1">
      <alignment horizontal="center" vertical="center" wrapText="1"/>
    </xf>
    <xf numFmtId="0" fontId="70" fillId="2" borderId="17" xfId="44" applyFont="1" applyFill="1" applyBorder="1" applyAlignment="1" applyProtection="1">
      <alignment horizontal="left" vertical="center" wrapText="1"/>
    </xf>
    <xf numFmtId="1" fontId="12" fillId="2" borderId="22" xfId="43" applyNumberFormat="1" applyFont="1" applyFill="1" applyBorder="1" applyAlignment="1">
      <alignment horizontal="center" vertical="center" wrapText="1"/>
    </xf>
    <xf numFmtId="1" fontId="12" fillId="2" borderId="29" xfId="43" applyNumberFormat="1" applyFont="1" applyFill="1" applyBorder="1" applyAlignment="1">
      <alignment horizontal="center" vertical="center" wrapText="1"/>
    </xf>
    <xf numFmtId="0" fontId="12" fillId="2" borderId="21" xfId="0" applyFont="1" applyFill="1" applyBorder="1" applyAlignment="1">
      <alignment wrapText="1"/>
    </xf>
    <xf numFmtId="0" fontId="12" fillId="2" borderId="64" xfId="0" applyFont="1" applyFill="1" applyBorder="1" applyAlignment="1">
      <alignment wrapText="1"/>
    </xf>
    <xf numFmtId="0" fontId="12" fillId="2" borderId="84" xfId="0" applyFont="1" applyFill="1" applyBorder="1" applyAlignment="1">
      <alignment wrapText="1"/>
    </xf>
    <xf numFmtId="0" fontId="12" fillId="0" borderId="22" xfId="43" applyFont="1" applyBorder="1" applyAlignment="1">
      <alignment horizontal="center" vertical="center" wrapText="1"/>
    </xf>
    <xf numFmtId="0" fontId="12" fillId="0" borderId="29" xfId="43" applyFont="1" applyBorder="1" applyAlignment="1">
      <alignment horizontal="center" vertical="center" wrapText="1"/>
    </xf>
    <xf numFmtId="0" fontId="12" fillId="13" borderId="81" xfId="0" applyFont="1" applyFill="1" applyBorder="1" applyAlignment="1">
      <alignment horizontal="center" vertical="top" wrapText="1"/>
    </xf>
    <xf numFmtId="0" fontId="12" fillId="13" borderId="79" xfId="0" applyFont="1" applyFill="1" applyBorder="1" applyAlignment="1">
      <alignment horizontal="center" vertical="top" wrapText="1"/>
    </xf>
    <xf numFmtId="0" fontId="12" fillId="13" borderId="77" xfId="0" applyFont="1" applyFill="1" applyBorder="1" applyAlignment="1">
      <alignment horizontal="center" vertical="top" wrapText="1"/>
    </xf>
    <xf numFmtId="0" fontId="36" fillId="13" borderId="0" xfId="0" applyFont="1" applyFill="1" applyAlignment="1">
      <alignment vertical="top"/>
    </xf>
    <xf numFmtId="0" fontId="12" fillId="13" borderId="106" xfId="0" applyFont="1" applyFill="1" applyBorder="1" applyAlignment="1">
      <alignment vertical="top" wrapText="1"/>
    </xf>
    <xf numFmtId="0" fontId="12" fillId="13" borderId="105" xfId="0" applyFont="1" applyFill="1" applyBorder="1" applyAlignment="1">
      <alignment vertical="top" wrapText="1"/>
    </xf>
    <xf numFmtId="0" fontId="36" fillId="17" borderId="79" xfId="0" applyFont="1" applyFill="1" applyBorder="1" applyAlignment="1">
      <alignment vertical="top" wrapText="1"/>
    </xf>
    <xf numFmtId="0" fontId="36" fillId="17" borderId="78" xfId="0" applyFont="1" applyFill="1" applyBorder="1" applyAlignment="1">
      <alignment vertical="top" wrapText="1"/>
    </xf>
    <xf numFmtId="1" fontId="36" fillId="13" borderId="79" xfId="0" applyNumberFormat="1" applyFont="1" applyFill="1" applyBorder="1" applyAlignment="1">
      <alignment vertical="top" wrapText="1"/>
    </xf>
    <xf numFmtId="1" fontId="36" fillId="13" borderId="77" xfId="0" applyNumberFormat="1" applyFont="1" applyFill="1" applyBorder="1" applyAlignment="1">
      <alignment vertical="top" wrapText="1"/>
    </xf>
    <xf numFmtId="0" fontId="36" fillId="13" borderId="111" xfId="0" applyFont="1" applyFill="1" applyBorder="1" applyAlignment="1">
      <alignment vertical="top" wrapText="1"/>
    </xf>
    <xf numFmtId="0" fontId="36" fillId="13" borderId="96" xfId="0" applyFont="1" applyFill="1" applyBorder="1" applyAlignment="1">
      <alignment vertical="top" wrapText="1"/>
    </xf>
    <xf numFmtId="0" fontId="36" fillId="13" borderId="110" xfId="0" applyFont="1" applyFill="1" applyBorder="1" applyAlignment="1">
      <alignment vertical="top" wrapText="1"/>
    </xf>
    <xf numFmtId="0" fontId="36" fillId="13" borderId="92" xfId="0" applyFont="1" applyFill="1" applyBorder="1" applyAlignment="1">
      <alignment vertical="top" wrapText="1"/>
    </xf>
    <xf numFmtId="0" fontId="36" fillId="13" borderId="95" xfId="0" applyFont="1" applyFill="1" applyBorder="1" applyAlignment="1">
      <alignment vertical="top" wrapText="1"/>
    </xf>
    <xf numFmtId="0" fontId="12" fillId="0" borderId="21" xfId="59" applyFont="1" applyFill="1" applyBorder="1" applyAlignment="1" applyProtection="1">
      <alignment horizontal="left" vertical="center" wrapText="1"/>
    </xf>
    <xf numFmtId="0" fontId="12" fillId="0" borderId="64" xfId="59" applyFont="1" applyFill="1" applyBorder="1" applyAlignment="1" applyProtection="1">
      <alignment horizontal="left" vertical="center" wrapText="1"/>
    </xf>
    <xf numFmtId="0" fontId="12" fillId="0" borderId="65" xfId="59" applyFont="1" applyFill="1" applyBorder="1" applyAlignment="1" applyProtection="1">
      <alignment horizontal="left" vertical="center" wrapText="1"/>
    </xf>
    <xf numFmtId="0" fontId="12" fillId="2" borderId="32" xfId="43" applyFont="1" applyFill="1" applyBorder="1" applyAlignment="1">
      <alignment horizontal="center" vertical="center" wrapText="1"/>
    </xf>
    <xf numFmtId="0" fontId="12" fillId="2" borderId="35" xfId="43" applyFont="1" applyFill="1" applyBorder="1" applyAlignment="1">
      <alignment horizontal="center" vertical="center" wrapText="1"/>
    </xf>
    <xf numFmtId="0" fontId="21" fillId="2" borderId="23" xfId="43" applyFont="1" applyFill="1" applyBorder="1" applyAlignment="1">
      <alignment horizontal="left" vertical="center" wrapText="1"/>
    </xf>
    <xf numFmtId="0" fontId="21" fillId="2" borderId="47" xfId="43" applyFont="1" applyFill="1" applyBorder="1" applyAlignment="1">
      <alignment horizontal="left" vertical="center" wrapText="1"/>
    </xf>
    <xf numFmtId="0" fontId="12" fillId="0" borderId="17" xfId="59" applyFont="1" applyFill="1" applyBorder="1" applyAlignment="1" applyProtection="1">
      <alignment horizontal="left" vertical="center" wrapText="1"/>
    </xf>
    <xf numFmtId="0" fontId="12" fillId="0" borderId="32" xfId="59" applyFont="1" applyFill="1" applyBorder="1" applyAlignment="1" applyProtection="1">
      <alignment horizontal="left" vertical="center" wrapText="1"/>
    </xf>
    <xf numFmtId="0" fontId="12" fillId="0" borderId="35" xfId="59" applyFont="1" applyFill="1" applyBorder="1" applyAlignment="1" applyProtection="1">
      <alignment horizontal="left" vertical="center" wrapText="1"/>
    </xf>
    <xf numFmtId="0" fontId="12" fillId="2" borderId="17" xfId="59" applyFont="1" applyFill="1" applyBorder="1" applyAlignment="1" applyProtection="1">
      <alignment horizontal="left" vertical="center" wrapText="1"/>
    </xf>
    <xf numFmtId="0" fontId="12" fillId="2" borderId="32" xfId="59" applyFont="1" applyFill="1" applyBorder="1" applyAlignment="1" applyProtection="1">
      <alignment horizontal="left" vertical="center" wrapText="1"/>
    </xf>
    <xf numFmtId="0" fontId="12" fillId="2" borderId="35" xfId="59" applyFont="1" applyFill="1" applyBorder="1" applyAlignment="1" applyProtection="1">
      <alignment horizontal="left" vertical="center" wrapText="1"/>
    </xf>
    <xf numFmtId="0" fontId="12" fillId="2" borderId="32" xfId="59" applyFont="1" applyFill="1" applyBorder="1" applyAlignment="1" applyProtection="1">
      <alignment horizontal="center" vertical="center" wrapText="1"/>
    </xf>
    <xf numFmtId="0" fontId="12" fillId="14" borderId="22" xfId="59" applyFont="1" applyFill="1" applyBorder="1" applyAlignment="1" applyProtection="1">
      <alignment horizontal="left" vertical="center" wrapText="1"/>
    </xf>
    <xf numFmtId="0" fontId="12" fillId="14" borderId="32" xfId="59" applyFont="1" applyFill="1" applyBorder="1" applyAlignment="1" applyProtection="1">
      <alignment horizontal="left" vertical="center" wrapText="1"/>
    </xf>
    <xf numFmtId="0" fontId="12" fillId="14" borderId="35" xfId="59" applyFont="1" applyFill="1" applyBorder="1" applyAlignment="1" applyProtection="1">
      <alignment horizontal="left" vertical="center" wrapText="1"/>
    </xf>
    <xf numFmtId="0" fontId="12" fillId="2" borderId="22" xfId="59" applyFont="1" applyFill="1" applyBorder="1" applyAlignment="1" applyProtection="1">
      <alignment horizontal="center" vertical="center" wrapText="1"/>
    </xf>
    <xf numFmtId="0" fontId="12" fillId="2" borderId="29" xfId="59" applyFont="1" applyFill="1" applyBorder="1" applyAlignment="1" applyProtection="1">
      <alignment horizontal="center" vertical="center" wrapText="1"/>
    </xf>
    <xf numFmtId="0" fontId="12" fillId="2" borderId="18" xfId="59" applyFont="1" applyFill="1" applyBorder="1" applyAlignment="1" applyProtection="1">
      <alignment horizontal="center" vertical="top" wrapText="1"/>
    </xf>
    <xf numFmtId="0" fontId="12" fillId="14" borderId="53" xfId="59" applyFont="1" applyFill="1" applyBorder="1" applyAlignment="1" applyProtection="1">
      <alignment horizontal="left" vertical="center" wrapText="1"/>
    </xf>
    <xf numFmtId="0" fontId="12" fillId="14" borderId="36" xfId="46" applyFont="1" applyFill="1" applyBorder="1"/>
    <xf numFmtId="0" fontId="12" fillId="14" borderId="37" xfId="46" applyFont="1" applyFill="1" applyBorder="1"/>
    <xf numFmtId="0" fontId="12" fillId="2" borderId="17" xfId="59" applyFont="1" applyFill="1" applyBorder="1" applyAlignment="1" applyProtection="1">
      <alignment horizontal="left" vertical="top" wrapText="1"/>
    </xf>
    <xf numFmtId="0" fontId="12" fillId="2" borderId="32" xfId="59" applyFont="1" applyFill="1" applyBorder="1" applyAlignment="1" applyProtection="1">
      <alignment horizontal="left" vertical="top" wrapText="1"/>
    </xf>
    <xf numFmtId="0" fontId="12" fillId="2" borderId="35" xfId="59" applyFont="1" applyFill="1" applyBorder="1" applyAlignment="1" applyProtection="1">
      <alignment horizontal="left" vertical="top" wrapText="1"/>
    </xf>
    <xf numFmtId="0" fontId="36" fillId="2" borderId="21" xfId="0" applyFont="1" applyFill="1" applyBorder="1" applyAlignment="1">
      <alignment wrapText="1"/>
    </xf>
    <xf numFmtId="0" fontId="12" fillId="2" borderId="17" xfId="0" applyFont="1" applyFill="1" applyBorder="1" applyAlignment="1">
      <alignment wrapText="1"/>
    </xf>
    <xf numFmtId="0" fontId="33" fillId="2" borderId="17" xfId="50" applyFill="1" applyBorder="1" applyAlignment="1">
      <alignment wrapText="1"/>
    </xf>
    <xf numFmtId="0" fontId="33" fillId="2" borderId="32" xfId="50" applyFill="1" applyBorder="1" applyAlignment="1">
      <alignment wrapText="1"/>
    </xf>
    <xf numFmtId="0" fontId="33" fillId="2" borderId="85" xfId="50" applyFill="1" applyBorder="1" applyAlignment="1">
      <alignment wrapText="1"/>
    </xf>
    <xf numFmtId="0" fontId="19" fillId="0" borderId="129" xfId="0" applyFont="1" applyBorder="1" applyAlignment="1">
      <alignment horizontal="left" wrapText="1"/>
    </xf>
    <xf numFmtId="0" fontId="19" fillId="0" borderId="130" xfId="0" applyFont="1" applyBorder="1" applyAlignment="1">
      <alignment horizontal="left" wrapText="1"/>
    </xf>
    <xf numFmtId="0" fontId="19" fillId="0" borderId="133" xfId="0" applyFont="1" applyBorder="1" applyAlignment="1">
      <alignment horizontal="left" wrapText="1"/>
    </xf>
    <xf numFmtId="0" fontId="47" fillId="12" borderId="22" xfId="0" applyFont="1" applyFill="1" applyBorder="1" applyAlignment="1">
      <alignment vertical="top" wrapText="1"/>
    </xf>
    <xf numFmtId="0" fontId="47" fillId="12" borderId="83" xfId="0" applyFont="1" applyFill="1" applyBorder="1" applyAlignment="1">
      <alignment vertical="top" wrapText="1"/>
    </xf>
    <xf numFmtId="0" fontId="67" fillId="14" borderId="17" xfId="44" applyFont="1" applyFill="1" applyBorder="1" applyAlignment="1" applyProtection="1">
      <alignment horizontal="left" vertical="center" wrapText="1"/>
    </xf>
    <xf numFmtId="0" fontId="67" fillId="14" borderId="32" xfId="44" applyFont="1" applyFill="1" applyBorder="1" applyAlignment="1" applyProtection="1">
      <alignment horizontal="left" vertical="center" wrapText="1"/>
    </xf>
    <xf numFmtId="0" fontId="67" fillId="14" borderId="35" xfId="44" applyFont="1" applyFill="1" applyBorder="1" applyAlignment="1" applyProtection="1">
      <alignment horizontal="left" vertical="center" wrapText="1"/>
    </xf>
    <xf numFmtId="0" fontId="12" fillId="2" borderId="17"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85" xfId="0" applyFont="1" applyFill="1" applyBorder="1" applyAlignment="1">
      <alignment horizontal="left" vertical="top" wrapText="1"/>
    </xf>
    <xf numFmtId="0" fontId="21" fillId="0" borderId="170" xfId="0" applyFont="1" applyBorder="1" applyAlignment="1">
      <alignment vertical="top" wrapText="1"/>
    </xf>
    <xf numFmtId="0" fontId="21" fillId="0" borderId="48" xfId="0" applyFont="1" applyBorder="1" applyAlignment="1">
      <alignment vertical="top" wrapText="1"/>
    </xf>
    <xf numFmtId="0" fontId="12" fillId="12" borderId="122" xfId="0" applyFont="1" applyFill="1" applyBorder="1" applyAlignment="1">
      <alignment horizontal="center" vertical="top" wrapText="1"/>
    </xf>
    <xf numFmtId="0" fontId="12" fillId="12" borderId="0" xfId="0" applyFont="1" applyFill="1" applyAlignment="1">
      <alignment horizontal="center" vertical="top" wrapText="1"/>
    </xf>
    <xf numFmtId="0" fontId="46" fillId="12" borderId="17" xfId="0" applyFont="1" applyFill="1" applyBorder="1" applyAlignment="1">
      <alignment horizontal="left" vertical="top" wrapText="1"/>
    </xf>
    <xf numFmtId="0" fontId="46" fillId="12" borderId="32" xfId="0" applyFont="1" applyFill="1" applyBorder="1" applyAlignment="1">
      <alignment horizontal="left" vertical="top" wrapText="1"/>
    </xf>
    <xf numFmtId="0" fontId="46" fillId="12" borderId="85" xfId="0" applyFont="1" applyFill="1" applyBorder="1" applyAlignment="1">
      <alignment horizontal="left" vertical="top" wrapText="1"/>
    </xf>
    <xf numFmtId="0" fontId="24" fillId="12" borderId="32" xfId="0" applyFont="1" applyFill="1" applyBorder="1" applyAlignment="1">
      <alignment vertical="top" wrapText="1"/>
    </xf>
    <xf numFmtId="0" fontId="24" fillId="12" borderId="83" xfId="0" applyFont="1" applyFill="1" applyBorder="1" applyAlignment="1">
      <alignment vertical="top" wrapText="1"/>
    </xf>
    <xf numFmtId="0" fontId="36" fillId="2" borderId="32" xfId="0" applyFont="1" applyFill="1" applyBorder="1" applyAlignment="1">
      <alignment vertical="top" wrapText="1"/>
    </xf>
    <xf numFmtId="9" fontId="12" fillId="12" borderId="32" xfId="0" applyNumberFormat="1" applyFont="1" applyFill="1" applyBorder="1" applyAlignment="1">
      <alignment vertical="top" wrapText="1"/>
    </xf>
    <xf numFmtId="0" fontId="47" fillId="12" borderId="32" xfId="0" applyFont="1" applyFill="1" applyBorder="1" applyAlignment="1">
      <alignment vertical="top" wrapText="1"/>
    </xf>
    <xf numFmtId="0" fontId="47" fillId="12" borderId="85" xfId="0" applyFont="1" applyFill="1" applyBorder="1" applyAlignment="1">
      <alignment vertical="top" wrapText="1"/>
    </xf>
    <xf numFmtId="0" fontId="47" fillId="12" borderId="32" xfId="0" applyFont="1" applyFill="1" applyBorder="1" applyAlignment="1">
      <alignment wrapText="1"/>
    </xf>
    <xf numFmtId="0" fontId="47" fillId="12" borderId="85" xfId="0" applyFont="1" applyFill="1" applyBorder="1" applyAlignment="1">
      <alignment wrapText="1"/>
    </xf>
    <xf numFmtId="0" fontId="33" fillId="12" borderId="32" xfId="50" applyFill="1" applyBorder="1" applyAlignment="1" applyProtection="1">
      <alignment vertical="top" wrapText="1"/>
    </xf>
    <xf numFmtId="0" fontId="33" fillId="12" borderId="85" xfId="50" applyFill="1" applyBorder="1" applyAlignment="1" applyProtection="1">
      <alignment vertical="top" wrapText="1"/>
    </xf>
    <xf numFmtId="0" fontId="12" fillId="0" borderId="6" xfId="0" applyFont="1" applyBorder="1" applyAlignment="1">
      <alignment horizontal="left" vertical="top"/>
    </xf>
    <xf numFmtId="0" fontId="33" fillId="0" borderId="32" xfId="50" applyFill="1" applyBorder="1" applyAlignment="1">
      <alignment vertical="top" wrapText="1"/>
    </xf>
    <xf numFmtId="0" fontId="33" fillId="0" borderId="85" xfId="50" applyFill="1" applyBorder="1" applyAlignment="1">
      <alignment vertical="top" wrapText="1"/>
    </xf>
    <xf numFmtId="0" fontId="35" fillId="12" borderId="32" xfId="50" applyFont="1" applyFill="1" applyBorder="1" applyAlignment="1">
      <alignment wrapText="1"/>
    </xf>
    <xf numFmtId="0" fontId="35" fillId="12" borderId="85" xfId="50" applyFont="1" applyFill="1" applyBorder="1" applyAlignment="1">
      <alignment wrapText="1"/>
    </xf>
    <xf numFmtId="0" fontId="67" fillId="12" borderId="17" xfId="0" applyFont="1" applyFill="1" applyBorder="1" applyAlignment="1">
      <alignment horizontal="left" wrapText="1"/>
    </xf>
    <xf numFmtId="0" fontId="67" fillId="12" borderId="32" xfId="0" applyFont="1" applyFill="1" applyBorder="1" applyAlignment="1">
      <alignment horizontal="left" wrapText="1"/>
    </xf>
    <xf numFmtId="0" fontId="67" fillId="12" borderId="35" xfId="0" applyFont="1" applyFill="1" applyBorder="1" applyAlignment="1">
      <alignment horizontal="left" wrapText="1"/>
    </xf>
    <xf numFmtId="0" fontId="12" fillId="12" borderId="87" xfId="0" applyFont="1" applyFill="1" applyBorder="1"/>
    <xf numFmtId="9" fontId="12" fillId="12" borderId="32" xfId="0" applyNumberFormat="1" applyFont="1" applyFill="1" applyBorder="1" applyAlignment="1">
      <alignment wrapText="1"/>
    </xf>
    <xf numFmtId="0" fontId="36" fillId="2" borderId="32" xfId="0" applyFont="1" applyFill="1" applyBorder="1" applyAlignment="1">
      <alignment wrapText="1"/>
    </xf>
    <xf numFmtId="0" fontId="36" fillId="2" borderId="85" xfId="0" applyFont="1" applyFill="1" applyBorder="1" applyAlignment="1">
      <alignment wrapText="1"/>
    </xf>
    <xf numFmtId="0" fontId="36" fillId="2" borderId="64" xfId="0" applyFont="1" applyFill="1" applyBorder="1" applyAlignment="1">
      <alignment wrapText="1"/>
    </xf>
    <xf numFmtId="0" fontId="36" fillId="2" borderId="84" xfId="0" applyFont="1" applyFill="1" applyBorder="1" applyAlignment="1">
      <alignment wrapText="1"/>
    </xf>
    <xf numFmtId="0" fontId="36" fillId="12" borderId="22" xfId="0" applyFont="1" applyFill="1" applyBorder="1" applyAlignment="1">
      <alignment wrapText="1"/>
    </xf>
    <xf numFmtId="0" fontId="36" fillId="12" borderId="83" xfId="0" applyFont="1" applyFill="1" applyBorder="1" applyAlignment="1">
      <alignment wrapText="1"/>
    </xf>
    <xf numFmtId="0" fontId="24" fillId="12" borderId="32" xfId="0" applyFont="1" applyFill="1" applyBorder="1" applyAlignment="1">
      <alignment wrapText="1"/>
    </xf>
    <xf numFmtId="0" fontId="24" fillId="12" borderId="83" xfId="0" applyFont="1" applyFill="1" applyBorder="1" applyAlignment="1">
      <alignment wrapText="1"/>
    </xf>
    <xf numFmtId="0" fontId="12" fillId="12" borderId="85" xfId="0" applyFont="1" applyFill="1" applyBorder="1" applyAlignment="1">
      <alignment vertical="center" wrapText="1"/>
    </xf>
    <xf numFmtId="0" fontId="36" fillId="2" borderId="21" xfId="44" applyFont="1" applyFill="1" applyBorder="1" applyAlignment="1" applyProtection="1">
      <alignment horizontal="left" vertical="center" wrapText="1"/>
    </xf>
    <xf numFmtId="0" fontId="12" fillId="2" borderId="53" xfId="0" applyFont="1" applyFill="1" applyBorder="1" applyAlignment="1">
      <alignment wrapText="1"/>
    </xf>
    <xf numFmtId="0" fontId="12" fillId="2" borderId="36" xfId="0" applyFont="1" applyFill="1" applyBorder="1" applyAlignment="1">
      <alignment wrapText="1"/>
    </xf>
    <xf numFmtId="0" fontId="12" fillId="2" borderId="86" xfId="0" applyFont="1" applyFill="1" applyBorder="1" applyAlignment="1">
      <alignment wrapText="1"/>
    </xf>
    <xf numFmtId="0" fontId="36" fillId="2" borderId="17" xfId="0" applyFont="1" applyFill="1" applyBorder="1" applyAlignment="1">
      <alignment vertical="top" wrapText="1"/>
    </xf>
    <xf numFmtId="0" fontId="36" fillId="2" borderId="85" xfId="0" applyFont="1" applyFill="1" applyBorder="1" applyAlignment="1">
      <alignment vertical="top" wrapText="1"/>
    </xf>
    <xf numFmtId="0" fontId="12" fillId="2" borderId="17" xfId="44" applyFont="1" applyFill="1" applyBorder="1" applyAlignment="1" applyProtection="1">
      <alignment horizontal="left" vertical="top" wrapText="1"/>
    </xf>
    <xf numFmtId="0" fontId="12" fillId="2" borderId="32" xfId="44" applyFont="1" applyFill="1" applyBorder="1" applyAlignment="1" applyProtection="1">
      <alignment horizontal="left" vertical="top" wrapText="1"/>
    </xf>
    <xf numFmtId="0" fontId="12" fillId="2" borderId="35" xfId="44" applyFont="1" applyFill="1" applyBorder="1" applyAlignment="1" applyProtection="1">
      <alignment horizontal="left" vertical="top" wrapText="1"/>
    </xf>
    <xf numFmtId="0" fontId="36" fillId="0" borderId="17" xfId="0" applyFont="1" applyBorder="1"/>
    <xf numFmtId="0" fontId="36" fillId="0" borderId="32" xfId="0" applyFont="1" applyBorder="1"/>
    <xf numFmtId="0" fontId="36" fillId="12" borderId="85" xfId="0" applyFont="1" applyFill="1" applyBorder="1" applyAlignment="1">
      <alignment horizontal="left" wrapText="1"/>
    </xf>
    <xf numFmtId="0" fontId="36" fillId="2" borderId="17" xfId="0" applyFont="1" applyFill="1" applyBorder="1" applyAlignment="1">
      <alignment wrapText="1"/>
    </xf>
    <xf numFmtId="0" fontId="70" fillId="14" borderId="17" xfId="44" applyFont="1" applyFill="1" applyBorder="1" applyAlignment="1" applyProtection="1">
      <alignment horizontal="left" vertical="center" wrapText="1"/>
    </xf>
    <xf numFmtId="0" fontId="19" fillId="0" borderId="17" xfId="0" applyFont="1" applyBorder="1" applyAlignment="1">
      <alignment horizontal="left" vertical="center" wrapText="1"/>
    </xf>
    <xf numFmtId="0" fontId="19" fillId="0" borderId="32" xfId="0" applyFont="1" applyBorder="1" applyAlignment="1">
      <alignment horizontal="left" vertical="center" wrapText="1"/>
    </xf>
    <xf numFmtId="0" fontId="19" fillId="0" borderId="35" xfId="0" applyFont="1" applyBorder="1" applyAlignment="1">
      <alignment horizontal="left" vertical="center" wrapText="1"/>
    </xf>
    <xf numFmtId="0" fontId="12" fillId="2" borderId="16" xfId="44" applyFont="1" applyFill="1" applyBorder="1" applyAlignment="1" applyProtection="1">
      <alignment horizontal="left" vertical="center" wrapText="1"/>
    </xf>
    <xf numFmtId="0" fontId="12" fillId="2" borderId="6" xfId="44" applyFont="1" applyFill="1" applyBorder="1" applyAlignment="1" applyProtection="1">
      <alignment horizontal="left" vertical="center" wrapText="1"/>
    </xf>
    <xf numFmtId="0" fontId="12" fillId="2" borderId="39" xfId="44" applyFont="1" applyFill="1" applyBorder="1" applyAlignment="1" applyProtection="1">
      <alignment horizontal="left" vertical="center" wrapText="1"/>
    </xf>
    <xf numFmtId="0" fontId="19" fillId="0" borderId="129" xfId="0" applyFont="1" applyBorder="1" applyAlignment="1">
      <alignment horizontal="left" vertical="center" wrapText="1"/>
    </xf>
    <xf numFmtId="0" fontId="19" fillId="0" borderId="130" xfId="0" applyFont="1" applyBorder="1" applyAlignment="1">
      <alignment horizontal="left" vertical="center" wrapText="1"/>
    </xf>
    <xf numFmtId="0" fontId="19" fillId="0" borderId="128" xfId="0" applyFont="1" applyBorder="1" applyAlignment="1">
      <alignment horizontal="left" vertical="center" wrapText="1"/>
    </xf>
    <xf numFmtId="0" fontId="33" fillId="12" borderId="85" xfId="50" applyFill="1" applyBorder="1" applyAlignment="1">
      <alignment horizontal="left" wrapText="1"/>
    </xf>
    <xf numFmtId="0" fontId="12" fillId="0" borderId="36" xfId="2" applyFont="1" applyBorder="1"/>
    <xf numFmtId="0" fontId="12" fillId="0" borderId="37" xfId="2" applyFont="1" applyBorder="1"/>
    <xf numFmtId="0" fontId="12" fillId="0" borderId="17" xfId="0" applyFont="1" applyBorder="1" applyAlignment="1">
      <alignment horizontal="left" vertical="top" wrapText="1"/>
    </xf>
    <xf numFmtId="0" fontId="21" fillId="12" borderId="32" xfId="0" applyFont="1" applyFill="1" applyBorder="1" applyAlignment="1">
      <alignment wrapText="1"/>
    </xf>
    <xf numFmtId="0" fontId="21" fillId="12" borderId="83" xfId="0" applyFont="1" applyFill="1" applyBorder="1" applyAlignment="1">
      <alignment wrapText="1"/>
    </xf>
    <xf numFmtId="0" fontId="68" fillId="13" borderId="92" xfId="0" applyFont="1" applyFill="1" applyBorder="1" applyAlignment="1">
      <alignment horizontal="left" vertical="top"/>
    </xf>
    <xf numFmtId="0" fontId="37" fillId="16" borderId="117" xfId="0" applyFont="1" applyFill="1" applyBorder="1" applyAlignment="1">
      <alignment horizontal="left"/>
    </xf>
    <xf numFmtId="0" fontId="37" fillId="16" borderId="137" xfId="0" applyFont="1" applyFill="1" applyBorder="1" applyAlignment="1">
      <alignment horizontal="left"/>
    </xf>
    <xf numFmtId="0" fontId="36" fillId="13" borderId="112" xfId="0" applyFont="1" applyFill="1" applyBorder="1" applyAlignment="1">
      <alignment vertical="top" wrapText="1"/>
    </xf>
    <xf numFmtId="0" fontId="36" fillId="13" borderId="104" xfId="0" applyFont="1" applyFill="1" applyBorder="1" applyAlignment="1">
      <alignment vertical="top"/>
    </xf>
    <xf numFmtId="0" fontId="40" fillId="13" borderId="115" xfId="0" applyFont="1" applyFill="1" applyBorder="1" applyAlignment="1">
      <alignment wrapText="1"/>
    </xf>
    <xf numFmtId="0" fontId="40" fillId="13" borderId="76" xfId="0" applyFont="1" applyFill="1" applyBorder="1" applyAlignment="1">
      <alignment wrapText="1"/>
    </xf>
    <xf numFmtId="0" fontId="38" fillId="16" borderId="104" xfId="0" applyFont="1" applyFill="1" applyBorder="1"/>
    <xf numFmtId="0" fontId="68" fillId="13" borderId="108" xfId="0" applyFont="1" applyFill="1" applyBorder="1" applyAlignment="1">
      <alignment horizontal="center" vertical="top" wrapText="1"/>
    </xf>
    <xf numFmtId="0" fontId="68" fillId="13" borderId="92" xfId="0" applyFont="1" applyFill="1" applyBorder="1" applyAlignment="1">
      <alignment horizontal="center" vertical="top" wrapText="1"/>
    </xf>
    <xf numFmtId="0" fontId="12" fillId="0" borderId="83" xfId="0" applyFont="1" applyBorder="1" applyAlignment="1">
      <alignment vertical="top" wrapText="1"/>
    </xf>
    <xf numFmtId="0" fontId="12" fillId="0" borderId="83" xfId="0" applyFont="1" applyBorder="1" applyAlignment="1">
      <alignment vertical="top"/>
    </xf>
    <xf numFmtId="0" fontId="12" fillId="0" borderId="90" xfId="0" applyFont="1" applyBorder="1" applyAlignment="1">
      <alignment vertical="top" wrapText="1"/>
    </xf>
    <xf numFmtId="0" fontId="12" fillId="0" borderId="92" xfId="0" applyFont="1" applyBorder="1" applyAlignment="1">
      <alignment vertical="top" wrapText="1"/>
    </xf>
    <xf numFmtId="0" fontId="16" fillId="0" borderId="0" xfId="0" applyFont="1" applyAlignment="1">
      <alignment vertical="top" wrapText="1"/>
    </xf>
    <xf numFmtId="0" fontId="16" fillId="0" borderId="92" xfId="0" applyFont="1" applyBorder="1" applyAlignment="1">
      <alignment vertical="top" wrapText="1"/>
    </xf>
    <xf numFmtId="0" fontId="12" fillId="0" borderId="91" xfId="0" applyFont="1" applyBorder="1" applyAlignment="1">
      <alignment vertical="top" wrapText="1"/>
    </xf>
    <xf numFmtId="0" fontId="12" fillId="0" borderId="0" xfId="0" applyFont="1" applyAlignment="1">
      <alignment vertical="top"/>
    </xf>
    <xf numFmtId="9" fontId="12" fillId="0" borderId="32" xfId="0" applyNumberFormat="1" applyFont="1" applyBorder="1" applyAlignment="1">
      <alignment vertical="top" wrapText="1"/>
    </xf>
    <xf numFmtId="0" fontId="38" fillId="16" borderId="116" xfId="0" applyFont="1" applyFill="1" applyBorder="1" applyAlignment="1">
      <alignment wrapText="1"/>
    </xf>
    <xf numFmtId="0" fontId="38" fillId="16" borderId="113" xfId="0" applyFont="1" applyFill="1" applyBorder="1" applyAlignment="1">
      <alignment wrapText="1"/>
    </xf>
    <xf numFmtId="0" fontId="36" fillId="0" borderId="79" xfId="0" applyFont="1" applyBorder="1" applyAlignment="1">
      <alignment wrapText="1"/>
    </xf>
    <xf numFmtId="0" fontId="36" fillId="0" borderId="78" xfId="0" applyFont="1" applyBorder="1" applyAlignment="1">
      <alignment wrapText="1"/>
    </xf>
    <xf numFmtId="0" fontId="36" fillId="13" borderId="81" xfId="0" applyFont="1" applyFill="1" applyBorder="1" applyAlignment="1">
      <alignment wrapText="1"/>
    </xf>
    <xf numFmtId="0" fontId="36" fillId="13" borderId="77" xfId="0" applyFont="1" applyFill="1" applyBorder="1" applyAlignment="1">
      <alignment wrapText="1"/>
    </xf>
    <xf numFmtId="0" fontId="40" fillId="13" borderId="79" xfId="0" applyFont="1" applyFill="1" applyBorder="1" applyAlignment="1">
      <alignment wrapText="1"/>
    </xf>
    <xf numFmtId="0" fontId="40" fillId="13" borderId="77" xfId="0" applyFont="1" applyFill="1" applyBorder="1" applyAlignment="1">
      <alignment wrapText="1"/>
    </xf>
    <xf numFmtId="0" fontId="36" fillId="13" borderId="79" xfId="0" applyFont="1" applyFill="1" applyBorder="1" applyAlignment="1">
      <alignment wrapText="1"/>
    </xf>
    <xf numFmtId="0" fontId="36" fillId="13" borderId="78" xfId="0" applyFont="1" applyFill="1" applyBorder="1" applyAlignment="1">
      <alignment wrapText="1"/>
    </xf>
    <xf numFmtId="0" fontId="36" fillId="13" borderId="79" xfId="0" applyFont="1" applyFill="1" applyBorder="1"/>
    <xf numFmtId="0" fontId="36" fillId="13" borderId="78" xfId="0" applyFont="1" applyFill="1" applyBorder="1"/>
    <xf numFmtId="0" fontId="36" fillId="13" borderId="92" xfId="0" applyFont="1" applyFill="1" applyBorder="1"/>
    <xf numFmtId="0" fontId="40" fillId="13" borderId="112" xfId="0" applyFont="1" applyFill="1" applyBorder="1" applyAlignment="1">
      <alignment wrapText="1"/>
    </xf>
    <xf numFmtId="0" fontId="40" fillId="13" borderId="91" xfId="0" applyFont="1" applyFill="1" applyBorder="1" applyAlignment="1">
      <alignment wrapText="1"/>
    </xf>
    <xf numFmtId="0" fontId="36" fillId="13" borderId="108" xfId="0" applyFont="1" applyFill="1" applyBorder="1" applyAlignment="1">
      <alignment wrapText="1"/>
    </xf>
    <xf numFmtId="0" fontId="36" fillId="13" borderId="114" xfId="0" applyFont="1" applyFill="1" applyBorder="1" applyAlignment="1">
      <alignment wrapText="1"/>
    </xf>
    <xf numFmtId="0" fontId="36" fillId="0" borderId="74" xfId="0" applyFont="1" applyBorder="1" applyAlignment="1">
      <alignment wrapText="1"/>
    </xf>
    <xf numFmtId="0" fontId="36" fillId="2" borderId="79" xfId="0" applyFont="1" applyFill="1" applyBorder="1" applyAlignment="1">
      <alignment wrapText="1"/>
    </xf>
    <xf numFmtId="0" fontId="36" fillId="2" borderId="77" xfId="0" applyFont="1" applyFill="1" applyBorder="1" applyAlignment="1">
      <alignment wrapText="1"/>
    </xf>
    <xf numFmtId="0" fontId="36" fillId="2" borderId="0" xfId="0" applyFont="1" applyFill="1" applyAlignment="1">
      <alignment wrapText="1"/>
    </xf>
    <xf numFmtId="0" fontId="36" fillId="13" borderId="80" xfId="0" applyFont="1" applyFill="1" applyBorder="1" applyAlignment="1">
      <alignment wrapText="1"/>
    </xf>
    <xf numFmtId="0" fontId="36" fillId="13" borderId="111" xfId="0" applyFont="1" applyFill="1" applyBorder="1" applyAlignment="1">
      <alignment wrapText="1"/>
    </xf>
    <xf numFmtId="0" fontId="36" fillId="13" borderId="96" xfId="0" applyFont="1" applyFill="1" applyBorder="1" applyAlignment="1">
      <alignment wrapText="1"/>
    </xf>
    <xf numFmtId="0" fontId="36" fillId="13" borderId="110" xfId="0" applyFont="1" applyFill="1" applyBorder="1" applyAlignment="1">
      <alignment wrapText="1"/>
    </xf>
    <xf numFmtId="0" fontId="36" fillId="13" borderId="92" xfId="0" applyFont="1" applyFill="1" applyBorder="1" applyAlignment="1">
      <alignment wrapText="1"/>
    </xf>
    <xf numFmtId="0" fontId="36" fillId="13" borderId="95" xfId="0" applyFont="1" applyFill="1" applyBorder="1" applyAlignment="1">
      <alignment wrapText="1"/>
    </xf>
    <xf numFmtId="0" fontId="36" fillId="13" borderId="111" xfId="0" applyFont="1" applyFill="1" applyBorder="1"/>
    <xf numFmtId="0" fontId="36" fillId="13" borderId="114" xfId="0" applyFont="1" applyFill="1" applyBorder="1"/>
    <xf numFmtId="0" fontId="36" fillId="13" borderId="110" xfId="0" applyFont="1" applyFill="1" applyBorder="1"/>
    <xf numFmtId="0" fontId="36" fillId="13" borderId="91" xfId="0" applyFont="1" applyFill="1" applyBorder="1"/>
    <xf numFmtId="0" fontId="36" fillId="13" borderId="79" xfId="0" applyFont="1" applyFill="1" applyBorder="1" applyAlignment="1">
      <alignment horizontal="left" wrapText="1"/>
    </xf>
    <xf numFmtId="0" fontId="36" fillId="13" borderId="78" xfId="0" applyFont="1" applyFill="1" applyBorder="1" applyAlignment="1">
      <alignment horizontal="left" wrapText="1"/>
    </xf>
    <xf numFmtId="0" fontId="36" fillId="13" borderId="121" xfId="0" applyFont="1" applyFill="1" applyBorder="1" applyAlignment="1">
      <alignment wrapText="1"/>
    </xf>
    <xf numFmtId="0" fontId="36" fillId="13" borderId="120" xfId="0" applyFont="1" applyFill="1" applyBorder="1" applyAlignment="1">
      <alignment wrapText="1"/>
    </xf>
    <xf numFmtId="0" fontId="12" fillId="12" borderId="53" xfId="0" applyFont="1" applyFill="1" applyBorder="1" applyAlignment="1">
      <alignment vertical="top" wrapText="1"/>
    </xf>
    <xf numFmtId="0" fontId="12" fillId="2" borderId="6" xfId="42" applyFont="1" applyFill="1" applyBorder="1" applyAlignment="1">
      <alignment horizontal="center"/>
    </xf>
    <xf numFmtId="0" fontId="12" fillId="14" borderId="17" xfId="0" applyFont="1" applyFill="1" applyBorder="1" applyAlignment="1">
      <alignment wrapText="1"/>
    </xf>
    <xf numFmtId="0" fontId="12" fillId="14" borderId="32" xfId="0" applyFont="1" applyFill="1" applyBorder="1" applyAlignment="1">
      <alignment wrapText="1"/>
    </xf>
    <xf numFmtId="0" fontId="12" fillId="14" borderId="85" xfId="0" applyFont="1" applyFill="1" applyBorder="1" applyAlignment="1">
      <alignment wrapText="1"/>
    </xf>
    <xf numFmtId="0" fontId="12" fillId="14" borderId="17" xfId="0" applyFont="1" applyFill="1" applyBorder="1" applyAlignment="1">
      <alignment horizontal="center"/>
    </xf>
    <xf numFmtId="0" fontId="12" fillId="14" borderId="32" xfId="0" applyFont="1" applyFill="1" applyBorder="1" applyAlignment="1">
      <alignment horizontal="center"/>
    </xf>
    <xf numFmtId="0" fontId="12" fillId="14" borderId="35" xfId="0" applyFont="1" applyFill="1" applyBorder="1" applyAlignment="1">
      <alignment horizontal="center"/>
    </xf>
    <xf numFmtId="0" fontId="12" fillId="12" borderId="35" xfId="0" applyFont="1" applyFill="1" applyBorder="1" applyAlignment="1">
      <alignment horizontal="left" wrapText="1"/>
    </xf>
    <xf numFmtId="1" fontId="12" fillId="12" borderId="22" xfId="0" applyNumberFormat="1" applyFont="1" applyFill="1" applyBorder="1" applyAlignment="1">
      <alignment horizontal="center" wrapText="1"/>
    </xf>
    <xf numFmtId="0" fontId="68" fillId="0" borderId="79" xfId="0" applyFont="1" applyBorder="1" applyAlignment="1">
      <alignment wrapText="1"/>
    </xf>
    <xf numFmtId="0" fontId="68" fillId="0" borderId="78" xfId="0" applyFont="1" applyBorder="1" applyAlignment="1">
      <alignment wrapText="1"/>
    </xf>
    <xf numFmtId="0" fontId="12" fillId="0" borderId="17" xfId="43" applyFont="1" applyBorder="1" applyAlignment="1">
      <alignment horizontal="left" vertical="center" wrapText="1"/>
    </xf>
    <xf numFmtId="0" fontId="12" fillId="0" borderId="32" xfId="43" applyFont="1" applyBorder="1" applyAlignment="1">
      <alignment horizontal="left" vertical="center" wrapText="1"/>
    </xf>
    <xf numFmtId="0" fontId="12" fillId="0" borderId="35" xfId="43" applyFont="1" applyBorder="1" applyAlignment="1">
      <alignment horizontal="left" vertical="center" wrapText="1"/>
    </xf>
    <xf numFmtId="0" fontId="12" fillId="0" borderId="17" xfId="43" applyFont="1" applyBorder="1" applyAlignment="1">
      <alignment horizontal="left" vertical="top" wrapText="1"/>
    </xf>
    <xf numFmtId="0" fontId="12" fillId="0" borderId="32" xfId="43" applyFont="1" applyBorder="1" applyAlignment="1">
      <alignment horizontal="left" vertical="top" wrapText="1"/>
    </xf>
    <xf numFmtId="0" fontId="12" fillId="0" borderId="35" xfId="43" applyFont="1" applyBorder="1" applyAlignment="1">
      <alignment horizontal="left" vertical="top" wrapText="1"/>
    </xf>
    <xf numFmtId="0" fontId="36" fillId="0" borderId="17" xfId="0" applyFont="1" applyBorder="1" applyAlignment="1">
      <alignment horizontal="left" wrapText="1"/>
    </xf>
    <xf numFmtId="0" fontId="36" fillId="0" borderId="32" xfId="0" applyFont="1" applyBorder="1" applyAlignment="1">
      <alignment horizontal="left" wrapText="1"/>
    </xf>
    <xf numFmtId="0" fontId="36" fillId="0" borderId="85" xfId="0" applyFont="1" applyBorder="1" applyAlignment="1">
      <alignment horizontal="left" wrapText="1"/>
    </xf>
    <xf numFmtId="0" fontId="35" fillId="0" borderId="17" xfId="44" applyFont="1" applyFill="1" applyBorder="1" applyAlignment="1" applyProtection="1">
      <alignment horizontal="left" wrapText="1"/>
    </xf>
    <xf numFmtId="0" fontId="35" fillId="0" borderId="32" xfId="44" applyFont="1" applyFill="1" applyBorder="1" applyAlignment="1" applyProtection="1">
      <alignment horizontal="left" wrapText="1"/>
    </xf>
    <xf numFmtId="0" fontId="35" fillId="0" borderId="85" xfId="44" applyFont="1" applyFill="1" applyBorder="1" applyAlignment="1" applyProtection="1">
      <alignment horizontal="left" wrapText="1"/>
    </xf>
    <xf numFmtId="0" fontId="12" fillId="0" borderId="16" xfId="0" applyFont="1" applyBorder="1" applyAlignment="1">
      <alignment wrapText="1"/>
    </xf>
    <xf numFmtId="0" fontId="38" fillId="15" borderId="58" xfId="0" applyFont="1" applyFill="1" applyBorder="1" applyAlignment="1">
      <alignment horizontal="center" vertical="center"/>
    </xf>
    <xf numFmtId="0" fontId="38" fillId="15" borderId="57" xfId="0" applyFont="1" applyFill="1" applyBorder="1" applyAlignment="1">
      <alignment horizontal="center" vertical="center"/>
    </xf>
    <xf numFmtId="0" fontId="16" fillId="15" borderId="58" xfId="0" applyFont="1" applyFill="1" applyBorder="1" applyAlignment="1">
      <alignment horizontal="center" vertical="center" wrapText="1"/>
    </xf>
    <xf numFmtId="0" fontId="16" fillId="15" borderId="57" xfId="0" applyFont="1" applyFill="1" applyBorder="1" applyAlignment="1">
      <alignment horizontal="center" vertical="center" wrapText="1"/>
    </xf>
    <xf numFmtId="0" fontId="16" fillId="15" borderId="94" xfId="0" applyFont="1" applyFill="1" applyBorder="1" applyAlignment="1">
      <alignment horizontal="center" vertical="center" wrapText="1"/>
    </xf>
    <xf numFmtId="0" fontId="38" fillId="15" borderId="58" xfId="0" applyFont="1" applyFill="1" applyBorder="1" applyAlignment="1">
      <alignment horizontal="center" vertical="center" wrapText="1"/>
    </xf>
    <xf numFmtId="0" fontId="38" fillId="15" borderId="57" xfId="0" applyFont="1" applyFill="1" applyBorder="1" applyAlignment="1">
      <alignment horizontal="center" vertical="center" wrapText="1"/>
    </xf>
    <xf numFmtId="0" fontId="31" fillId="12" borderId="74" xfId="0" applyFont="1" applyFill="1" applyBorder="1" applyAlignment="1">
      <alignment horizontal="center"/>
    </xf>
    <xf numFmtId="0" fontId="36" fillId="0" borderId="32" xfId="0" applyFont="1" applyBorder="1" applyAlignment="1">
      <alignment wrapText="1"/>
    </xf>
    <xf numFmtId="0" fontId="36" fillId="0" borderId="83" xfId="0" applyFont="1" applyBorder="1" applyAlignment="1">
      <alignment wrapText="1"/>
    </xf>
    <xf numFmtId="0" fontId="12" fillId="12" borderId="29" xfId="0" applyFont="1" applyFill="1" applyBorder="1" applyAlignment="1">
      <alignment wrapText="1"/>
    </xf>
    <xf numFmtId="0" fontId="28" fillId="12" borderId="26" xfId="0" applyFont="1" applyFill="1" applyBorder="1" applyAlignment="1">
      <alignment wrapText="1"/>
    </xf>
    <xf numFmtId="0" fontId="28" fillId="12" borderId="89" xfId="0" applyFont="1" applyFill="1" applyBorder="1" applyAlignment="1">
      <alignment wrapText="1"/>
    </xf>
    <xf numFmtId="0" fontId="28" fillId="12" borderId="90" xfId="0" applyFont="1" applyFill="1" applyBorder="1" applyAlignment="1">
      <alignment wrapText="1"/>
    </xf>
    <xf numFmtId="0" fontId="28" fillId="12" borderId="91" xfId="0" applyFont="1" applyFill="1" applyBorder="1" applyAlignment="1">
      <alignment wrapText="1"/>
    </xf>
    <xf numFmtId="0" fontId="12" fillId="2" borderId="58" xfId="0" applyFont="1" applyFill="1" applyBorder="1" applyAlignment="1">
      <alignment wrapText="1"/>
    </xf>
    <xf numFmtId="0" fontId="12" fillId="2" borderId="33" xfId="0" applyFont="1" applyFill="1" applyBorder="1" applyAlignment="1">
      <alignment wrapText="1"/>
    </xf>
    <xf numFmtId="0" fontId="12" fillId="2" borderId="89" xfId="0" applyFont="1" applyFill="1" applyBorder="1" applyAlignment="1">
      <alignment wrapText="1"/>
    </xf>
    <xf numFmtId="0" fontId="67" fillId="12" borderId="74" xfId="0" applyFont="1" applyFill="1" applyBorder="1" applyAlignment="1">
      <alignment horizontal="left"/>
    </xf>
    <xf numFmtId="0" fontId="36" fillId="13" borderId="106" xfId="0" applyFont="1" applyFill="1" applyBorder="1" applyAlignment="1">
      <alignment wrapText="1"/>
    </xf>
    <xf numFmtId="0" fontId="36" fillId="13" borderId="105" xfId="0" applyFont="1" applyFill="1" applyBorder="1" applyAlignment="1">
      <alignment wrapText="1"/>
    </xf>
    <xf numFmtId="0" fontId="36" fillId="13" borderId="0" xfId="0" applyFont="1" applyFill="1" applyAlignment="1">
      <alignment wrapText="1"/>
    </xf>
    <xf numFmtId="16" fontId="68" fillId="13" borderId="101" xfId="0" applyNumberFormat="1" applyFont="1" applyFill="1" applyBorder="1" applyAlignment="1">
      <alignment horizontal="left" wrapText="1"/>
    </xf>
    <xf numFmtId="16" fontId="68" fillId="13" borderId="79" xfId="0" applyNumberFormat="1" applyFont="1" applyFill="1" applyBorder="1" applyAlignment="1">
      <alignment horizontal="left" wrapText="1"/>
    </xf>
    <xf numFmtId="16" fontId="68" fillId="13" borderId="78" xfId="0" applyNumberFormat="1" applyFont="1" applyFill="1" applyBorder="1" applyAlignment="1">
      <alignment horizontal="left" wrapText="1"/>
    </xf>
    <xf numFmtId="0" fontId="31" fillId="13" borderId="81" xfId="0" applyFont="1" applyFill="1" applyBorder="1" applyAlignment="1">
      <alignment wrapText="1"/>
    </xf>
    <xf numFmtId="0" fontId="31" fillId="13" borderId="79" xfId="0" applyFont="1" applyFill="1" applyBorder="1" applyAlignment="1">
      <alignment wrapText="1"/>
    </xf>
    <xf numFmtId="0" fontId="31" fillId="13" borderId="77" xfId="0" applyFont="1" applyFill="1" applyBorder="1" applyAlignment="1">
      <alignment wrapText="1"/>
    </xf>
    <xf numFmtId="0" fontId="44" fillId="13" borderId="92" xfId="0" applyFont="1" applyFill="1" applyBorder="1"/>
    <xf numFmtId="0" fontId="44" fillId="13" borderId="91" xfId="0" applyFont="1" applyFill="1" applyBorder="1"/>
    <xf numFmtId="0" fontId="31" fillId="13" borderId="78" xfId="0" applyFont="1" applyFill="1" applyBorder="1" applyAlignment="1">
      <alignment wrapText="1"/>
    </xf>
    <xf numFmtId="0" fontId="33" fillId="13" borderId="81" xfId="50" applyFill="1" applyBorder="1" applyAlignment="1">
      <alignment wrapText="1"/>
    </xf>
    <xf numFmtId="0" fontId="33" fillId="13" borderId="79" xfId="50" applyFill="1" applyBorder="1" applyAlignment="1">
      <alignment wrapText="1"/>
    </xf>
    <xf numFmtId="0" fontId="33" fillId="13" borderId="77" xfId="50" applyFill="1" applyBorder="1" applyAlignment="1">
      <alignment wrapText="1"/>
    </xf>
    <xf numFmtId="0" fontId="45" fillId="13" borderId="79" xfId="0" applyFont="1" applyFill="1" applyBorder="1" applyAlignment="1">
      <alignment wrapText="1"/>
    </xf>
    <xf numFmtId="0" fontId="45" fillId="13" borderId="78" xfId="0" applyFont="1" applyFill="1" applyBorder="1" applyAlignment="1">
      <alignment wrapText="1"/>
    </xf>
    <xf numFmtId="0" fontId="45" fillId="13" borderId="92" xfId="0" applyFont="1" applyFill="1" applyBorder="1" applyAlignment="1">
      <alignment wrapText="1"/>
    </xf>
    <xf numFmtId="0" fontId="45" fillId="13" borderId="91" xfId="0" applyFont="1" applyFill="1" applyBorder="1" applyAlignment="1">
      <alignment wrapText="1"/>
    </xf>
    <xf numFmtId="0" fontId="36" fillId="13" borderId="112" xfId="0" applyFont="1" applyFill="1" applyBorder="1" applyAlignment="1">
      <alignment wrapText="1"/>
    </xf>
    <xf numFmtId="0" fontId="36" fillId="13" borderId="104" xfId="0" applyFont="1" applyFill="1" applyBorder="1"/>
    <xf numFmtId="0" fontId="40" fillId="13" borderId="122" xfId="0" applyFont="1" applyFill="1" applyBorder="1" applyAlignment="1">
      <alignment wrapText="1"/>
    </xf>
    <xf numFmtId="0" fontId="40" fillId="13" borderId="110" xfId="0" applyFont="1" applyFill="1" applyBorder="1" applyAlignment="1">
      <alignment wrapText="1"/>
    </xf>
    <xf numFmtId="0" fontId="36" fillId="13" borderId="149" xfId="0" applyFont="1" applyFill="1" applyBorder="1" applyAlignment="1">
      <alignment wrapText="1"/>
    </xf>
    <xf numFmtId="0" fontId="36" fillId="13" borderId="150" xfId="0" applyFont="1" applyFill="1" applyBorder="1" applyAlignment="1">
      <alignment wrapText="1"/>
    </xf>
    <xf numFmtId="0" fontId="36" fillId="13" borderId="24" xfId="0" applyFont="1" applyFill="1" applyBorder="1" applyAlignment="1">
      <alignment wrapText="1"/>
    </xf>
    <xf numFmtId="0" fontId="36" fillId="13" borderId="25" xfId="0" applyFont="1" applyFill="1" applyBorder="1" applyAlignment="1">
      <alignment wrapText="1"/>
    </xf>
    <xf numFmtId="0" fontId="36" fillId="2" borderId="78" xfId="0" applyFont="1" applyFill="1" applyBorder="1" applyAlignment="1">
      <alignment wrapText="1"/>
    </xf>
    <xf numFmtId="0" fontId="31" fillId="13" borderId="110" xfId="0" applyFont="1" applyFill="1" applyBorder="1" applyAlignment="1">
      <alignment wrapText="1"/>
    </xf>
    <xf numFmtId="0" fontId="31" fillId="13" borderId="92" xfId="0" applyFont="1" applyFill="1" applyBorder="1" applyAlignment="1">
      <alignment wrapText="1"/>
    </xf>
    <xf numFmtId="0" fontId="31" fillId="13" borderId="95" xfId="0" applyFont="1" applyFill="1" applyBorder="1" applyAlignment="1">
      <alignment wrapText="1"/>
    </xf>
    <xf numFmtId="0" fontId="12" fillId="0" borderId="81" xfId="0" applyFont="1" applyBorder="1" applyAlignment="1">
      <alignment horizontal="left" vertical="top" wrapText="1"/>
    </xf>
    <xf numFmtId="0" fontId="12" fillId="0" borderId="79" xfId="0" applyFont="1" applyBorder="1" applyAlignment="1">
      <alignment horizontal="left" vertical="top" wrapText="1"/>
    </xf>
    <xf numFmtId="0" fontId="12" fillId="0" borderId="78" xfId="0" applyFont="1" applyBorder="1" applyAlignment="1">
      <alignment horizontal="left" vertical="top" wrapText="1"/>
    </xf>
    <xf numFmtId="0" fontId="15" fillId="0" borderId="81" xfId="0" applyFont="1" applyBorder="1" applyAlignment="1">
      <alignment horizontal="left" vertical="top" wrapText="1"/>
    </xf>
    <xf numFmtId="0" fontId="15" fillId="0" borderId="79" xfId="0" applyFont="1" applyBorder="1" applyAlignment="1">
      <alignment horizontal="left" vertical="top" wrapText="1"/>
    </xf>
    <xf numFmtId="0" fontId="15" fillId="0" borderId="78" xfId="0" applyFont="1" applyBorder="1" applyAlignment="1">
      <alignment horizontal="left" vertical="top" wrapText="1"/>
    </xf>
    <xf numFmtId="0" fontId="40" fillId="13" borderId="79" xfId="0" applyFont="1" applyFill="1" applyBorder="1" applyAlignment="1">
      <alignment horizontal="left" vertical="top" wrapText="1"/>
    </xf>
    <xf numFmtId="0" fontId="40" fillId="13" borderId="77" xfId="0" applyFont="1" applyFill="1" applyBorder="1" applyAlignment="1">
      <alignment horizontal="left" vertical="top" wrapText="1"/>
    </xf>
    <xf numFmtId="0" fontId="36" fillId="13" borderId="0" xfId="0" applyFont="1" applyFill="1" applyAlignment="1">
      <alignment horizontal="left" vertical="top" wrapText="1"/>
    </xf>
    <xf numFmtId="0" fontId="36" fillId="13" borderId="112" xfId="0" applyFont="1" applyFill="1" applyBorder="1" applyAlignment="1">
      <alignment horizontal="left" vertical="top" wrapText="1"/>
    </xf>
    <xf numFmtId="0" fontId="36" fillId="13" borderId="79" xfId="0" applyFont="1" applyFill="1" applyBorder="1" applyAlignment="1">
      <alignment horizontal="left" vertical="top"/>
    </xf>
    <xf numFmtId="0" fontId="36" fillId="13" borderId="104" xfId="0" applyFont="1" applyFill="1" applyBorder="1" applyAlignment="1">
      <alignment horizontal="left" vertical="top"/>
    </xf>
    <xf numFmtId="0" fontId="36" fillId="13" borderId="92" xfId="0" applyFont="1" applyFill="1" applyBorder="1" applyAlignment="1">
      <alignment horizontal="left" vertical="top"/>
    </xf>
    <xf numFmtId="0" fontId="36" fillId="0" borderId="79" xfId="0" applyFont="1" applyBorder="1" applyAlignment="1">
      <alignment horizontal="left" vertical="top" wrapText="1"/>
    </xf>
    <xf numFmtId="0" fontId="36" fillId="0" borderId="78" xfId="0" applyFont="1" applyBorder="1" applyAlignment="1">
      <alignment horizontal="left" vertical="top" wrapText="1"/>
    </xf>
    <xf numFmtId="0" fontId="36" fillId="13" borderId="108" xfId="0" applyFont="1" applyFill="1" applyBorder="1" applyAlignment="1">
      <alignment horizontal="left" vertical="top" wrapText="1"/>
    </xf>
    <xf numFmtId="0" fontId="36" fillId="13" borderId="114" xfId="0" applyFont="1" applyFill="1" applyBorder="1" applyAlignment="1">
      <alignment horizontal="left" vertical="top" wrapText="1"/>
    </xf>
    <xf numFmtId="0" fontId="36" fillId="13" borderId="149" xfId="0" applyFont="1" applyFill="1" applyBorder="1" applyAlignment="1">
      <alignment horizontal="left" vertical="top" wrapText="1"/>
    </xf>
    <xf numFmtId="0" fontId="36" fillId="13" borderId="150" xfId="0" applyFont="1" applyFill="1" applyBorder="1" applyAlignment="1">
      <alignment horizontal="left" vertical="top" wrapText="1"/>
    </xf>
    <xf numFmtId="0" fontId="36" fillId="13" borderId="24" xfId="0" applyFont="1" applyFill="1" applyBorder="1" applyAlignment="1">
      <alignment horizontal="left" vertical="top" wrapText="1"/>
    </xf>
    <xf numFmtId="0" fontId="36" fillId="13" borderId="25" xfId="0" applyFont="1" applyFill="1" applyBorder="1" applyAlignment="1">
      <alignment horizontal="left" vertical="top" wrapText="1"/>
    </xf>
    <xf numFmtId="0" fontId="31" fillId="13" borderId="110" xfId="0" applyFont="1" applyFill="1" applyBorder="1" applyAlignment="1">
      <alignment horizontal="left" vertical="top" wrapText="1"/>
    </xf>
    <xf numFmtId="0" fontId="31" fillId="13" borderId="92" xfId="0" applyFont="1" applyFill="1" applyBorder="1" applyAlignment="1">
      <alignment horizontal="left" vertical="top" wrapText="1"/>
    </xf>
    <xf numFmtId="0" fontId="31" fillId="13" borderId="95" xfId="0" applyFont="1" applyFill="1" applyBorder="1" applyAlignment="1">
      <alignment horizontal="left" vertical="top" wrapText="1"/>
    </xf>
    <xf numFmtId="0" fontId="31" fillId="13" borderId="81" xfId="0" applyFont="1" applyFill="1" applyBorder="1" applyAlignment="1">
      <alignment horizontal="left" vertical="top" wrapText="1"/>
    </xf>
    <xf numFmtId="0" fontId="31" fillId="13" borderId="79" xfId="0" applyFont="1" applyFill="1" applyBorder="1" applyAlignment="1">
      <alignment horizontal="left" vertical="top" wrapText="1"/>
    </xf>
    <xf numFmtId="0" fontId="31" fillId="13" borderId="77" xfId="0" applyFont="1" applyFill="1" applyBorder="1" applyAlignment="1">
      <alignment horizontal="left" vertical="top" wrapText="1"/>
    </xf>
    <xf numFmtId="0" fontId="40" fillId="0" borderId="103" xfId="0" applyFont="1" applyBorder="1" applyAlignment="1">
      <alignment wrapText="1"/>
    </xf>
    <xf numFmtId="0" fontId="36" fillId="13" borderId="77" xfId="0" applyFont="1" applyFill="1" applyBorder="1" applyAlignment="1">
      <alignment horizontal="left" vertical="top" wrapText="1"/>
    </xf>
    <xf numFmtId="0" fontId="36" fillId="13" borderId="80" xfId="0" applyFont="1" applyFill="1" applyBorder="1" applyAlignment="1">
      <alignment horizontal="left" vertical="top" wrapText="1"/>
    </xf>
    <xf numFmtId="0" fontId="36" fillId="13" borderId="111" xfId="0" applyFont="1" applyFill="1" applyBorder="1" applyAlignment="1">
      <alignment horizontal="left" vertical="top" wrapText="1"/>
    </xf>
    <xf numFmtId="0" fontId="36" fillId="13" borderId="96" xfId="0" applyFont="1" applyFill="1" applyBorder="1" applyAlignment="1">
      <alignment horizontal="left" vertical="top" wrapText="1"/>
    </xf>
    <xf numFmtId="0" fontId="36" fillId="13" borderId="110" xfId="0" applyFont="1" applyFill="1" applyBorder="1" applyAlignment="1">
      <alignment horizontal="left" vertical="top" wrapText="1"/>
    </xf>
    <xf numFmtId="0" fontId="36" fillId="13" borderId="95" xfId="0" applyFont="1" applyFill="1" applyBorder="1" applyAlignment="1">
      <alignment horizontal="left" vertical="top" wrapText="1"/>
    </xf>
    <xf numFmtId="0" fontId="36" fillId="13" borderId="111" xfId="0" applyFont="1" applyFill="1" applyBorder="1" applyAlignment="1">
      <alignment horizontal="left" vertical="top"/>
    </xf>
    <xf numFmtId="0" fontId="36" fillId="13" borderId="114" xfId="0" applyFont="1" applyFill="1" applyBorder="1" applyAlignment="1">
      <alignment horizontal="left" vertical="top"/>
    </xf>
    <xf numFmtId="0" fontId="36" fillId="13" borderId="110" xfId="0" applyFont="1" applyFill="1" applyBorder="1" applyAlignment="1">
      <alignment horizontal="left" vertical="top"/>
    </xf>
    <xf numFmtId="0" fontId="36" fillId="13" borderId="91" xfId="0" applyFont="1" applyFill="1" applyBorder="1" applyAlignment="1">
      <alignment horizontal="left" vertical="top"/>
    </xf>
    <xf numFmtId="0" fontId="68" fillId="0" borderId="79" xfId="0" applyFont="1" applyBorder="1" applyAlignment="1">
      <alignment horizontal="left" vertical="top" wrapText="1"/>
    </xf>
    <xf numFmtId="0" fontId="36" fillId="13" borderId="121" xfId="0" applyFont="1" applyFill="1" applyBorder="1" applyAlignment="1">
      <alignment horizontal="left" vertical="top" wrapText="1"/>
    </xf>
    <xf numFmtId="0" fontId="36" fillId="13" borderId="120" xfId="0" applyFont="1" applyFill="1" applyBorder="1" applyAlignment="1">
      <alignment horizontal="left" vertical="top" wrapText="1"/>
    </xf>
    <xf numFmtId="0" fontId="36" fillId="0" borderId="81" xfId="0" applyFont="1" applyBorder="1" applyAlignment="1">
      <alignment vertical="top" wrapText="1"/>
    </xf>
    <xf numFmtId="0" fontId="36" fillId="13" borderId="74" xfId="0" applyFont="1" applyFill="1" applyBorder="1" applyAlignment="1">
      <alignment vertical="top" wrapText="1"/>
    </xf>
    <xf numFmtId="0" fontId="36" fillId="13" borderId="81" xfId="0" applyFont="1" applyFill="1" applyBorder="1" applyAlignment="1">
      <alignment vertical="top" wrapText="1"/>
    </xf>
    <xf numFmtId="0" fontId="36" fillId="13" borderId="101" xfId="0" applyFont="1" applyFill="1" applyBorder="1" applyAlignment="1">
      <alignment vertical="top" wrapText="1"/>
    </xf>
    <xf numFmtId="0" fontId="54" fillId="13" borderId="101" xfId="50" applyFont="1" applyFill="1" applyBorder="1" applyAlignment="1">
      <alignment vertical="top" wrapText="1"/>
    </xf>
    <xf numFmtId="0" fontId="54" fillId="13" borderId="79" xfId="50" applyFont="1" applyFill="1" applyBorder="1" applyAlignment="1">
      <alignment vertical="top" wrapText="1"/>
    </xf>
    <xf numFmtId="0" fontId="54" fillId="13" borderId="78" xfId="50" applyFont="1" applyFill="1" applyBorder="1" applyAlignment="1">
      <alignment vertical="top" wrapText="1"/>
    </xf>
    <xf numFmtId="0" fontId="12" fillId="2" borderId="17" xfId="43" applyFont="1" applyFill="1" applyBorder="1" applyAlignment="1">
      <alignment horizontal="left" vertical="top"/>
    </xf>
    <xf numFmtId="0" fontId="12" fillId="2" borderId="32" xfId="43" applyFont="1" applyFill="1" applyBorder="1" applyAlignment="1">
      <alignment horizontal="left" vertical="top"/>
    </xf>
    <xf numFmtId="0" fontId="12" fillId="2" borderId="22" xfId="43" applyFont="1" applyFill="1" applyBorder="1" applyAlignment="1">
      <alignment horizontal="left" vertical="top"/>
    </xf>
    <xf numFmtId="0" fontId="12" fillId="2" borderId="35" xfId="43" applyFont="1" applyFill="1" applyBorder="1" applyAlignment="1">
      <alignment horizontal="left" vertical="top"/>
    </xf>
    <xf numFmtId="0" fontId="12" fillId="2" borderId="32" xfId="44" applyFont="1" applyFill="1" applyBorder="1" applyAlignment="1" applyProtection="1">
      <alignment horizontal="center" vertical="top" wrapText="1"/>
    </xf>
    <xf numFmtId="0" fontId="36" fillId="0" borderId="32" xfId="0" applyFont="1" applyBorder="1" applyAlignment="1">
      <alignment horizontal="left" vertical="top" wrapText="1"/>
    </xf>
    <xf numFmtId="0" fontId="36" fillId="0" borderId="85" xfId="0" applyFont="1" applyBorder="1" applyAlignment="1">
      <alignment horizontal="left" vertical="top" wrapText="1"/>
    </xf>
    <xf numFmtId="0" fontId="12" fillId="12" borderId="26" xfId="0" applyFont="1" applyFill="1" applyBorder="1" applyAlignment="1">
      <alignment horizontal="center" vertical="center" wrapText="1" indent="1"/>
    </xf>
    <xf numFmtId="0" fontId="12" fillId="12" borderId="33" xfId="0" applyFont="1" applyFill="1" applyBorder="1" applyAlignment="1">
      <alignment horizontal="center" vertical="center" wrapText="1" indent="1"/>
    </xf>
    <xf numFmtId="0" fontId="12" fillId="12" borderId="62" xfId="0" applyFont="1" applyFill="1" applyBorder="1" applyAlignment="1">
      <alignment horizontal="center" vertical="center" wrapText="1" indent="1"/>
    </xf>
    <xf numFmtId="0" fontId="12" fillId="12" borderId="3" xfId="0" applyFont="1" applyFill="1" applyBorder="1" applyAlignment="1">
      <alignment horizontal="center" vertical="center" wrapText="1" indent="1"/>
    </xf>
    <xf numFmtId="0" fontId="12" fillId="12" borderId="6" xfId="0" applyFont="1" applyFill="1" applyBorder="1" applyAlignment="1">
      <alignment horizontal="center" vertical="center" wrapText="1" indent="1"/>
    </xf>
    <xf numFmtId="0" fontId="12" fillId="12" borderId="4" xfId="0" applyFont="1" applyFill="1" applyBorder="1" applyAlignment="1">
      <alignment horizontal="center" vertical="center" wrapText="1" indent="1"/>
    </xf>
    <xf numFmtId="0" fontId="12" fillId="13" borderId="74" xfId="0" applyFont="1" applyFill="1" applyBorder="1" applyAlignment="1">
      <alignment vertical="top" wrapText="1"/>
    </xf>
    <xf numFmtId="0" fontId="36" fillId="13" borderId="6" xfId="0" applyFont="1" applyFill="1" applyBorder="1" applyAlignment="1">
      <alignment horizontal="left" vertical="top" wrapText="1"/>
    </xf>
    <xf numFmtId="14" fontId="36" fillId="0" borderId="32" xfId="0" applyNumberFormat="1" applyFont="1" applyBorder="1" applyAlignment="1">
      <alignment horizontal="left" vertical="top" wrapText="1"/>
    </xf>
    <xf numFmtId="0" fontId="36" fillId="12" borderId="32" xfId="0" applyFont="1" applyFill="1" applyBorder="1" applyAlignment="1">
      <alignment horizontal="left" vertical="top" wrapText="1"/>
    </xf>
    <xf numFmtId="0" fontId="36" fillId="12" borderId="85" xfId="0" applyFont="1" applyFill="1" applyBorder="1" applyAlignment="1">
      <alignment horizontal="left" vertical="top" wrapText="1"/>
    </xf>
    <xf numFmtId="0" fontId="35" fillId="12" borderId="32" xfId="50" applyFont="1" applyFill="1" applyBorder="1" applyAlignment="1">
      <alignment horizontal="left" vertical="top" wrapText="1"/>
    </xf>
    <xf numFmtId="0" fontId="35" fillId="12" borderId="85" xfId="50" applyFont="1" applyFill="1" applyBorder="1" applyAlignment="1">
      <alignment horizontal="left" vertical="top" wrapText="1"/>
    </xf>
    <xf numFmtId="1" fontId="12" fillId="2" borderId="35" xfId="43" applyNumberFormat="1" applyFont="1" applyFill="1" applyBorder="1" applyAlignment="1">
      <alignment horizontal="center" vertical="center" wrapText="1"/>
    </xf>
    <xf numFmtId="0" fontId="36" fillId="13" borderId="101" xfId="0" applyFont="1" applyFill="1" applyBorder="1" applyAlignment="1">
      <alignment horizontal="left" wrapText="1"/>
    </xf>
    <xf numFmtId="0" fontId="35" fillId="13" borderId="101" xfId="50" applyFont="1" applyFill="1" applyBorder="1" applyAlignment="1">
      <alignment horizontal="left" wrapText="1"/>
    </xf>
    <xf numFmtId="0" fontId="35" fillId="13" borderId="79" xfId="50" applyFont="1" applyFill="1" applyBorder="1" applyAlignment="1">
      <alignment horizontal="left" wrapText="1"/>
    </xf>
    <xf numFmtId="0" fontId="35" fillId="13" borderId="78" xfId="50" applyFont="1" applyFill="1" applyBorder="1" applyAlignment="1">
      <alignment horizontal="left" wrapText="1"/>
    </xf>
    <xf numFmtId="0" fontId="53" fillId="2" borderId="17" xfId="43" applyFont="1" applyFill="1" applyBorder="1" applyAlignment="1">
      <alignment horizontal="left" vertical="center" wrapText="1"/>
    </xf>
    <xf numFmtId="0" fontId="36" fillId="13" borderId="154" xfId="0" applyFont="1" applyFill="1" applyBorder="1" applyAlignment="1">
      <alignment wrapText="1"/>
    </xf>
    <xf numFmtId="0" fontId="36" fillId="17" borderId="108" xfId="0" applyFont="1" applyFill="1" applyBorder="1" applyAlignment="1">
      <alignment vertical="top" wrapText="1"/>
    </xf>
    <xf numFmtId="0" fontId="36" fillId="17" borderId="114" xfId="0" applyFont="1" applyFill="1" applyBorder="1" applyAlignment="1">
      <alignment vertical="top" wrapText="1"/>
    </xf>
    <xf numFmtId="0" fontId="36" fillId="18" borderId="79" xfId="0" applyFont="1" applyFill="1" applyBorder="1" applyAlignment="1">
      <alignment vertical="top" wrapText="1"/>
    </xf>
    <xf numFmtId="0" fontId="36" fillId="18" borderId="78" xfId="0" applyFont="1" applyFill="1" applyBorder="1" applyAlignment="1">
      <alignment vertical="top" wrapText="1"/>
    </xf>
    <xf numFmtId="9" fontId="36" fillId="13" borderId="79" xfId="0" applyNumberFormat="1" applyFont="1" applyFill="1" applyBorder="1" applyAlignment="1">
      <alignment vertical="top" wrapText="1"/>
    </xf>
    <xf numFmtId="0" fontId="38" fillId="13" borderId="111" xfId="0" applyFont="1" applyFill="1" applyBorder="1" applyAlignment="1">
      <alignment vertical="top" wrapText="1"/>
    </xf>
    <xf numFmtId="0" fontId="38" fillId="13" borderId="108" xfId="0" applyFont="1" applyFill="1" applyBorder="1" applyAlignment="1">
      <alignment vertical="top" wrapText="1"/>
    </xf>
    <xf numFmtId="0" fontId="38" fillId="13" borderId="96" xfId="0" applyFont="1" applyFill="1" applyBorder="1" applyAlignment="1">
      <alignment vertical="top" wrapText="1"/>
    </xf>
    <xf numFmtId="0" fontId="38" fillId="13" borderId="110" xfId="0" applyFont="1" applyFill="1" applyBorder="1" applyAlignment="1">
      <alignment vertical="top" wrapText="1"/>
    </xf>
    <xf numFmtId="0" fontId="38" fillId="13" borderId="92" xfId="0" applyFont="1" applyFill="1" applyBorder="1" applyAlignment="1">
      <alignment vertical="top" wrapText="1"/>
    </xf>
    <xf numFmtId="0" fontId="38" fillId="13" borderId="95" xfId="0" applyFont="1" applyFill="1" applyBorder="1" applyAlignment="1">
      <alignment vertical="top" wrapText="1"/>
    </xf>
    <xf numFmtId="0" fontId="36" fillId="13" borderId="81" xfId="0" applyFont="1" applyFill="1" applyBorder="1" applyAlignment="1">
      <alignment vertical="top"/>
    </xf>
    <xf numFmtId="0" fontId="36" fillId="13" borderId="77" xfId="0" applyFont="1" applyFill="1" applyBorder="1" applyAlignment="1">
      <alignment vertical="top"/>
    </xf>
    <xf numFmtId="0" fontId="12" fillId="0" borderId="17" xfId="0" applyFont="1" applyBorder="1" applyAlignment="1">
      <alignment horizontal="left" vertical="center" wrapText="1"/>
    </xf>
    <xf numFmtId="0" fontId="12" fillId="0" borderId="32" xfId="0" applyFont="1" applyBorder="1" applyAlignment="1">
      <alignment horizontal="left" vertical="center" wrapText="1"/>
    </xf>
    <xf numFmtId="0" fontId="12" fillId="0" borderId="85" xfId="0" applyFont="1" applyBorder="1" applyAlignment="1">
      <alignment horizontal="left" vertical="center" wrapText="1"/>
    </xf>
    <xf numFmtId="0" fontId="22" fillId="2" borderId="13" xfId="44" applyFont="1" applyFill="1" applyBorder="1" applyAlignment="1" applyProtection="1">
      <alignment horizontal="center" vertical="center" wrapText="1"/>
    </xf>
    <xf numFmtId="0" fontId="22" fillId="2" borderId="80" xfId="44" applyFont="1" applyFill="1" applyBorder="1" applyAlignment="1" applyProtection="1">
      <alignment horizontal="center" vertical="center" wrapText="1"/>
    </xf>
    <xf numFmtId="0" fontId="12" fillId="2" borderId="17" xfId="43" applyFont="1" applyFill="1" applyBorder="1" applyAlignment="1">
      <alignment horizontal="center" vertical="center" wrapText="1"/>
    </xf>
    <xf numFmtId="0" fontId="12" fillId="21" borderId="17" xfId="0" applyFont="1" applyFill="1" applyBorder="1" applyAlignment="1">
      <alignment wrapText="1"/>
    </xf>
    <xf numFmtId="0" fontId="12" fillId="21" borderId="32" xfId="0" applyFont="1" applyFill="1" applyBorder="1" applyAlignment="1">
      <alignment wrapText="1"/>
    </xf>
    <xf numFmtId="0" fontId="12" fillId="21" borderId="85" xfId="0" applyFont="1" applyFill="1" applyBorder="1" applyAlignment="1">
      <alignment wrapText="1"/>
    </xf>
    <xf numFmtId="0" fontId="36" fillId="19" borderId="17" xfId="0" applyFont="1" applyFill="1" applyBorder="1" applyAlignment="1">
      <alignment vertical="center" wrapText="1"/>
    </xf>
    <xf numFmtId="0" fontId="36" fillId="19" borderId="32" xfId="0" applyFont="1" applyFill="1" applyBorder="1" applyAlignment="1">
      <alignment vertical="center" wrapText="1"/>
    </xf>
    <xf numFmtId="0" fontId="36" fillId="19" borderId="83" xfId="0" applyFont="1" applyFill="1" applyBorder="1" applyAlignment="1">
      <alignment vertical="center" wrapText="1"/>
    </xf>
    <xf numFmtId="0" fontId="12" fillId="19" borderId="17" xfId="0" applyFont="1" applyFill="1" applyBorder="1" applyAlignment="1">
      <alignment vertical="center" wrapText="1"/>
    </xf>
    <xf numFmtId="0" fontId="12" fillId="19" borderId="32" xfId="0" applyFont="1" applyFill="1" applyBorder="1" applyAlignment="1">
      <alignment vertical="center" wrapText="1"/>
    </xf>
    <xf numFmtId="0" fontId="12" fillId="19" borderId="83" xfId="0" applyFont="1" applyFill="1" applyBorder="1" applyAlignment="1">
      <alignment vertical="center" wrapText="1"/>
    </xf>
    <xf numFmtId="0" fontId="12" fillId="0" borderId="53" xfId="44" applyFont="1" applyFill="1" applyBorder="1" applyAlignment="1" applyProtection="1">
      <alignment horizontal="left" vertical="center" wrapText="1"/>
    </xf>
    <xf numFmtId="0" fontId="12" fillId="0" borderId="36" xfId="46" applyFont="1" applyBorder="1"/>
    <xf numFmtId="0" fontId="12" fillId="0" borderId="37" xfId="46" applyFont="1" applyBorder="1"/>
    <xf numFmtId="0" fontId="12" fillId="0" borderId="1" xfId="0" applyFont="1" applyBorder="1" applyAlignment="1">
      <alignment vertical="top" wrapText="1"/>
    </xf>
    <xf numFmtId="0" fontId="16" fillId="0" borderId="1" xfId="0" applyFont="1" applyBorder="1" applyAlignment="1">
      <alignment vertical="top" wrapText="1"/>
    </xf>
    <xf numFmtId="0" fontId="12" fillId="2" borderId="57" xfId="0" applyFont="1" applyFill="1" applyBorder="1" applyAlignment="1">
      <alignment horizontal="center" wrapText="1"/>
    </xf>
    <xf numFmtId="0" fontId="12" fillId="2" borderId="0" xfId="0" applyFont="1" applyFill="1" applyAlignment="1">
      <alignment horizontal="center" wrapText="1"/>
    </xf>
    <xf numFmtId="0" fontId="37" fillId="15" borderId="63" xfId="0" applyFont="1" applyFill="1" applyBorder="1" applyAlignment="1">
      <alignment horizontal="center"/>
    </xf>
    <xf numFmtId="0" fontId="37" fillId="15" borderId="126" xfId="0" applyFont="1" applyFill="1" applyBorder="1" applyAlignment="1">
      <alignment horizontal="center"/>
    </xf>
    <xf numFmtId="0" fontId="12" fillId="12" borderId="6" xfId="0" applyFont="1" applyFill="1" applyBorder="1" applyAlignment="1">
      <alignment vertical="center" wrapText="1"/>
    </xf>
    <xf numFmtId="0" fontId="12" fillId="14" borderId="17" xfId="43" applyFont="1" applyFill="1" applyBorder="1" applyAlignment="1">
      <alignment horizontal="left" vertical="center" wrapText="1"/>
    </xf>
    <xf numFmtId="0" fontId="12" fillId="14" borderId="32" xfId="43" applyFont="1" applyFill="1" applyBorder="1" applyAlignment="1">
      <alignment horizontal="left" vertical="center" wrapText="1"/>
    </xf>
    <xf numFmtId="0" fontId="12" fillId="14" borderId="35" xfId="43" applyFont="1" applyFill="1" applyBorder="1" applyAlignment="1">
      <alignment horizontal="left" vertical="center" wrapText="1"/>
    </xf>
    <xf numFmtId="0" fontId="12" fillId="14" borderId="17" xfId="43" applyFont="1" applyFill="1" applyBorder="1" applyAlignment="1">
      <alignment horizontal="left" vertical="top" wrapText="1"/>
    </xf>
    <xf numFmtId="0" fontId="12" fillId="14" borderId="32" xfId="43" applyFont="1" applyFill="1" applyBorder="1" applyAlignment="1">
      <alignment horizontal="left" vertical="top" wrapText="1"/>
    </xf>
    <xf numFmtId="0" fontId="12" fillId="14" borderId="35" xfId="43" applyFont="1" applyFill="1" applyBorder="1" applyAlignment="1">
      <alignment horizontal="left" vertical="top" wrapText="1"/>
    </xf>
    <xf numFmtId="0" fontId="70" fillId="13" borderId="79" xfId="0" applyFont="1" applyFill="1" applyBorder="1" applyAlignment="1">
      <alignment vertical="top" wrapText="1"/>
    </xf>
    <xf numFmtId="9" fontId="12" fillId="12" borderId="22" xfId="0" applyNumberFormat="1" applyFont="1" applyFill="1" applyBorder="1" applyAlignment="1">
      <alignment horizontal="center" wrapText="1"/>
    </xf>
    <xf numFmtId="0" fontId="70" fillId="0" borderId="79" xfId="0" applyFont="1" applyBorder="1" applyAlignment="1">
      <alignment vertical="center" wrapText="1"/>
    </xf>
    <xf numFmtId="0" fontId="36" fillId="0" borderId="79" xfId="0" applyFont="1" applyBorder="1" applyAlignment="1">
      <alignment vertical="center" wrapText="1"/>
    </xf>
    <xf numFmtId="0" fontId="36" fillId="0" borderId="78" xfId="0" applyFont="1" applyBorder="1" applyAlignment="1">
      <alignment vertical="center" wrapText="1"/>
    </xf>
    <xf numFmtId="0" fontId="36" fillId="12" borderId="17" xfId="0" applyFont="1" applyFill="1" applyBorder="1" applyAlignment="1">
      <alignment vertical="top" wrapText="1"/>
    </xf>
    <xf numFmtId="0" fontId="36" fillId="12" borderId="85" xfId="0" applyFont="1" applyFill="1" applyBorder="1" applyAlignment="1">
      <alignment vertical="top" wrapText="1"/>
    </xf>
    <xf numFmtId="0" fontId="21" fillId="12" borderId="57" xfId="0" applyFont="1" applyFill="1" applyBorder="1" applyAlignment="1">
      <alignment vertical="top" wrapText="1"/>
    </xf>
    <xf numFmtId="0" fontId="21" fillId="12" borderId="123" xfId="0" applyFont="1" applyFill="1" applyBorder="1" applyAlignment="1">
      <alignment vertical="top" wrapText="1"/>
    </xf>
    <xf numFmtId="0" fontId="12" fillId="12" borderId="16" xfId="0" applyFont="1" applyFill="1" applyBorder="1" applyAlignment="1">
      <alignment vertical="center" wrapText="1"/>
    </xf>
    <xf numFmtId="0" fontId="12" fillId="12" borderId="16" xfId="0" applyFont="1" applyFill="1" applyBorder="1" applyAlignment="1">
      <alignment vertical="top"/>
    </xf>
    <xf numFmtId="0" fontId="12" fillId="0" borderId="21" xfId="0" applyFont="1" applyBorder="1" applyAlignment="1">
      <alignment vertical="center" wrapText="1"/>
    </xf>
    <xf numFmtId="0" fontId="12" fillId="0" borderId="64" xfId="0" applyFont="1" applyBorder="1" applyAlignment="1">
      <alignment vertical="center" wrapText="1"/>
    </xf>
    <xf numFmtId="0" fontId="12" fillId="0" borderId="84" xfId="0" applyFont="1" applyBorder="1" applyAlignment="1">
      <alignment vertical="center" wrapText="1"/>
    </xf>
    <xf numFmtId="0" fontId="12" fillId="0" borderId="35" xfId="0" applyFont="1" applyBorder="1" applyAlignment="1">
      <alignment horizontal="left" vertical="center" wrapText="1"/>
    </xf>
    <xf numFmtId="0" fontId="12" fillId="0" borderId="17" xfId="0" applyFont="1" applyBorder="1" applyAlignment="1">
      <alignment vertical="center" wrapText="1"/>
    </xf>
    <xf numFmtId="0" fontId="12" fillId="0" borderId="32" xfId="0" applyFont="1" applyBorder="1" applyAlignment="1">
      <alignment vertical="center" wrapText="1"/>
    </xf>
    <xf numFmtId="0" fontId="12" fillId="0" borderId="85" xfId="0" applyFont="1" applyBorder="1" applyAlignment="1">
      <alignment vertical="center" wrapText="1"/>
    </xf>
    <xf numFmtId="1" fontId="12" fillId="12" borderId="74" xfId="0" applyNumberFormat="1" applyFont="1" applyFill="1" applyBorder="1" applyAlignment="1">
      <alignment horizontal="left" wrapText="1"/>
    </xf>
    <xf numFmtId="0" fontId="12" fillId="12" borderId="83" xfId="0" applyFont="1" applyFill="1" applyBorder="1" applyAlignment="1">
      <alignment horizontal="left" vertical="top" wrapText="1"/>
    </xf>
    <xf numFmtId="0" fontId="12" fillId="14" borderId="17" xfId="0" applyFont="1" applyFill="1" applyBorder="1" applyAlignment="1">
      <alignment vertical="center" wrapText="1"/>
    </xf>
    <xf numFmtId="0" fontId="12" fillId="14" borderId="32" xfId="0" applyFont="1" applyFill="1" applyBorder="1" applyAlignment="1">
      <alignment vertical="center" wrapText="1"/>
    </xf>
    <xf numFmtId="0" fontId="12" fillId="14" borderId="85" xfId="0" applyFont="1" applyFill="1" applyBorder="1" applyAlignment="1">
      <alignment vertical="center" wrapText="1"/>
    </xf>
    <xf numFmtId="0" fontId="36" fillId="12" borderId="29" xfId="0" applyFont="1" applyFill="1" applyBorder="1" applyAlignment="1">
      <alignment horizontal="left" wrapText="1"/>
    </xf>
    <xf numFmtId="0" fontId="35" fillId="12" borderId="17" xfId="50" applyFont="1" applyFill="1" applyBorder="1" applyAlignment="1">
      <alignment horizontal="left" vertical="top" wrapText="1"/>
    </xf>
    <xf numFmtId="0" fontId="35" fillId="12" borderId="29" xfId="50" applyFont="1" applyFill="1" applyBorder="1" applyAlignment="1">
      <alignment horizontal="left" vertical="top" wrapText="1"/>
    </xf>
    <xf numFmtId="14" fontId="12" fillId="0" borderId="17" xfId="44" applyNumberFormat="1" applyFont="1" applyFill="1" applyBorder="1" applyAlignment="1" applyProtection="1">
      <alignment horizontal="left" vertical="center" wrapText="1"/>
    </xf>
    <xf numFmtId="0" fontId="36" fillId="0" borderId="17" xfId="43" applyFont="1" applyBorder="1" applyAlignment="1">
      <alignment horizontal="left" vertical="center" wrapText="1"/>
    </xf>
    <xf numFmtId="0" fontId="36" fillId="0" borderId="32" xfId="43" applyFont="1" applyBorder="1" applyAlignment="1">
      <alignment horizontal="left" vertical="center" wrapText="1"/>
    </xf>
    <xf numFmtId="0" fontId="36" fillId="0" borderId="35" xfId="43" applyFont="1" applyBorder="1" applyAlignment="1">
      <alignment horizontal="left" vertical="center" wrapText="1"/>
    </xf>
    <xf numFmtId="0" fontId="16" fillId="4" borderId="58" xfId="42" applyFont="1" applyFill="1" applyBorder="1" applyAlignment="1">
      <alignment horizontal="center" vertical="center" wrapText="1"/>
    </xf>
    <xf numFmtId="0" fontId="16" fillId="4" borderId="57" xfId="42" applyFont="1" applyFill="1" applyBorder="1" applyAlignment="1">
      <alignment horizontal="center" vertical="center" wrapText="1"/>
    </xf>
    <xf numFmtId="0" fontId="12" fillId="0" borderId="79" xfId="0" applyFont="1" applyBorder="1" applyAlignment="1">
      <alignment horizontal="left" vertical="center" wrapText="1"/>
    </xf>
    <xf numFmtId="0" fontId="53" fillId="0" borderId="79" xfId="0" applyFont="1" applyBorder="1"/>
    <xf numFmtId="0" fontId="53" fillId="0" borderId="77" xfId="0" applyFont="1" applyBorder="1"/>
    <xf numFmtId="0" fontId="16" fillId="4" borderId="58" xfId="42" applyFont="1" applyFill="1" applyBorder="1" applyAlignment="1">
      <alignment horizontal="center" vertical="center"/>
    </xf>
    <xf numFmtId="0" fontId="16" fillId="4" borderId="57" xfId="42" applyFont="1" applyFill="1" applyBorder="1" applyAlignment="1">
      <alignment horizontal="center" vertical="center"/>
    </xf>
    <xf numFmtId="0" fontId="57" fillId="0" borderId="17" xfId="50" applyFont="1" applyFill="1" applyBorder="1" applyAlignment="1">
      <alignment horizontal="left" vertical="center" wrapText="1"/>
    </xf>
    <xf numFmtId="0" fontId="57" fillId="0" borderId="32" xfId="50" applyFont="1" applyFill="1" applyBorder="1" applyAlignment="1">
      <alignment horizontal="left" vertical="center" wrapText="1"/>
    </xf>
    <xf numFmtId="0" fontId="57" fillId="0" borderId="35" xfId="50" applyFont="1" applyFill="1" applyBorder="1" applyAlignment="1">
      <alignment horizontal="left" vertical="center" wrapText="1"/>
    </xf>
    <xf numFmtId="0" fontId="12" fillId="23" borderId="79" xfId="0" applyFont="1" applyFill="1" applyBorder="1" applyAlignment="1">
      <alignment horizontal="left" vertical="center" wrapText="1"/>
    </xf>
    <xf numFmtId="0" fontId="21" fillId="2" borderId="23" xfId="43" applyFont="1" applyFill="1" applyBorder="1" applyAlignment="1">
      <alignment horizontal="center" vertical="center" wrapText="1"/>
    </xf>
    <xf numFmtId="0" fontId="21" fillId="2" borderId="47" xfId="43" applyFont="1" applyFill="1" applyBorder="1" applyAlignment="1">
      <alignment horizontal="center" vertical="center" wrapText="1"/>
    </xf>
    <xf numFmtId="0" fontId="12" fillId="12" borderId="6" xfId="0" applyFont="1" applyFill="1" applyBorder="1" applyAlignment="1">
      <alignment horizontal="center" vertical="top" wrapText="1"/>
    </xf>
    <xf numFmtId="14" fontId="12" fillId="12" borderId="32" xfId="0" applyNumberFormat="1" applyFont="1" applyFill="1" applyBorder="1" applyAlignment="1">
      <alignment horizontal="left" vertical="top" wrapText="1"/>
    </xf>
    <xf numFmtId="0" fontId="12" fillId="19" borderId="29" xfId="0" applyFont="1" applyFill="1" applyBorder="1" applyAlignment="1">
      <alignment wrapText="1"/>
    </xf>
    <xf numFmtId="0" fontId="15" fillId="12" borderId="22" xfId="0" applyFont="1" applyFill="1" applyBorder="1" applyAlignment="1">
      <alignment vertical="top" wrapText="1"/>
    </xf>
    <xf numFmtId="0" fontId="15" fillId="12" borderId="32" xfId="0" applyFont="1" applyFill="1" applyBorder="1" applyAlignment="1">
      <alignment vertical="top" wrapText="1"/>
    </xf>
    <xf numFmtId="0" fontId="15" fillId="12" borderId="83" xfId="0" applyFont="1" applyFill="1" applyBorder="1" applyAlignment="1">
      <alignment vertical="top" wrapText="1"/>
    </xf>
    <xf numFmtId="9" fontId="12" fillId="12" borderId="22" xfId="45" applyFont="1" applyFill="1" applyBorder="1" applyAlignment="1">
      <alignment horizontal="center" wrapText="1"/>
    </xf>
    <xf numFmtId="9" fontId="12" fillId="12" borderId="83" xfId="45" applyFont="1" applyFill="1" applyBorder="1" applyAlignment="1">
      <alignment horizontal="center" wrapText="1"/>
    </xf>
    <xf numFmtId="0" fontId="12" fillId="19" borderId="17" xfId="0" applyFont="1" applyFill="1" applyBorder="1" applyAlignment="1">
      <alignment horizontal="left" wrapText="1"/>
    </xf>
    <xf numFmtId="0" fontId="12" fillId="19" borderId="32" xfId="0" applyFont="1" applyFill="1" applyBorder="1" applyAlignment="1">
      <alignment horizontal="left" wrapText="1"/>
    </xf>
    <xf numFmtId="0" fontId="12" fillId="19" borderId="29" xfId="0" applyFont="1" applyFill="1" applyBorder="1" applyAlignment="1">
      <alignment horizontal="left" wrapText="1"/>
    </xf>
    <xf numFmtId="0" fontId="57" fillId="19" borderId="17" xfId="50" applyFont="1" applyFill="1" applyBorder="1" applyAlignment="1">
      <alignment horizontal="left" wrapText="1"/>
    </xf>
    <xf numFmtId="0" fontId="57" fillId="19" borderId="32" xfId="50" applyFont="1" applyFill="1" applyBorder="1" applyAlignment="1">
      <alignment horizontal="left" wrapText="1"/>
    </xf>
    <xf numFmtId="0" fontId="57" fillId="19" borderId="29" xfId="50" applyFont="1" applyFill="1" applyBorder="1" applyAlignment="1">
      <alignment horizontal="left" wrapText="1"/>
    </xf>
    <xf numFmtId="0" fontId="12" fillId="19" borderId="85" xfId="0" applyFont="1" applyFill="1" applyBorder="1" applyAlignment="1">
      <alignment vertical="center" wrapText="1"/>
    </xf>
    <xf numFmtId="0" fontId="37" fillId="15" borderId="68" xfId="0" applyFont="1" applyFill="1" applyBorder="1" applyAlignment="1">
      <alignment horizontal="left"/>
    </xf>
    <xf numFmtId="0" fontId="37" fillId="15" borderId="69" xfId="0" applyFont="1" applyFill="1" applyBorder="1" applyAlignment="1">
      <alignment horizontal="left"/>
    </xf>
    <xf numFmtId="0" fontId="37" fillId="15" borderId="70" xfId="0" applyFont="1" applyFill="1" applyBorder="1" applyAlignment="1">
      <alignment horizontal="left"/>
    </xf>
    <xf numFmtId="14" fontId="12" fillId="12" borderId="32" xfId="0" applyNumberFormat="1" applyFont="1" applyFill="1" applyBorder="1" applyAlignment="1">
      <alignment horizontal="left" wrapText="1"/>
    </xf>
    <xf numFmtId="0" fontId="15" fillId="12" borderId="74" xfId="0" applyFont="1" applyFill="1" applyBorder="1" applyAlignment="1">
      <alignment wrapText="1"/>
    </xf>
    <xf numFmtId="0" fontId="12" fillId="12" borderId="22" xfId="0" applyFont="1" applyFill="1" applyBorder="1" applyAlignment="1">
      <alignment horizontal="left" wrapText="1"/>
    </xf>
    <xf numFmtId="0" fontId="12" fillId="12" borderId="21" xfId="0" applyFont="1" applyFill="1" applyBorder="1" applyAlignment="1">
      <alignment horizontal="left" wrapText="1"/>
    </xf>
    <xf numFmtId="0" fontId="12" fillId="12" borderId="64" xfId="0" applyFont="1" applyFill="1" applyBorder="1" applyAlignment="1">
      <alignment horizontal="left" wrapText="1"/>
    </xf>
    <xf numFmtId="0" fontId="12" fillId="12" borderId="65" xfId="0" applyFont="1" applyFill="1" applyBorder="1" applyAlignment="1">
      <alignment horizontal="left" wrapText="1"/>
    </xf>
    <xf numFmtId="0" fontId="12" fillId="12" borderId="53" xfId="0" applyFont="1" applyFill="1" applyBorder="1" applyAlignment="1">
      <alignment horizontal="center" wrapText="1"/>
    </xf>
    <xf numFmtId="0" fontId="12" fillId="12" borderId="36" xfId="0" applyFont="1" applyFill="1" applyBorder="1" applyAlignment="1">
      <alignment horizontal="center" wrapText="1"/>
    </xf>
    <xf numFmtId="0" fontId="12" fillId="12" borderId="86" xfId="0" applyFont="1" applyFill="1" applyBorder="1" applyAlignment="1">
      <alignment horizontal="center" wrapText="1"/>
    </xf>
    <xf numFmtId="0" fontId="21" fillId="0" borderId="58" xfId="43" applyFont="1" applyBorder="1" applyAlignment="1">
      <alignment horizontal="left" vertical="top" wrapText="1"/>
    </xf>
    <xf numFmtId="0" fontId="12" fillId="14" borderId="16" xfId="0" applyFont="1" applyFill="1" applyBorder="1" applyAlignment="1">
      <alignment horizontal="center"/>
    </xf>
    <xf numFmtId="0" fontId="12" fillId="14" borderId="6" xfId="0" applyFont="1" applyFill="1" applyBorder="1" applyAlignment="1">
      <alignment horizontal="center"/>
    </xf>
    <xf numFmtId="0" fontId="67" fillId="12" borderId="21" xfId="0" applyFont="1" applyFill="1" applyBorder="1" applyAlignment="1">
      <alignment vertical="top" wrapText="1"/>
    </xf>
    <xf numFmtId="0" fontId="67" fillId="12" borderId="64" xfId="0" applyFont="1" applyFill="1" applyBorder="1" applyAlignment="1">
      <alignment vertical="top" wrapText="1"/>
    </xf>
    <xf numFmtId="0" fontId="67" fillId="12" borderId="84" xfId="0" applyFont="1" applyFill="1" applyBorder="1" applyAlignment="1">
      <alignment vertical="top" wrapText="1"/>
    </xf>
    <xf numFmtId="0" fontId="36" fillId="12" borderId="53" xfId="0" applyFont="1" applyFill="1" applyBorder="1" applyAlignment="1">
      <alignment horizontal="left" wrapText="1"/>
    </xf>
    <xf numFmtId="0" fontId="36" fillId="12" borderId="36" xfId="0" applyFont="1" applyFill="1" applyBorder="1" applyAlignment="1">
      <alignment horizontal="left" wrapText="1"/>
    </xf>
    <xf numFmtId="0" fontId="36" fillId="12" borderId="86" xfId="0" applyFont="1" applyFill="1" applyBorder="1" applyAlignment="1">
      <alignment horizontal="left" wrapText="1"/>
    </xf>
    <xf numFmtId="0" fontId="35" fillId="12" borderId="17" xfId="44" applyFont="1" applyFill="1" applyBorder="1" applyAlignment="1" applyProtection="1">
      <alignment horizontal="left" wrapText="1"/>
    </xf>
    <xf numFmtId="0" fontId="35" fillId="12" borderId="32" xfId="44" applyFont="1" applyFill="1" applyBorder="1" applyAlignment="1" applyProtection="1">
      <alignment horizontal="left" wrapText="1"/>
    </xf>
    <xf numFmtId="0" fontId="35" fillId="12" borderId="85" xfId="44" applyFont="1" applyFill="1" applyBorder="1" applyAlignment="1" applyProtection="1">
      <alignment horizontal="left" wrapText="1"/>
    </xf>
    <xf numFmtId="9" fontId="31" fillId="12" borderId="74" xfId="0" applyNumberFormat="1" applyFont="1" applyFill="1" applyBorder="1" applyAlignment="1">
      <alignment horizontal="center"/>
    </xf>
    <xf numFmtId="0" fontId="12" fillId="0" borderId="81" xfId="0" applyFont="1" applyBorder="1" applyAlignment="1">
      <alignment wrapText="1"/>
    </xf>
    <xf numFmtId="0" fontId="12" fillId="0" borderId="79" xfId="0" applyFont="1" applyBorder="1" applyAlignment="1">
      <alignment wrapText="1"/>
    </xf>
    <xf numFmtId="0" fontId="12" fillId="0" borderId="78" xfId="0" applyFont="1" applyBorder="1" applyAlignment="1">
      <alignment wrapText="1"/>
    </xf>
    <xf numFmtId="0" fontId="12" fillId="12" borderId="101" xfId="0" applyFont="1" applyFill="1" applyBorder="1" applyAlignment="1">
      <alignment wrapText="1"/>
    </xf>
    <xf numFmtId="0" fontId="12" fillId="12" borderId="79" xfId="0" applyFont="1" applyFill="1" applyBorder="1" applyAlignment="1">
      <alignment wrapText="1"/>
    </xf>
    <xf numFmtId="0" fontId="12" fillId="12" borderId="78" xfId="0" applyFont="1" applyFill="1" applyBorder="1" applyAlignment="1">
      <alignment wrapText="1"/>
    </xf>
    <xf numFmtId="0" fontId="12" fillId="2" borderId="83" xfId="0" applyFont="1" applyFill="1" applyBorder="1" applyAlignment="1">
      <alignment horizontal="center"/>
    </xf>
    <xf numFmtId="0" fontId="12" fillId="0" borderId="101" xfId="0" applyFont="1" applyBorder="1" applyAlignment="1">
      <alignment wrapText="1"/>
    </xf>
    <xf numFmtId="0" fontId="12" fillId="2" borderId="6" xfId="0" applyFont="1" applyFill="1" applyBorder="1" applyAlignment="1">
      <alignment horizontal="center" vertical="top" wrapText="1"/>
    </xf>
    <xf numFmtId="0" fontId="12" fillId="2" borderId="82" xfId="0" applyFont="1" applyFill="1" applyBorder="1" applyAlignment="1">
      <alignment horizontal="center" vertical="top" wrapText="1"/>
    </xf>
    <xf numFmtId="0" fontId="50" fillId="0" borderId="101" xfId="0" applyFont="1" applyBorder="1" applyAlignment="1">
      <alignment wrapText="1"/>
    </xf>
    <xf numFmtId="0" fontId="50" fillId="0" borderId="79" xfId="0" applyFont="1" applyBorder="1" applyAlignment="1">
      <alignment wrapText="1"/>
    </xf>
    <xf numFmtId="0" fontId="50" fillId="0" borderId="78" xfId="0" applyFont="1" applyBorder="1" applyAlignment="1">
      <alignment wrapText="1"/>
    </xf>
    <xf numFmtId="0" fontId="12" fillId="0" borderId="124" xfId="0" applyFont="1" applyBorder="1" applyAlignment="1">
      <alignment wrapText="1"/>
    </xf>
    <xf numFmtId="1" fontId="12" fillId="12" borderId="1" xfId="0" applyNumberFormat="1" applyFont="1" applyFill="1" applyBorder="1" applyAlignment="1">
      <alignment horizontal="center" wrapText="1"/>
    </xf>
    <xf numFmtId="0" fontId="21" fillId="0" borderId="23" xfId="43" applyFont="1" applyBorder="1" applyAlignment="1">
      <alignment horizontal="center" vertical="center" wrapText="1"/>
    </xf>
    <xf numFmtId="0" fontId="21" fillId="0" borderId="47" xfId="43" applyFont="1" applyBorder="1" applyAlignment="1">
      <alignment horizontal="center" vertical="center" wrapText="1"/>
    </xf>
    <xf numFmtId="0" fontId="21" fillId="0" borderId="48" xfId="43" applyFont="1" applyBorder="1" applyAlignment="1">
      <alignment horizontal="center" vertical="center" wrapText="1"/>
    </xf>
    <xf numFmtId="9" fontId="12" fillId="2" borderId="35" xfId="43" applyNumberFormat="1" applyFont="1" applyFill="1" applyBorder="1" applyAlignment="1">
      <alignment horizontal="center" vertical="center" wrapText="1"/>
    </xf>
    <xf numFmtId="0" fontId="67" fillId="2" borderId="17" xfId="44" applyFont="1" applyFill="1" applyBorder="1" applyAlignment="1" applyProtection="1">
      <alignment horizontal="left" vertical="center" wrapText="1"/>
    </xf>
    <xf numFmtId="0" fontId="67" fillId="2" borderId="32" xfId="44" applyFont="1" applyFill="1" applyBorder="1" applyAlignment="1" applyProtection="1">
      <alignment horizontal="left" vertical="center" wrapText="1"/>
    </xf>
    <xf numFmtId="0" fontId="67" fillId="2" borderId="35" xfId="44" applyFont="1" applyFill="1" applyBorder="1" applyAlignment="1" applyProtection="1">
      <alignment horizontal="left" vertical="center" wrapText="1"/>
    </xf>
    <xf numFmtId="0" fontId="12" fillId="14" borderId="22" xfId="44" applyFont="1" applyFill="1" applyBorder="1" applyAlignment="1" applyProtection="1">
      <alignment horizontal="center" vertical="center" wrapText="1"/>
    </xf>
    <xf numFmtId="0" fontId="12" fillId="14" borderId="29" xfId="44" applyFont="1" applyFill="1" applyBorder="1" applyAlignment="1" applyProtection="1">
      <alignment horizontal="center" vertical="center" wrapText="1"/>
    </xf>
    <xf numFmtId="9" fontId="12" fillId="12" borderId="83" xfId="0" applyNumberFormat="1" applyFont="1" applyFill="1" applyBorder="1" applyAlignment="1">
      <alignment horizontal="center" wrapText="1"/>
    </xf>
    <xf numFmtId="0" fontId="12" fillId="12" borderId="83" xfId="0" applyFont="1" applyFill="1" applyBorder="1" applyAlignment="1">
      <alignment horizontal="left" wrapText="1"/>
    </xf>
    <xf numFmtId="0" fontId="35" fillId="12" borderId="17" xfId="50" applyFont="1" applyFill="1" applyBorder="1" applyAlignment="1">
      <alignment wrapText="1"/>
    </xf>
    <xf numFmtId="0" fontId="37" fillId="15" borderId="0" xfId="0" applyFont="1" applyFill="1" applyAlignment="1">
      <alignment horizontal="left"/>
    </xf>
    <xf numFmtId="0" fontId="36" fillId="12" borderId="143" xfId="0" applyFont="1" applyFill="1" applyBorder="1" applyAlignment="1">
      <alignment horizontal="left" vertical="top" wrapText="1"/>
    </xf>
    <xf numFmtId="0" fontId="21" fillId="0" borderId="58" xfId="0" applyFont="1" applyBorder="1" applyAlignment="1">
      <alignment wrapText="1"/>
    </xf>
    <xf numFmtId="0" fontId="36" fillId="0" borderId="143" xfId="0" applyFont="1" applyBorder="1" applyAlignment="1">
      <alignment vertical="top" wrapText="1"/>
    </xf>
    <xf numFmtId="0" fontId="36" fillId="0" borderId="32" xfId="0" applyFont="1" applyBorder="1" applyAlignment="1">
      <alignment vertical="top" wrapText="1"/>
    </xf>
    <xf numFmtId="0" fontId="36" fillId="0" borderId="85" xfId="0" applyFont="1" applyBorder="1" applyAlignment="1">
      <alignment vertical="top" wrapText="1"/>
    </xf>
    <xf numFmtId="0" fontId="70" fillId="0" borderId="143" xfId="0" applyFont="1" applyBorder="1" applyAlignment="1">
      <alignment vertical="top" wrapText="1"/>
    </xf>
    <xf numFmtId="0" fontId="12" fillId="12" borderId="143" xfId="0" applyFont="1" applyFill="1" applyBorder="1" applyAlignment="1">
      <alignment vertical="top" wrapText="1"/>
    </xf>
    <xf numFmtId="0" fontId="36" fillId="12" borderId="146" xfId="0" applyFont="1" applyFill="1" applyBorder="1" applyAlignment="1">
      <alignment horizontal="left" vertical="top" wrapText="1"/>
    </xf>
    <xf numFmtId="0" fontId="36" fillId="12" borderId="147" xfId="0" applyFont="1" applyFill="1" applyBorder="1" applyAlignment="1">
      <alignment horizontal="left" vertical="top" wrapText="1"/>
    </xf>
    <xf numFmtId="0" fontId="36" fillId="12" borderId="148" xfId="0" applyFont="1" applyFill="1" applyBorder="1" applyAlignment="1">
      <alignment horizontal="left" vertical="top" wrapText="1"/>
    </xf>
    <xf numFmtId="0" fontId="36" fillId="0" borderId="143" xfId="0" applyFont="1" applyBorder="1" applyAlignment="1">
      <alignment horizontal="left" vertical="top" wrapText="1"/>
    </xf>
    <xf numFmtId="0" fontId="35" fillId="12" borderId="143" xfId="50" applyFont="1" applyFill="1" applyBorder="1" applyAlignment="1">
      <alignment horizontal="left" vertical="top" wrapText="1"/>
    </xf>
    <xf numFmtId="0" fontId="36" fillId="0" borderId="143" xfId="0" applyFont="1" applyBorder="1" applyAlignment="1">
      <alignment vertical="top"/>
    </xf>
    <xf numFmtId="0" fontId="36" fillId="0" borderId="32" xfId="0" applyFont="1" applyBorder="1" applyAlignment="1">
      <alignment vertical="top"/>
    </xf>
    <xf numFmtId="0" fontId="36" fillId="0" borderId="85" xfId="0" applyFont="1" applyBorder="1" applyAlignment="1">
      <alignment vertical="top"/>
    </xf>
    <xf numFmtId="0" fontId="12" fillId="12" borderId="140" xfId="0" applyFont="1" applyFill="1" applyBorder="1" applyAlignment="1">
      <alignment vertical="top" wrapText="1"/>
    </xf>
    <xf numFmtId="0" fontId="12" fillId="12" borderId="141" xfId="0" applyFont="1" applyFill="1" applyBorder="1" applyAlignment="1">
      <alignment vertical="top" wrapText="1"/>
    </xf>
    <xf numFmtId="0" fontId="12" fillId="12" borderId="142" xfId="0" applyFont="1" applyFill="1" applyBorder="1" applyAlignment="1">
      <alignment vertical="top" wrapText="1"/>
    </xf>
    <xf numFmtId="0" fontId="12" fillId="12" borderId="143" xfId="0" applyFont="1" applyFill="1" applyBorder="1" applyAlignment="1">
      <alignment vertical="top"/>
    </xf>
    <xf numFmtId="0" fontId="21" fillId="12" borderId="57" xfId="0" applyFont="1" applyFill="1" applyBorder="1" applyAlignment="1">
      <alignment wrapText="1"/>
    </xf>
    <xf numFmtId="0" fontId="21" fillId="12" borderId="123" xfId="0" applyFont="1" applyFill="1" applyBorder="1" applyAlignment="1">
      <alignment wrapText="1"/>
    </xf>
    <xf numFmtId="0" fontId="12" fillId="12" borderId="144" xfId="0" applyFont="1" applyFill="1" applyBorder="1" applyAlignment="1">
      <alignment vertical="top" wrapText="1"/>
    </xf>
    <xf numFmtId="0" fontId="12" fillId="12" borderId="144" xfId="0" applyFont="1" applyFill="1" applyBorder="1" applyAlignment="1">
      <alignment vertical="top"/>
    </xf>
    <xf numFmtId="0" fontId="12" fillId="0" borderId="21" xfId="0" applyFont="1" applyBorder="1" applyAlignment="1">
      <alignment vertical="top" wrapText="1"/>
    </xf>
    <xf numFmtId="0" fontId="12" fillId="12" borderId="53" xfId="0" applyFont="1" applyFill="1" applyBorder="1" applyAlignment="1">
      <alignment vertical="center" wrapText="1"/>
    </xf>
    <xf numFmtId="0" fontId="12" fillId="12" borderId="36" xfId="0" applyFont="1" applyFill="1" applyBorder="1" applyAlignment="1">
      <alignment vertical="center" wrapText="1"/>
    </xf>
    <xf numFmtId="0" fontId="12" fillId="12" borderId="86" xfId="0" applyFont="1" applyFill="1" applyBorder="1" applyAlignment="1">
      <alignment vertical="center" wrapText="1"/>
    </xf>
    <xf numFmtId="0" fontId="46" fillId="12" borderId="17" xfId="0" applyFont="1" applyFill="1" applyBorder="1" applyAlignment="1">
      <alignment wrapText="1"/>
    </xf>
    <xf numFmtId="0" fontId="46" fillId="12" borderId="32" xfId="0" applyFont="1" applyFill="1" applyBorder="1" applyAlignment="1">
      <alignment wrapText="1"/>
    </xf>
    <xf numFmtId="0" fontId="46" fillId="12" borderId="85" xfId="0" applyFont="1" applyFill="1" applyBorder="1" applyAlignment="1">
      <alignment wrapText="1"/>
    </xf>
    <xf numFmtId="0" fontId="16" fillId="15" borderId="47" xfId="0" applyFont="1" applyFill="1" applyBorder="1" applyAlignment="1">
      <alignment wrapText="1"/>
    </xf>
    <xf numFmtId="0" fontId="16" fillId="15" borderId="88" xfId="0" applyFont="1" applyFill="1" applyBorder="1" applyAlignment="1">
      <alignment wrapText="1"/>
    </xf>
    <xf numFmtId="0" fontId="12" fillId="12" borderId="17" xfId="0" applyFont="1" applyFill="1" applyBorder="1" applyAlignment="1">
      <alignment horizontal="center" wrapText="1"/>
    </xf>
    <xf numFmtId="0" fontId="12" fillId="12" borderId="35" xfId="0" applyFont="1" applyFill="1" applyBorder="1" applyAlignment="1">
      <alignment horizontal="center" wrapText="1"/>
    </xf>
    <xf numFmtId="0" fontId="16" fillId="15" borderId="2" xfId="0" applyFont="1" applyFill="1" applyBorder="1" applyAlignment="1">
      <alignment wrapText="1"/>
    </xf>
    <xf numFmtId="0" fontId="16" fillId="15" borderId="5" xfId="0" applyFont="1" applyFill="1" applyBorder="1" applyAlignment="1">
      <alignment wrapText="1"/>
    </xf>
    <xf numFmtId="0" fontId="12" fillId="0" borderId="35" xfId="0" applyFont="1" applyBorder="1" applyAlignment="1">
      <alignment horizontal="left" wrapText="1"/>
    </xf>
    <xf numFmtId="0" fontId="16" fillId="15" borderId="23" xfId="0" applyFont="1" applyFill="1" applyBorder="1" applyAlignment="1">
      <alignment wrapText="1"/>
    </xf>
    <xf numFmtId="0" fontId="12" fillId="12" borderId="18" xfId="0" applyFont="1" applyFill="1" applyBorder="1" applyAlignment="1">
      <alignment horizontal="right" wrapText="1"/>
    </xf>
    <xf numFmtId="0" fontId="12" fillId="12" borderId="89" xfId="0" applyFont="1" applyFill="1" applyBorder="1" applyAlignment="1">
      <alignment wrapText="1"/>
    </xf>
    <xf numFmtId="0" fontId="12" fillId="12" borderId="90" xfId="0" applyFont="1" applyFill="1" applyBorder="1" applyAlignment="1">
      <alignment wrapText="1"/>
    </xf>
    <xf numFmtId="0" fontId="12" fillId="12" borderId="91" xfId="0" applyFont="1" applyFill="1" applyBorder="1" applyAlignment="1">
      <alignment wrapText="1"/>
    </xf>
    <xf numFmtId="0" fontId="51" fillId="12" borderId="17" xfId="0" applyFont="1" applyFill="1" applyBorder="1" applyAlignment="1">
      <alignment wrapText="1"/>
    </xf>
    <xf numFmtId="0" fontId="51" fillId="12" borderId="32" xfId="0" applyFont="1" applyFill="1" applyBorder="1" applyAlignment="1">
      <alignment wrapText="1"/>
    </xf>
    <xf numFmtId="0" fontId="51" fillId="12" borderId="85" xfId="0" applyFont="1" applyFill="1" applyBorder="1" applyAlignment="1">
      <alignment wrapText="1"/>
    </xf>
    <xf numFmtId="0" fontId="12" fillId="12" borderId="131" xfId="0" applyFont="1" applyFill="1" applyBorder="1" applyAlignment="1">
      <alignment wrapText="1"/>
    </xf>
    <xf numFmtId="0" fontId="12" fillId="12" borderId="93" xfId="0" applyFont="1" applyFill="1" applyBorder="1" applyAlignment="1">
      <alignment wrapText="1"/>
    </xf>
    <xf numFmtId="0" fontId="12" fillId="12" borderId="132" xfId="0" applyFont="1" applyFill="1" applyBorder="1" applyAlignment="1">
      <alignment wrapText="1"/>
    </xf>
    <xf numFmtId="0" fontId="12" fillId="14" borderId="17" xfId="0" applyFont="1" applyFill="1" applyBorder="1" applyAlignment="1">
      <alignment horizontal="center" wrapText="1"/>
    </xf>
    <xf numFmtId="0" fontId="12" fillId="14" borderId="35" xfId="0" applyFont="1" applyFill="1" applyBorder="1" applyAlignment="1">
      <alignment horizontal="center" wrapText="1"/>
    </xf>
    <xf numFmtId="0" fontId="12" fillId="12" borderId="156" xfId="0" applyFont="1" applyFill="1" applyBorder="1" applyAlignment="1">
      <alignment wrapText="1"/>
    </xf>
    <xf numFmtId="0" fontId="12" fillId="12" borderId="141" xfId="0" applyFont="1" applyFill="1" applyBorder="1" applyAlignment="1">
      <alignment wrapText="1"/>
    </xf>
    <xf numFmtId="0" fontId="12" fillId="12" borderId="142" xfId="0" applyFont="1" applyFill="1" applyBorder="1" applyAlignment="1">
      <alignment wrapText="1"/>
    </xf>
    <xf numFmtId="0" fontId="12" fillId="2" borderId="85" xfId="43" applyFont="1" applyFill="1" applyBorder="1" applyAlignment="1">
      <alignment horizontal="left" vertical="center" wrapText="1"/>
    </xf>
    <xf numFmtId="0" fontId="12" fillId="2" borderId="85" xfId="43" applyFont="1" applyFill="1" applyBorder="1" applyAlignment="1">
      <alignment horizontal="left" vertical="center"/>
    </xf>
    <xf numFmtId="0" fontId="21" fillId="2" borderId="159" xfId="43" applyFont="1" applyFill="1" applyBorder="1" applyAlignment="1">
      <alignment horizontal="left" vertical="top" wrapText="1"/>
    </xf>
    <xf numFmtId="0" fontId="21" fillId="2" borderId="160" xfId="43" applyFont="1" applyFill="1" applyBorder="1" applyAlignment="1">
      <alignment horizontal="left" vertical="top" wrapText="1"/>
    </xf>
    <xf numFmtId="0" fontId="21" fillId="2" borderId="158" xfId="43" applyFont="1" applyFill="1" applyBorder="1" applyAlignment="1">
      <alignment horizontal="left" vertical="top" wrapText="1"/>
    </xf>
    <xf numFmtId="0" fontId="21" fillId="0" borderId="159" xfId="43" applyFont="1" applyBorder="1" applyAlignment="1">
      <alignment horizontal="left" vertical="top" wrapText="1"/>
    </xf>
    <xf numFmtId="0" fontId="21" fillId="0" borderId="160" xfId="43" applyFont="1" applyBorder="1" applyAlignment="1">
      <alignment horizontal="left" vertical="top" wrapText="1"/>
    </xf>
    <xf numFmtId="0" fontId="21" fillId="0" borderId="158" xfId="43" applyFont="1" applyBorder="1" applyAlignment="1">
      <alignment horizontal="left" vertical="top" wrapText="1"/>
    </xf>
    <xf numFmtId="0" fontId="21" fillId="2" borderId="161" xfId="43" applyFont="1" applyFill="1" applyBorder="1" applyAlignment="1">
      <alignment horizontal="left" vertical="top" wrapText="1"/>
    </xf>
    <xf numFmtId="0" fontId="36" fillId="12" borderId="74" xfId="0" applyFont="1" applyFill="1" applyBorder="1" applyAlignment="1">
      <alignment vertical="top" wrapText="1"/>
    </xf>
    <xf numFmtId="0" fontId="36" fillId="12" borderId="162" xfId="0" applyFont="1" applyFill="1" applyBorder="1" applyAlignment="1">
      <alignment vertical="top" wrapText="1"/>
    </xf>
    <xf numFmtId="0" fontId="12" fillId="12" borderId="164" xfId="0" applyFont="1" applyFill="1" applyBorder="1" applyAlignment="1">
      <alignment horizontal="left" wrapText="1"/>
    </xf>
    <xf numFmtId="0" fontId="12" fillId="12" borderId="147" xfId="0" applyFont="1" applyFill="1" applyBorder="1" applyAlignment="1">
      <alignment horizontal="left" wrapText="1"/>
    </xf>
    <xf numFmtId="0" fontId="12" fillId="12" borderId="148" xfId="0" applyFont="1" applyFill="1" applyBorder="1" applyAlignment="1">
      <alignment horizontal="left" wrapText="1"/>
    </xf>
    <xf numFmtId="0" fontId="12" fillId="2" borderId="89" xfId="0" applyFont="1" applyFill="1" applyBorder="1" applyAlignment="1">
      <alignment horizontal="left" vertical="top"/>
    </xf>
    <xf numFmtId="0" fontId="12" fillId="2" borderId="87" xfId="0" applyFont="1" applyFill="1" applyBorder="1" applyAlignment="1">
      <alignment horizontal="left" vertical="top"/>
    </xf>
    <xf numFmtId="0" fontId="35" fillId="12" borderId="85" xfId="50" applyFont="1" applyFill="1" applyBorder="1" applyAlignment="1">
      <alignment horizontal="left" wrapText="1"/>
    </xf>
    <xf numFmtId="9" fontId="12" fillId="2" borderId="32" xfId="0" applyNumberFormat="1" applyFont="1" applyFill="1" applyBorder="1" applyAlignment="1">
      <alignment horizontal="center" vertical="center" wrapText="1"/>
    </xf>
    <xf numFmtId="9" fontId="12" fillId="2" borderId="83" xfId="0" applyNumberFormat="1" applyFont="1" applyFill="1" applyBorder="1" applyAlignment="1">
      <alignment horizontal="center" vertical="center" wrapText="1"/>
    </xf>
    <xf numFmtId="0" fontId="12" fillId="2" borderId="21" xfId="0" applyFont="1" applyFill="1" applyBorder="1" applyAlignment="1">
      <alignment vertical="top" wrapText="1"/>
    </xf>
    <xf numFmtId="0" fontId="12" fillId="2" borderId="24" xfId="0" applyFont="1" applyFill="1" applyBorder="1" applyAlignment="1">
      <alignment vertical="top" wrapText="1"/>
    </xf>
    <xf numFmtId="0" fontId="12" fillId="2" borderId="134" xfId="0" applyFont="1" applyFill="1" applyBorder="1" applyAlignment="1">
      <alignment vertical="top" wrapText="1"/>
    </xf>
    <xf numFmtId="0" fontId="12" fillId="12" borderId="24" xfId="0" applyFont="1" applyFill="1" applyBorder="1" applyAlignment="1">
      <alignment vertical="top" wrapText="1"/>
    </xf>
    <xf numFmtId="0" fontId="12" fillId="12" borderId="134" xfId="0" applyFont="1" applyFill="1" applyBorder="1" applyAlignment="1">
      <alignment vertical="top" wrapText="1"/>
    </xf>
    <xf numFmtId="9" fontId="12" fillId="12" borderId="74" xfId="0" applyNumberFormat="1" applyFont="1" applyFill="1" applyBorder="1" applyAlignment="1">
      <alignment horizontal="center" wrapText="1"/>
    </xf>
    <xf numFmtId="0" fontId="20" fillId="4" borderId="166" xfId="42" applyFont="1" applyFill="1" applyBorder="1" applyAlignment="1">
      <alignment horizontal="center" vertical="center" wrapText="1"/>
    </xf>
    <xf numFmtId="0" fontId="20" fillId="4" borderId="103" xfId="42" applyFont="1" applyFill="1" applyBorder="1" applyAlignment="1">
      <alignment horizontal="center" vertical="center" wrapText="1"/>
    </xf>
    <xf numFmtId="0" fontId="12" fillId="2" borderId="85" xfId="44" applyFont="1" applyFill="1" applyBorder="1" applyAlignment="1" applyProtection="1">
      <alignment horizontal="left" vertical="center" wrapText="1"/>
    </xf>
    <xf numFmtId="0" fontId="12" fillId="0" borderId="22" xfId="0" applyFont="1" applyBorder="1" applyAlignment="1">
      <alignment vertical="center" wrapText="1"/>
    </xf>
    <xf numFmtId="0" fontId="16" fillId="4" borderId="166" xfId="43" applyFont="1" applyFill="1" applyBorder="1" applyAlignment="1">
      <alignment horizontal="center" vertical="center" wrapText="1"/>
    </xf>
    <xf numFmtId="0" fontId="16" fillId="4" borderId="103" xfId="43" applyFont="1" applyFill="1" applyBorder="1" applyAlignment="1">
      <alignment horizontal="center" vertical="center" wrapText="1"/>
    </xf>
    <xf numFmtId="0" fontId="16" fillId="4" borderId="167" xfId="43" applyFont="1" applyFill="1" applyBorder="1" applyAlignment="1">
      <alignment horizontal="center" vertical="center" wrapText="1"/>
    </xf>
    <xf numFmtId="0" fontId="20" fillId="4" borderId="166" xfId="42" applyFont="1" applyFill="1" applyBorder="1" applyAlignment="1">
      <alignment horizontal="center" vertical="center"/>
    </xf>
    <xf numFmtId="0" fontId="20" fillId="4" borderId="103" xfId="42" applyFont="1" applyFill="1" applyBorder="1" applyAlignment="1">
      <alignment horizontal="center" vertical="center"/>
    </xf>
  </cellXfs>
  <cellStyles count="60">
    <cellStyle name="Cabecera 1" xfId="3"/>
    <cellStyle name="Cabecera 2" xfId="4"/>
    <cellStyle name="Comma" xfId="5"/>
    <cellStyle name="Comma [0]_PIB" xfId="6"/>
    <cellStyle name="Comma_confisGOBjul2500" xfId="7"/>
    <cellStyle name="Comma0" xfId="8"/>
    <cellStyle name="Currency" xfId="9"/>
    <cellStyle name="Currency [0]_PIB" xfId="10"/>
    <cellStyle name="Currency_confisGOBjul2500" xfId="11"/>
    <cellStyle name="Currency0" xfId="12"/>
    <cellStyle name="Date" xfId="13"/>
    <cellStyle name="Euro" xfId="14"/>
    <cellStyle name="Fecha" xfId="15"/>
    <cellStyle name="Fijo" xfId="16"/>
    <cellStyle name="Fixed" xfId="17"/>
    <cellStyle name="Heading 1" xfId="18"/>
    <cellStyle name="Heading 2" xfId="19"/>
    <cellStyle name="Heading1" xfId="20"/>
    <cellStyle name="Heading2" xfId="21"/>
    <cellStyle name="Hipervínculo" xfId="44" builtinId="8"/>
    <cellStyle name="Hipervínculo 2" xfId="59"/>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yperlink" xfId="50"/>
    <cellStyle name="Millares" xfId="47" builtinId="3"/>
    <cellStyle name="Millares [0]" xfId="48" builtinId="6"/>
    <cellStyle name="Millares 2" xfId="22"/>
    <cellStyle name="Millares 3" xfId="49"/>
    <cellStyle name="Monetario" xfId="23"/>
    <cellStyle name="Monetario0" xfId="24"/>
    <cellStyle name="Normal" xfId="0" builtinId="0"/>
    <cellStyle name="Normal 2" xfId="1"/>
    <cellStyle name="Normal 2 2" xfId="42"/>
    <cellStyle name="Normal 3" xfId="2"/>
    <cellStyle name="Normal 3 2" xfId="46"/>
    <cellStyle name="Normal 7" xfId="43"/>
    <cellStyle name="Percent" xfId="25"/>
    <cellStyle name="Porcentaje" xfId="45" builtinId="5"/>
    <cellStyle name="Porcentaje 2" xfId="26"/>
    <cellStyle name="Punto" xfId="27"/>
    <cellStyle name="Punto0" xfId="28"/>
    <cellStyle name="Resumen" xfId="29"/>
    <cellStyle name="Text" xfId="30"/>
    <cellStyle name="Total 2" xfId="31"/>
    <cellStyle name="ДАТА" xfId="32"/>
    <cellStyle name="ДЕНЕЖНЫЙ_BOPENGC" xfId="33"/>
    <cellStyle name="ЗАГОЛОВОК1" xfId="34"/>
    <cellStyle name="ЗАГОЛОВОК2" xfId="35"/>
    <cellStyle name="ИТОГОВЫЙ" xfId="36"/>
    <cellStyle name="Обычный_BOPENGC" xfId="37"/>
    <cellStyle name="ПРОЦЕНТНЫЙ_BOPENGC" xfId="38"/>
    <cellStyle name="ТЕКСТ" xfId="39"/>
    <cellStyle name="ФИКСИРОВАННЫЙ" xfId="40"/>
    <cellStyle name="ФИНАНСОВЫЙ_BOPENGC" xfId="41"/>
  </cellStyles>
  <dxfs count="0"/>
  <tableStyles count="0" defaultTableStyle="TableStyleMedium2" defaultPivotStyle="PivotStyleLight16"/>
  <colors>
    <mruColors>
      <color rgb="FFFF9900"/>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60</xdr:row>
      <xdr:rowOff>1343025</xdr:rowOff>
    </xdr:from>
    <xdr:to>
      <xdr:col>9</xdr:col>
      <xdr:colOff>723243</xdr:colOff>
      <xdr:row>60</xdr:row>
      <xdr:rowOff>3009804</xdr:rowOff>
    </xdr:to>
    <xdr:pic>
      <xdr:nvPicPr>
        <xdr:cNvPr id="2" name="Imagen 1">
          <a:extLst>
            <a:ext uri="{FF2B5EF4-FFF2-40B4-BE49-F238E27FC236}">
              <a16:creationId xmlns:a16="http://schemas.microsoft.com/office/drawing/2014/main" id="{13CD1AF8-A697-4A4E-8C0C-209435DC7DA6}"/>
            </a:ext>
          </a:extLst>
        </xdr:cNvPr>
        <xdr:cNvPicPr>
          <a:picLocks noChangeAspect="1"/>
        </xdr:cNvPicPr>
      </xdr:nvPicPr>
      <xdr:blipFill>
        <a:blip xmlns:r="http://schemas.openxmlformats.org/officeDocument/2006/relationships" r:embed="rId1"/>
        <a:stretch>
          <a:fillRect/>
        </a:stretch>
      </xdr:blipFill>
      <xdr:spPr>
        <a:xfrm>
          <a:off x="5086350" y="20574000"/>
          <a:ext cx="5257143" cy="16667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cvenegas@sdis.gov.co" TargetMode="External"/></Relationships>
</file>

<file path=xl/worksheets/_rels/sheet100.xml.rels><?xml version="1.0" encoding="UTF-8" standalone="yes"?>
<Relationships xmlns="http://schemas.openxmlformats.org/package/2006/relationships"><Relationship Id="rId1" Type="http://schemas.openxmlformats.org/officeDocument/2006/relationships/hyperlink" Target="mailto:lsanchezr@sdis.gov.co" TargetMode="External"/></Relationships>
</file>

<file path=xl/worksheets/_rels/sheet101.xml.rels><?xml version="1.0" encoding="UTF-8" standalone="yes"?>
<Relationships xmlns="http://schemas.openxmlformats.org/package/2006/relationships"><Relationship Id="rId1" Type="http://schemas.openxmlformats.org/officeDocument/2006/relationships/hyperlink" Target="mailto:cbermudezp@sdis.gov.co" TargetMode="External"/></Relationships>
</file>

<file path=xl/worksheets/_rels/sheet102.xml.rels><?xml version="1.0" encoding="UTF-8" standalone="yes"?>
<Relationships xmlns="http://schemas.openxmlformats.org/package/2006/relationships"><Relationship Id="rId1" Type="http://schemas.openxmlformats.org/officeDocument/2006/relationships/hyperlink" Target="mailto:luis.salcedo@idrd.gov.co" TargetMode="External"/></Relationships>
</file>

<file path=xl/worksheets/_rels/sheet103.xml.rels><?xml version="1.0" encoding="UTF-8" standalone="yes"?>
<Relationships xmlns="http://schemas.openxmlformats.org/package/2006/relationships"><Relationship Id="rId2" Type="http://schemas.openxmlformats.org/officeDocument/2006/relationships/hyperlink" Target="mailto:vtorres1@educacionbogota.gov.co" TargetMode="External"/><Relationship Id="rId1" Type="http://schemas.openxmlformats.org/officeDocument/2006/relationships/hyperlink" Target="mailto:vtorres1@educacionbogota.gov.co" TargetMode="External"/></Relationships>
</file>

<file path=xl/worksheets/_rels/sheet104.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05.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06.xml.rels><?xml version="1.0" encoding="UTF-8" standalone="yes"?>
<Relationships xmlns="http://schemas.openxmlformats.org/package/2006/relationships"><Relationship Id="rId1" Type="http://schemas.openxmlformats.org/officeDocument/2006/relationships/hyperlink" Target="mailto:fapena@saludcapital.gov.co" TargetMode="External"/></Relationships>
</file>

<file path=xl/worksheets/_rels/sheet107.xml.rels><?xml version="1.0" encoding="UTF-8" standalone="yes"?>
<Relationships xmlns="http://schemas.openxmlformats.org/package/2006/relationships"><Relationship Id="rId1" Type="http://schemas.openxmlformats.org/officeDocument/2006/relationships/hyperlink" Target="mailto:fapena@saludcapital.gov.co/amardila@saludcapital.gov.co" TargetMode="External"/></Relationships>
</file>

<file path=xl/worksheets/_rels/sheet108.xml.rels><?xml version="1.0" encoding="UTF-8" standalone="yes"?>
<Relationships xmlns="http://schemas.openxmlformats.org/package/2006/relationships"><Relationship Id="rId1" Type="http://schemas.openxmlformats.org/officeDocument/2006/relationships/hyperlink" Target="mailto:ooviedo@sdis.gov.co" TargetMode="External"/></Relationships>
</file>

<file path=xl/worksheets/_rels/sheet109.xml.rels><?xml version="1.0" encoding="UTF-8" standalone="yes"?>
<Relationships xmlns="http://schemas.openxmlformats.org/package/2006/relationships"><Relationship Id="rId1" Type="http://schemas.openxmlformats.org/officeDocument/2006/relationships/hyperlink" Target="mailto:karen.Martinez@icbf.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10.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11.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12.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cvenegas@sdis.gov.c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cvenegas@sdis.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hernan.lopez@scj.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mailto:ma1gonzalez@saludcapital.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amardila@saludcapital.gov.co/m1martinez@saludcapital.govco"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mailto:mycastro@sdmujer.gov.co"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mailto:ooviedo@sdis.gov.co"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carmenza.gutierrez@icbf.gov.co"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mailto:karen.Martinez@icbf.gov.co"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mailto:carmenza.gutierrez@icbf.gov.co"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mailto:rorduz@sdis.gov.c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amardila@saludcapital.gov.co;m1martinez@saludcapital.gov.co" TargetMode="External"/><Relationship Id="rId21" Type="http://schemas.openxmlformats.org/officeDocument/2006/relationships/hyperlink" Target="mailto:ma1gonzalez@saludcapital.gov.co" TargetMode="External"/><Relationship Id="rId42" Type="http://schemas.openxmlformats.org/officeDocument/2006/relationships/hyperlink" Target="mailto:angela.portela@scrd.gov.co" TargetMode="External"/><Relationship Id="rId47" Type="http://schemas.openxmlformats.org/officeDocument/2006/relationships/hyperlink" Target="mailto:ooviedo@sdis.gov.co" TargetMode="External"/><Relationship Id="rId63" Type="http://schemas.openxmlformats.org/officeDocument/2006/relationships/hyperlink" Target="mailto:cvenegas@sdis.gov.co" TargetMode="External"/><Relationship Id="rId68" Type="http://schemas.openxmlformats.org/officeDocument/2006/relationships/hyperlink" Target="mailto:cvenegas@sdis.gov.co" TargetMode="External"/><Relationship Id="rId84" Type="http://schemas.openxmlformats.org/officeDocument/2006/relationships/hyperlink" Target="mailto:rorduz@sdis.gov.co" TargetMode="External"/><Relationship Id="rId16" Type="http://schemas.openxmlformats.org/officeDocument/2006/relationships/hyperlink" Target="mailto:rorduz@sdis.gov.co" TargetMode="External"/><Relationship Id="rId11" Type="http://schemas.openxmlformats.org/officeDocument/2006/relationships/hyperlink" Target="mailto:jrozo@educacionbogota.gov.co" TargetMode="External"/><Relationship Id="rId32" Type="http://schemas.openxmlformats.org/officeDocument/2006/relationships/hyperlink" Target="mailto:fapena@saludcapital.gov.co" TargetMode="External"/><Relationship Id="rId37" Type="http://schemas.openxmlformats.org/officeDocument/2006/relationships/hyperlink" Target="mailto:mycastro@sdmujer.gov.co" TargetMode="External"/><Relationship Id="rId53" Type="http://schemas.openxmlformats.org/officeDocument/2006/relationships/hyperlink" Target="mailto:%C2%A0karen.Martinez@icbf.gov.co" TargetMode="External"/><Relationship Id="rId58" Type="http://schemas.openxmlformats.org/officeDocument/2006/relationships/hyperlink" Target="mailto:karen.matinezR@icbf.gov.co" TargetMode="External"/><Relationship Id="rId74" Type="http://schemas.openxmlformats.org/officeDocument/2006/relationships/hyperlink" Target="mailto:cvenegas@sdis.gov.co" TargetMode="External"/><Relationship Id="rId79" Type="http://schemas.openxmlformats.org/officeDocument/2006/relationships/hyperlink" Target="mailto:lmacuna@participacionbogota.gov.co" TargetMode="External"/><Relationship Id="rId5" Type="http://schemas.openxmlformats.org/officeDocument/2006/relationships/hyperlink" Target="mailto:gdelaguardia@ofb.gov.co" TargetMode="External"/><Relationship Id="rId19" Type="http://schemas.openxmlformats.org/officeDocument/2006/relationships/hyperlink" Target="mailto:olga.cruz@scrd.gov.co" TargetMode="External"/><Relationship Id="rId14" Type="http://schemas.openxmlformats.org/officeDocument/2006/relationships/hyperlink" Target="mailto:rorduz@sdis.gov.co" TargetMode="External"/><Relationship Id="rId22" Type="http://schemas.openxmlformats.org/officeDocument/2006/relationships/hyperlink" Target="mailto:amardila@saludcapital.gov.co%20/%20m1martinez@saludcapital.gov.co" TargetMode="External"/><Relationship Id="rId27" Type="http://schemas.openxmlformats.org/officeDocument/2006/relationships/hyperlink" Target="mailto:indi.sigindioy@gobiernobogota.gov.co" TargetMode="External"/><Relationship Id="rId30" Type="http://schemas.openxmlformats.org/officeDocument/2006/relationships/hyperlink" Target="mailto:AMArdila@saludcapital.gov.co" TargetMode="External"/><Relationship Id="rId35" Type="http://schemas.openxmlformats.org/officeDocument/2006/relationships/hyperlink" Target="mailto:ma1gonzalez@saludcapital.gov.co" TargetMode="External"/><Relationship Id="rId43" Type="http://schemas.openxmlformats.org/officeDocument/2006/relationships/hyperlink" Target="mailto:christian.tiria@scrd.gov.co" TargetMode="External"/><Relationship Id="rId48" Type="http://schemas.openxmlformats.org/officeDocument/2006/relationships/hyperlink" Target="mailto:carlose.marin@idipron.gov.co" TargetMode="External"/><Relationship Id="rId56" Type="http://schemas.openxmlformats.org/officeDocument/2006/relationships/hyperlink" Target="mailto:karen.matinezR@icbf.gov.co" TargetMode="External"/><Relationship Id="rId64" Type="http://schemas.openxmlformats.org/officeDocument/2006/relationships/hyperlink" Target="mailto:cvenegas@sdis.gov.co" TargetMode="External"/><Relationship Id="rId69" Type="http://schemas.openxmlformats.org/officeDocument/2006/relationships/hyperlink" Target="mailto:cvenegas@sdis.gov.co" TargetMode="External"/><Relationship Id="rId77" Type="http://schemas.openxmlformats.org/officeDocument/2006/relationships/hyperlink" Target="mailto:nmartinezp1@sdis.gov.co" TargetMode="External"/><Relationship Id="rId8" Type="http://schemas.openxmlformats.org/officeDocument/2006/relationships/hyperlink" Target="mailto:esanchezc@educacionbogota.gov.co" TargetMode="External"/><Relationship Id="rId51" Type="http://schemas.openxmlformats.org/officeDocument/2006/relationships/hyperlink" Target="mailto:carlose.marin@idipron.gov.co" TargetMode="External"/><Relationship Id="rId72" Type="http://schemas.openxmlformats.org/officeDocument/2006/relationships/hyperlink" Target="mailto:cvenegas@sdis.gov.co" TargetMode="External"/><Relationship Id="rId80" Type="http://schemas.openxmlformats.org/officeDocument/2006/relationships/hyperlink" Target="mailto:cvenegas@sdis.gov.co" TargetMode="External"/><Relationship Id="rId85" Type="http://schemas.openxmlformats.org/officeDocument/2006/relationships/hyperlink" Target="mailto:juanita.soto@habitatbogota.gov.co" TargetMode="External"/><Relationship Id="rId3" Type="http://schemas.openxmlformats.org/officeDocument/2006/relationships/hyperlink" Target="mailto:cbermudezp@sdis.gov.co" TargetMode="External"/><Relationship Id="rId12" Type="http://schemas.openxmlformats.org/officeDocument/2006/relationships/hyperlink" Target="mailto:hernan.lopeza@scj.gov.co" TargetMode="External"/><Relationship Id="rId17" Type="http://schemas.openxmlformats.org/officeDocument/2006/relationships/hyperlink" Target="mailto:rorduz@sdis.gov.co" TargetMode="External"/><Relationship Id="rId25" Type="http://schemas.openxmlformats.org/officeDocument/2006/relationships/hyperlink" Target="mailto:fapena@saludcapital.gov.co" TargetMode="External"/><Relationship Id="rId33" Type="http://schemas.openxmlformats.org/officeDocument/2006/relationships/hyperlink" Target="mailto:fapena@saludcapital.gov.co" TargetMode="External"/><Relationship Id="rId38" Type="http://schemas.openxmlformats.org/officeDocument/2006/relationships/hyperlink" Target="mailto:Katerine.serrano@uaesp.gov.co" TargetMode="External"/><Relationship Id="rId46" Type="http://schemas.openxmlformats.org/officeDocument/2006/relationships/hyperlink" Target="mailto:ooviedo@sdis.gov.co" TargetMode="External"/><Relationship Id="rId59" Type="http://schemas.openxmlformats.org/officeDocument/2006/relationships/hyperlink" Target="mailto:karen.matinezR@icbf.gov.co" TargetMode="External"/><Relationship Id="rId67" Type="http://schemas.openxmlformats.org/officeDocument/2006/relationships/hyperlink" Target="mailto:cvenegas@sdis.gov.co" TargetMode="External"/><Relationship Id="rId20" Type="http://schemas.openxmlformats.org/officeDocument/2006/relationships/hyperlink" Target="mailto:llozanof@educacionbogota.gov.co" TargetMode="External"/><Relationship Id="rId41" Type="http://schemas.openxmlformats.org/officeDocument/2006/relationships/hyperlink" Target="mailto:ivan.chacon@idt.gov.co" TargetMode="External"/><Relationship Id="rId54" Type="http://schemas.openxmlformats.org/officeDocument/2006/relationships/hyperlink" Target="mailto:carmenza.gutierrez@icbf.gov.co" TargetMode="External"/><Relationship Id="rId62" Type="http://schemas.openxmlformats.org/officeDocument/2006/relationships/hyperlink" Target="mailto:cvenegas@sdis.gov.co" TargetMode="External"/><Relationship Id="rId70" Type="http://schemas.openxmlformats.org/officeDocument/2006/relationships/hyperlink" Target="mailto:cvenegas@sdis.gov.co" TargetMode="External"/><Relationship Id="rId75" Type="http://schemas.openxmlformats.org/officeDocument/2006/relationships/hyperlink" Target="mailto:cvenegas@sdis.gov.co" TargetMode="External"/><Relationship Id="rId83" Type="http://schemas.openxmlformats.org/officeDocument/2006/relationships/hyperlink" Target="mailto:juliana.cortes@scj.gov.co" TargetMode="External"/><Relationship Id="rId1" Type="http://schemas.openxmlformats.org/officeDocument/2006/relationships/hyperlink" Target="mailto:alix.montes@ambientebogota.gov.co" TargetMode="External"/><Relationship Id="rId6" Type="http://schemas.openxmlformats.org/officeDocument/2006/relationships/hyperlink" Target="mailto:gdelaguardia@ofb.gov.co" TargetMode="External"/><Relationship Id="rId15" Type="http://schemas.openxmlformats.org/officeDocument/2006/relationships/hyperlink" Target="mailto:rorduz@sdis.gov.co" TargetMode="External"/><Relationship Id="rId23" Type="http://schemas.openxmlformats.org/officeDocument/2006/relationships/hyperlink" Target="mailto:fapena@saludcapital.gov.co" TargetMode="External"/><Relationship Id="rId28" Type="http://schemas.openxmlformats.org/officeDocument/2006/relationships/hyperlink" Target="mailto:ivonne.gonzalez@gobiernobogota.gov.co" TargetMode="External"/><Relationship Id="rId36" Type="http://schemas.openxmlformats.org/officeDocument/2006/relationships/hyperlink" Target="mailto:mycastro@sdmujer.gov.co" TargetMode="External"/><Relationship Id="rId49" Type="http://schemas.openxmlformats.org/officeDocument/2006/relationships/hyperlink" Target="mailto:carlose.marin@idipron.gov.co" TargetMode="External"/><Relationship Id="rId57" Type="http://schemas.openxmlformats.org/officeDocument/2006/relationships/hyperlink" Target="mailto:karen.matinezR@icbf.gov.co" TargetMode="External"/><Relationship Id="rId10" Type="http://schemas.openxmlformats.org/officeDocument/2006/relationships/hyperlink" Target="mailto:vtorres1@educacionbogota.gov.co" TargetMode="External"/><Relationship Id="rId31" Type="http://schemas.openxmlformats.org/officeDocument/2006/relationships/hyperlink" Target="mailto:M1Martinez@saludcapital.gov.co" TargetMode="External"/><Relationship Id="rId44" Type="http://schemas.openxmlformats.org/officeDocument/2006/relationships/hyperlink" Target="mailto:christian.tiria@scrd.gov.co" TargetMode="External"/><Relationship Id="rId52" Type="http://schemas.openxmlformats.org/officeDocument/2006/relationships/hyperlink" Target="mailto:carmenza.gutierrez@icbf.gov.co" TargetMode="External"/><Relationship Id="rId60" Type="http://schemas.openxmlformats.org/officeDocument/2006/relationships/hyperlink" Target="mailto:cvenegas@sdis.gov.co" TargetMode="External"/><Relationship Id="rId65" Type="http://schemas.openxmlformats.org/officeDocument/2006/relationships/hyperlink" Target="mailto:cvenegas@sdis.gov.co" TargetMode="External"/><Relationship Id="rId73" Type="http://schemas.openxmlformats.org/officeDocument/2006/relationships/hyperlink" Target="mailto:cvenegas@sdis.gov.co" TargetMode="External"/><Relationship Id="rId78" Type="http://schemas.openxmlformats.org/officeDocument/2006/relationships/hyperlink" Target="mailto:afavendano@educacionbogota.gov.co" TargetMode="External"/><Relationship Id="rId81" Type="http://schemas.openxmlformats.org/officeDocument/2006/relationships/hyperlink" Target="mailto:cvenegas@sdis.gov.co" TargetMode="External"/><Relationship Id="rId86" Type="http://schemas.openxmlformats.org/officeDocument/2006/relationships/printerSettings" Target="../printerSettings/printerSettings3.bin"/><Relationship Id="rId4" Type="http://schemas.openxmlformats.org/officeDocument/2006/relationships/hyperlink" Target="mailto:gdelaguardia@ofb.gov.co" TargetMode="External"/><Relationship Id="rId9" Type="http://schemas.openxmlformats.org/officeDocument/2006/relationships/hyperlink" Target="mailto:luis.salcedo@idrd.gov.co" TargetMode="External"/><Relationship Id="rId13" Type="http://schemas.openxmlformats.org/officeDocument/2006/relationships/hyperlink" Target="mailto:hasbleidy.bohorquez@scj.gov.co" TargetMode="External"/><Relationship Id="rId18" Type="http://schemas.openxmlformats.org/officeDocument/2006/relationships/hyperlink" Target="mailto:asandovalc@sdis.gov.co" TargetMode="External"/><Relationship Id="rId39" Type="http://schemas.openxmlformats.org/officeDocument/2006/relationships/hyperlink" Target="mailto:hernan.tocarema@uaesp.gov.co" TargetMode="External"/><Relationship Id="rId34" Type="http://schemas.openxmlformats.org/officeDocument/2006/relationships/hyperlink" Target="mailto:fapena@saludcapital.gov.co/amardila@saludcapital.gov.co" TargetMode="External"/><Relationship Id="rId50" Type="http://schemas.openxmlformats.org/officeDocument/2006/relationships/hyperlink" Target="mailto:carlose.marin@idipron.gov.co" TargetMode="External"/><Relationship Id="rId55" Type="http://schemas.openxmlformats.org/officeDocument/2006/relationships/hyperlink" Target="mailto:karen.matinezR@icbf.gov.co" TargetMode="External"/><Relationship Id="rId76" Type="http://schemas.openxmlformats.org/officeDocument/2006/relationships/hyperlink" Target="mailto:cvenegas@sdis.gov.co" TargetMode="External"/><Relationship Id="rId7" Type="http://schemas.openxmlformats.org/officeDocument/2006/relationships/hyperlink" Target="mailto:luis.salcedo@idrd.gov.co" TargetMode="External"/><Relationship Id="rId71" Type="http://schemas.openxmlformats.org/officeDocument/2006/relationships/hyperlink" Target="mailto:cvenegas@sdis.gov.co" TargetMode="External"/><Relationship Id="rId2" Type="http://schemas.openxmlformats.org/officeDocument/2006/relationships/hyperlink" Target="mailto:lsanchezr@sdis.gov.co" TargetMode="External"/><Relationship Id="rId29" Type="http://schemas.openxmlformats.org/officeDocument/2006/relationships/hyperlink" Target="mailto:fape%C3%B1a@saludcapital.gov.co%20/dmoyano@saludcapital.gov.co" TargetMode="External"/><Relationship Id="rId24" Type="http://schemas.openxmlformats.org/officeDocument/2006/relationships/hyperlink" Target="mailto:amardila@saludcapital.gov.co" TargetMode="External"/><Relationship Id="rId40" Type="http://schemas.openxmlformats.org/officeDocument/2006/relationships/hyperlink" Target="mailto:veronica.arbelaez@idt.gov.co" TargetMode="External"/><Relationship Id="rId45" Type="http://schemas.openxmlformats.org/officeDocument/2006/relationships/hyperlink" Target="mailto:ooviedo@sdis.gov.co" TargetMode="External"/><Relationship Id="rId66" Type="http://schemas.openxmlformats.org/officeDocument/2006/relationships/hyperlink" Target="mailto:cvenegas@sdis.gov.co" TargetMode="External"/><Relationship Id="rId61" Type="http://schemas.openxmlformats.org/officeDocument/2006/relationships/hyperlink" Target="mailto:cvenegas@sdis.gov.co" TargetMode="External"/><Relationship Id="rId82" Type="http://schemas.openxmlformats.org/officeDocument/2006/relationships/hyperlink" Target="mailto:cvenegas@sdis.gov.co/cjmu&#241;ozs@sdis.gov.co"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rorduz@sdis.gov.co"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mailto:afcortes@secretariajuridica.gov.co"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mailto:afavendano@educacionbogota.gov.c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mailto:esanchezc@educacionbogota.gov.co"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mailto:tavila@educacionbogota.gov.co" TargetMode="External"/><Relationship Id="rId1" Type="http://schemas.openxmlformats.org/officeDocument/2006/relationships/hyperlink" Target="mailto:jrozo@educacionbogota.gov.co"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rorduz@sdis.gov.co"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mailto:tavila@educacionbogota.gov.co"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mailto:fapena@saludcapital.gov.co"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mailto:AMardila@saludcapital.gov.co"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mailto:ooviedo@sdis.gov.co"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mailto:karen.Martinez@icbf.gov.co"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mailto:amardila@saludcapital.gov.co;m1martinez@saludcapital.gov.c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venegas@sdis.gov.co"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mailto:juanita.soto@habitatbogota.gov.co"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mailto:lmacuna@participacionbogota.gov.co"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mailto:luis.salcedo@idrd.gov.co"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mailto:katerine.serrano@uaesp.gov.co"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mailto:hernan.tocarema@uaesp.gov.co"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mailto:mycastro@sdmujer.gov.co"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mailto:ivan.chacon@idt.gov.co" TargetMode="External"/></Relationships>
</file>

<file path=xl/worksheets/_rels/sheet59.xml.rels><?xml version="1.0" encoding="UTF-8" standalone="yes"?>
<Relationships xmlns="http://schemas.openxmlformats.org/package/2006/relationships"><Relationship Id="rId1" Type="http://schemas.openxmlformats.org/officeDocument/2006/relationships/hyperlink" Target="mailto:alix.montes@ambientebogota.gov.c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venegas@sdis.gov.co" TargetMode="External"/></Relationships>
</file>

<file path=xl/worksheets/_rels/sheet60.xml.rels><?xml version="1.0" encoding="UTF-8" standalone="yes"?>
<Relationships xmlns="http://schemas.openxmlformats.org/package/2006/relationships"><Relationship Id="rId1" Type="http://schemas.openxmlformats.org/officeDocument/2006/relationships/hyperlink" Target="mailto:christian.tiria@scrd.gov.co"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mailto:luis.salcedo@idrd.gov.co"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gdelaguardia@ofb.gov.co" TargetMode="External"/></Relationships>
</file>

<file path=xl/worksheets/_rels/sheet66.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67.xml.rels><?xml version="1.0" encoding="UTF-8" standalone="yes"?>
<Relationships xmlns="http://schemas.openxmlformats.org/package/2006/relationships"><Relationship Id="rId1" Type="http://schemas.openxmlformats.org/officeDocument/2006/relationships/hyperlink" Target="http://nidos.gov.co/" TargetMode="External"/></Relationships>
</file>

<file path=xl/worksheets/_rels/sheet68.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69.xml.rels><?xml version="1.0" encoding="UTF-8" standalone="yes"?>
<Relationships xmlns="http://schemas.openxmlformats.org/package/2006/relationships"><Relationship Id="rId1" Type="http://schemas.openxmlformats.org/officeDocument/2006/relationships/hyperlink" Target="mailto:acastaneda@participacionbogota.gov.c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macuna@participacionbogota.gov.co" TargetMode="External"/></Relationships>
</file>

<file path=xl/worksheets/_rels/sheet70.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71.xml.rels><?xml version="1.0" encoding="UTF-8" standalone="yes"?>
<Relationships xmlns="http://schemas.openxmlformats.org/package/2006/relationships"><Relationship Id="rId1" Type="http://schemas.openxmlformats.org/officeDocument/2006/relationships/hyperlink" Target="mailto:rafael.tamayo@scrd.gov.co"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christian.tiria@scrd.gov.co" TargetMode="External"/></Relationships>
</file>

<file path=xl/worksheets/_rels/sheet74.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75.xml.rels><?xml version="1.0" encoding="UTF-8" standalone="yes"?>
<Relationships xmlns="http://schemas.openxmlformats.org/package/2006/relationships"><Relationship Id="rId1" Type="http://schemas.openxmlformats.org/officeDocument/2006/relationships/hyperlink" Target="mailto:llozanof@educacionbogota.gov.co" TargetMode="External"/></Relationships>
</file>

<file path=xl/worksheets/_rels/sheet76.xml.rels><?xml version="1.0" encoding="UTF-8" standalone="yes"?>
<Relationships xmlns="http://schemas.openxmlformats.org/package/2006/relationships"><Relationship Id="rId1" Type="http://schemas.openxmlformats.org/officeDocument/2006/relationships/hyperlink" Target="mailto:veronica.arbelaez@idt.gov.co" TargetMode="External"/></Relationships>
</file>

<file path=xl/worksheets/_rels/sheet77.xml.rels><?xml version="1.0" encoding="UTF-8" standalone="yes"?>
<Relationships xmlns="http://schemas.openxmlformats.org/package/2006/relationships"><Relationship Id="rId1" Type="http://schemas.openxmlformats.org/officeDocument/2006/relationships/hyperlink" Target="mailto:indi.sigindioy@gobiernobogota.gov.co" TargetMode="External"/></Relationships>
</file>

<file path=xl/worksheets/_rels/sheet78.xml.rels><?xml version="1.0" encoding="UTF-8" standalone="yes"?>
<Relationships xmlns="http://schemas.openxmlformats.org/package/2006/relationships"><Relationship Id="rId1" Type="http://schemas.openxmlformats.org/officeDocument/2006/relationships/hyperlink" Target="mailto:ivonne.gonzalez@gobiernobogota.gov.co" TargetMode="External"/></Relationships>
</file>

<file path=xl/worksheets/_rels/sheet79.xml.rels><?xml version="1.0" encoding="UTF-8" standalone="yes"?>
<Relationships xmlns="http://schemas.openxmlformats.org/package/2006/relationships"><Relationship Id="rId1" Type="http://schemas.openxmlformats.org/officeDocument/2006/relationships/hyperlink" Target="mailto:hasbleidy.bohorquez@scj.gov.co"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cvenegas@sdis.gov.co" TargetMode="External"/></Relationships>
</file>

<file path=xl/worksheets/_rels/sheet80.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81.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82.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orduz@sdis.gov.co%20/" TargetMode="External"/></Relationships>
</file>

<file path=xl/worksheets/_rels/sheet86.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87.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88.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89.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nmartinezp1@sdis.gov.co" TargetMode="External"/><Relationship Id="rId1" Type="http://schemas.openxmlformats.org/officeDocument/2006/relationships/hyperlink" Target="mailto:cvenegas@sdis.gov.co" TargetMode="External"/></Relationships>
</file>

<file path=xl/worksheets/_rels/sheet90.xml.rels><?xml version="1.0" encoding="UTF-8" standalone="yes"?>
<Relationships xmlns="http://schemas.openxmlformats.org/package/2006/relationships"><Relationship Id="rId1" Type="http://schemas.openxmlformats.org/officeDocument/2006/relationships/hyperlink" Target="mailto:asandovalc@sdis.gov.co" TargetMode="External"/></Relationships>
</file>

<file path=xl/worksheets/_rels/sheet91.xml.rels><?xml version="1.0" encoding="UTF-8" standalone="yes"?>
<Relationships xmlns="http://schemas.openxmlformats.org/package/2006/relationships"><Relationship Id="rId1" Type="http://schemas.openxmlformats.org/officeDocument/2006/relationships/hyperlink" Target="mailto:M1Martinez@saludcapital.gov.co" TargetMode="External"/></Relationships>
</file>

<file path=xl/worksheets/_rels/sheet92.xml.rels><?xml version="1.0" encoding="UTF-8" standalone="yes"?>
<Relationships xmlns="http://schemas.openxmlformats.org/package/2006/relationships"><Relationship Id="rId1" Type="http://schemas.openxmlformats.org/officeDocument/2006/relationships/hyperlink" Target="mailto:AMArdila@saludcapital.gov.co" TargetMode="External"/></Relationships>
</file>

<file path=xl/worksheets/_rels/sheet94.xml.rels><?xml version="1.0" encoding="UTF-8" standalone="yes"?>
<Relationships xmlns="http://schemas.openxmlformats.org/package/2006/relationships"><Relationship Id="rId2" Type="http://schemas.openxmlformats.org/officeDocument/2006/relationships/hyperlink" Target="mailto:fapena@saludcapital.gov.co" TargetMode="External"/><Relationship Id="rId1" Type="http://schemas.openxmlformats.org/officeDocument/2006/relationships/hyperlink" Target="mailto:fapena@saludcapital.gov.co" TargetMode="External"/></Relationships>
</file>

<file path=xl/worksheets/_rels/sheet95.xml.rels><?xml version="1.0" encoding="UTF-8" standalone="yes"?>
<Relationships xmlns="http://schemas.openxmlformats.org/package/2006/relationships"><Relationship Id="rId1" Type="http://schemas.openxmlformats.org/officeDocument/2006/relationships/hyperlink" Target="mailto:karen.Martinez@icbf.gov.co" TargetMode="External"/></Relationships>
</file>

<file path=xl/worksheets/_rels/sheet96.xml.rels><?xml version="1.0" encoding="UTF-8" standalone="yes"?>
<Relationships xmlns="http://schemas.openxmlformats.org/package/2006/relationships"><Relationship Id="rId1" Type="http://schemas.openxmlformats.org/officeDocument/2006/relationships/hyperlink" Target="mailto:Karen.MartinezR@icbf.gov.co" TargetMode="External"/></Relationships>
</file>

<file path=xl/worksheets/_rels/sheet97.xml.rels><?xml version="1.0" encoding="UTF-8" standalone="yes"?>
<Relationships xmlns="http://schemas.openxmlformats.org/package/2006/relationships"><Relationship Id="rId1" Type="http://schemas.openxmlformats.org/officeDocument/2006/relationships/hyperlink" Target="mailto:Karen.MartinezR@icbf.gov.co" TargetMode="External"/></Relationships>
</file>

<file path=xl/worksheets/_rels/sheet98.xml.rels><?xml version="1.0" encoding="UTF-8" standalone="yes"?>
<Relationships xmlns="http://schemas.openxmlformats.org/package/2006/relationships"><Relationship Id="rId1" Type="http://schemas.openxmlformats.org/officeDocument/2006/relationships/hyperlink" Target="mailto:cvenegas@sdis.gov.co" TargetMode="External"/></Relationships>
</file>

<file path=xl/worksheets/_rels/sheet99.xml.rels><?xml version="1.0" encoding="UTF-8" standalone="yes"?>
<Relationships xmlns="http://schemas.openxmlformats.org/package/2006/relationships"><Relationship Id="rId1" Type="http://schemas.openxmlformats.org/officeDocument/2006/relationships/hyperlink" Target="mailto:ma1gonzalez@saludcapit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topLeftCell="G52" zoomScale="72" zoomScaleNormal="72" zoomScalePageLayoutView="90" workbookViewId="0">
      <selection activeCell="C2" sqref="C2:M2"/>
    </sheetView>
  </sheetViews>
  <sheetFormatPr baseColWidth="10" defaultColWidth="11.42578125" defaultRowHeight="15"/>
  <cols>
    <col min="2" max="2" width="21.42578125" customWidth="1"/>
    <col min="3" max="3" width="11.42578125" customWidth="1"/>
    <col min="5" max="5" width="36.7109375" customWidth="1"/>
    <col min="6" max="6" width="32.7109375" customWidth="1"/>
    <col min="7" max="7" width="28.85546875" customWidth="1"/>
    <col min="11" max="11" width="13.28515625" customWidth="1"/>
    <col min="12" max="12" width="38.28515625" customWidth="1"/>
    <col min="13" max="13" width="31.42578125" customWidth="1"/>
  </cols>
  <sheetData>
    <row r="1" spans="2:9">
      <c r="B1" s="1" t="s">
        <v>0</v>
      </c>
    </row>
    <row r="2" spans="2:9">
      <c r="B2" t="s">
        <v>1</v>
      </c>
    </row>
    <row r="3" spans="2:9">
      <c r="B3" t="s">
        <v>2</v>
      </c>
      <c r="E3" s="2" t="s">
        <v>3</v>
      </c>
      <c r="F3" s="3" t="s">
        <v>4</v>
      </c>
      <c r="I3" s="2" t="s">
        <v>3</v>
      </c>
    </row>
    <row r="4" spans="2:9">
      <c r="B4" t="s">
        <v>5</v>
      </c>
      <c r="E4" s="4" t="s">
        <v>6</v>
      </c>
      <c r="F4" s="4" t="s">
        <v>7</v>
      </c>
      <c r="I4" s="4" t="s">
        <v>6</v>
      </c>
    </row>
    <row r="5" spans="2:9">
      <c r="B5" t="s">
        <v>8</v>
      </c>
      <c r="E5" s="4" t="s">
        <v>6</v>
      </c>
      <c r="F5" s="4" t="s">
        <v>9</v>
      </c>
      <c r="I5" s="4" t="s">
        <v>10</v>
      </c>
    </row>
    <row r="6" spans="2:9">
      <c r="B6" t="s">
        <v>11</v>
      </c>
      <c r="E6" s="4" t="s">
        <v>10</v>
      </c>
      <c r="F6" s="4" t="s">
        <v>12</v>
      </c>
      <c r="I6" s="4" t="s">
        <v>13</v>
      </c>
    </row>
    <row r="7" spans="2:9">
      <c r="B7" t="s">
        <v>14</v>
      </c>
      <c r="E7" s="4" t="s">
        <v>10</v>
      </c>
      <c r="F7" s="4" t="s">
        <v>15</v>
      </c>
      <c r="I7" s="4" t="s">
        <v>16</v>
      </c>
    </row>
    <row r="8" spans="2:9">
      <c r="B8" s="1" t="s">
        <v>17</v>
      </c>
      <c r="E8" s="4" t="s">
        <v>10</v>
      </c>
      <c r="F8" s="4" t="s">
        <v>18</v>
      </c>
      <c r="I8" s="4" t="s">
        <v>19</v>
      </c>
    </row>
    <row r="9" spans="2:9">
      <c r="B9" t="s">
        <v>20</v>
      </c>
      <c r="E9" s="4" t="s">
        <v>13</v>
      </c>
      <c r="F9" s="4" t="s">
        <v>21</v>
      </c>
      <c r="I9" s="4" t="s">
        <v>22</v>
      </c>
    </row>
    <row r="10" spans="2:9">
      <c r="B10" t="s">
        <v>23</v>
      </c>
      <c r="E10" s="4" t="s">
        <v>13</v>
      </c>
      <c r="F10" s="4" t="s">
        <v>24</v>
      </c>
      <c r="I10" s="4" t="s">
        <v>25</v>
      </c>
    </row>
    <row r="11" spans="2:9">
      <c r="B11" t="s">
        <v>26</v>
      </c>
      <c r="E11" s="4" t="s">
        <v>16</v>
      </c>
      <c r="F11" s="4" t="s">
        <v>27</v>
      </c>
      <c r="I11" s="4" t="s">
        <v>28</v>
      </c>
    </row>
    <row r="12" spans="2:9">
      <c r="B12" t="s">
        <v>29</v>
      </c>
      <c r="E12" s="4" t="s">
        <v>19</v>
      </c>
      <c r="F12" s="4" t="s">
        <v>30</v>
      </c>
      <c r="I12" s="4" t="s">
        <v>31</v>
      </c>
    </row>
    <row r="13" spans="2:9">
      <c r="E13" s="4" t="s">
        <v>19</v>
      </c>
      <c r="F13" s="4" t="s">
        <v>32</v>
      </c>
      <c r="I13" s="4" t="s">
        <v>33</v>
      </c>
    </row>
    <row r="14" spans="2:9">
      <c r="E14" s="4" t="s">
        <v>19</v>
      </c>
      <c r="F14" s="4" t="s">
        <v>34</v>
      </c>
      <c r="I14" s="4" t="s">
        <v>35</v>
      </c>
    </row>
    <row r="15" spans="2:9">
      <c r="E15" s="4" t="s">
        <v>19</v>
      </c>
      <c r="F15" s="4" t="s">
        <v>36</v>
      </c>
      <c r="I15" s="4" t="s">
        <v>37</v>
      </c>
    </row>
    <row r="16" spans="2:9">
      <c r="E16" s="4" t="s">
        <v>22</v>
      </c>
      <c r="F16" s="4" t="s">
        <v>38</v>
      </c>
      <c r="I16" s="4" t="s">
        <v>39</v>
      </c>
    </row>
    <row r="17" spans="1:12">
      <c r="E17" s="4" t="s">
        <v>25</v>
      </c>
      <c r="F17" s="4" t="s">
        <v>40</v>
      </c>
      <c r="I17" s="4" t="s">
        <v>41</v>
      </c>
    </row>
    <row r="18" spans="1:12">
      <c r="E18" s="4" t="s">
        <v>25</v>
      </c>
      <c r="F18" s="4" t="s">
        <v>42</v>
      </c>
      <c r="I18" s="4" t="s">
        <v>43</v>
      </c>
    </row>
    <row r="19" spans="1:12">
      <c r="E19" s="4" t="s">
        <v>25</v>
      </c>
      <c r="F19" s="4" t="s">
        <v>44</v>
      </c>
    </row>
    <row r="20" spans="1:12">
      <c r="E20" s="4" t="s">
        <v>25</v>
      </c>
      <c r="F20" s="4" t="s">
        <v>45</v>
      </c>
    </row>
    <row r="21" spans="1:12">
      <c r="A21" s="1"/>
      <c r="E21" s="4" t="s">
        <v>28</v>
      </c>
      <c r="F21" s="4" t="s">
        <v>46</v>
      </c>
    </row>
    <row r="22" spans="1:12">
      <c r="A22" s="1"/>
      <c r="E22" s="4" t="s">
        <v>28</v>
      </c>
      <c r="F22" s="4" t="s">
        <v>47</v>
      </c>
    </row>
    <row r="23" spans="1:12">
      <c r="E23" s="4" t="s">
        <v>28</v>
      </c>
      <c r="F23" s="4" t="s">
        <v>48</v>
      </c>
      <c r="L23" s="1" t="s">
        <v>49</v>
      </c>
    </row>
    <row r="24" spans="1:12">
      <c r="E24" s="4" t="s">
        <v>31</v>
      </c>
      <c r="F24" s="4" t="s">
        <v>50</v>
      </c>
      <c r="L24" t="s">
        <v>51</v>
      </c>
    </row>
    <row r="25" spans="1:12">
      <c r="E25" s="4" t="s">
        <v>31</v>
      </c>
      <c r="F25" s="4" t="s">
        <v>52</v>
      </c>
      <c r="L25" t="s">
        <v>53</v>
      </c>
    </row>
    <row r="26" spans="1:12">
      <c r="E26" s="4" t="s">
        <v>31</v>
      </c>
      <c r="F26" s="4" t="s">
        <v>54</v>
      </c>
      <c r="L26" t="s">
        <v>55</v>
      </c>
    </row>
    <row r="27" spans="1:12">
      <c r="E27" s="4" t="s">
        <v>33</v>
      </c>
      <c r="F27" s="4" t="s">
        <v>56</v>
      </c>
      <c r="L27" t="s">
        <v>57</v>
      </c>
    </row>
    <row r="28" spans="1:12">
      <c r="E28" s="4" t="s">
        <v>33</v>
      </c>
      <c r="F28" s="4" t="s">
        <v>58</v>
      </c>
      <c r="L28" t="s">
        <v>59</v>
      </c>
    </row>
    <row r="29" spans="1:12">
      <c r="E29" s="4" t="s">
        <v>35</v>
      </c>
      <c r="F29" s="4" t="s">
        <v>60</v>
      </c>
      <c r="L29" t="s">
        <v>61</v>
      </c>
    </row>
    <row r="30" spans="1:12">
      <c r="E30" s="4" t="s">
        <v>35</v>
      </c>
      <c r="F30" s="4" t="s">
        <v>62</v>
      </c>
      <c r="L30" t="s">
        <v>63</v>
      </c>
    </row>
    <row r="31" spans="1:12">
      <c r="E31" s="4" t="s">
        <v>35</v>
      </c>
      <c r="F31" s="4" t="s">
        <v>64</v>
      </c>
      <c r="L31" t="s">
        <v>65</v>
      </c>
    </row>
    <row r="32" spans="1:12">
      <c r="E32" s="4" t="s">
        <v>35</v>
      </c>
      <c r="F32" s="4" t="s">
        <v>66</v>
      </c>
      <c r="L32" t="s">
        <v>67</v>
      </c>
    </row>
    <row r="33" spans="2:12">
      <c r="E33" s="4" t="s">
        <v>35</v>
      </c>
      <c r="F33" s="4" t="s">
        <v>68</v>
      </c>
      <c r="L33" t="s">
        <v>69</v>
      </c>
    </row>
    <row r="34" spans="2:12">
      <c r="B34" s="1" t="s">
        <v>70</v>
      </c>
      <c r="E34" s="4" t="s">
        <v>35</v>
      </c>
      <c r="F34" s="4" t="s">
        <v>71</v>
      </c>
      <c r="L34" t="s">
        <v>72</v>
      </c>
    </row>
    <row r="35" spans="2:12">
      <c r="B35" t="s">
        <v>73</v>
      </c>
      <c r="E35" s="4" t="s">
        <v>35</v>
      </c>
      <c r="F35" s="4" t="s">
        <v>74</v>
      </c>
      <c r="L35" t="s">
        <v>75</v>
      </c>
    </row>
    <row r="36" spans="2:12">
      <c r="B36" t="s">
        <v>76</v>
      </c>
      <c r="E36" s="4" t="s">
        <v>37</v>
      </c>
      <c r="F36" s="4" t="s">
        <v>77</v>
      </c>
      <c r="L36" t="s">
        <v>78</v>
      </c>
    </row>
    <row r="37" spans="2:12">
      <c r="B37" t="s">
        <v>79</v>
      </c>
      <c r="E37" s="4" t="s">
        <v>37</v>
      </c>
      <c r="F37" s="4" t="s">
        <v>80</v>
      </c>
      <c r="L37" t="s">
        <v>81</v>
      </c>
    </row>
    <row r="38" spans="2:12">
      <c r="B38" t="s">
        <v>82</v>
      </c>
      <c r="E38" s="4" t="s">
        <v>37</v>
      </c>
      <c r="F38" s="4" t="s">
        <v>83</v>
      </c>
      <c r="L38" t="s">
        <v>84</v>
      </c>
    </row>
    <row r="39" spans="2:12">
      <c r="E39" s="4" t="s">
        <v>37</v>
      </c>
      <c r="F39" s="4" t="s">
        <v>85</v>
      </c>
      <c r="L39" t="s">
        <v>86</v>
      </c>
    </row>
    <row r="40" spans="2:12">
      <c r="E40" s="4" t="s">
        <v>39</v>
      </c>
      <c r="F40" s="4" t="s">
        <v>87</v>
      </c>
    </row>
    <row r="41" spans="2:12">
      <c r="E41" s="4" t="s">
        <v>39</v>
      </c>
      <c r="F41" s="4" t="s">
        <v>88</v>
      </c>
    </row>
    <row r="42" spans="2:12">
      <c r="E42" s="4" t="s">
        <v>39</v>
      </c>
      <c r="F42" s="91" t="s">
        <v>89</v>
      </c>
    </row>
    <row r="43" spans="2:12">
      <c r="E43" s="4" t="s">
        <v>39</v>
      </c>
      <c r="F43" s="4" t="s">
        <v>90</v>
      </c>
    </row>
    <row r="44" spans="2:12">
      <c r="B44" s="1" t="s">
        <v>91</v>
      </c>
      <c r="E44" s="4" t="s">
        <v>39</v>
      </c>
      <c r="F44" s="4" t="s">
        <v>92</v>
      </c>
    </row>
    <row r="45" spans="2:12">
      <c r="B45" t="s">
        <v>93</v>
      </c>
      <c r="E45" s="4" t="s">
        <v>39</v>
      </c>
      <c r="F45" s="4" t="s">
        <v>94</v>
      </c>
    </row>
    <row r="46" spans="2:12">
      <c r="B46" t="s">
        <v>95</v>
      </c>
      <c r="E46" s="4" t="s">
        <v>41</v>
      </c>
      <c r="F46" s="4" t="s">
        <v>96</v>
      </c>
    </row>
    <row r="47" spans="2:12">
      <c r="E47" s="4" t="s">
        <v>41</v>
      </c>
      <c r="F47" s="4" t="s">
        <v>97</v>
      </c>
    </row>
    <row r="48" spans="2:12">
      <c r="E48" s="4" t="s">
        <v>41</v>
      </c>
      <c r="F48" s="4" t="s">
        <v>98</v>
      </c>
    </row>
    <row r="49" spans="2:13">
      <c r="B49" s="1" t="s">
        <v>99</v>
      </c>
      <c r="E49" s="4" t="s">
        <v>41</v>
      </c>
      <c r="F49" s="4" t="s">
        <v>100</v>
      </c>
    </row>
    <row r="50" spans="2:13">
      <c r="B50" t="s">
        <v>101</v>
      </c>
      <c r="E50" s="4" t="s">
        <v>41</v>
      </c>
      <c r="F50" s="4" t="s">
        <v>102</v>
      </c>
    </row>
    <row r="51" spans="2:13">
      <c r="B51" t="s">
        <v>103</v>
      </c>
      <c r="E51" s="4" t="s">
        <v>41</v>
      </c>
      <c r="F51" s="4" t="s">
        <v>104</v>
      </c>
    </row>
    <row r="52" spans="2:13">
      <c r="B52" t="s">
        <v>105</v>
      </c>
      <c r="E52" s="4" t="s">
        <v>41</v>
      </c>
      <c r="F52" s="4" t="s">
        <v>106</v>
      </c>
    </row>
    <row r="53" spans="2:13">
      <c r="E53" s="4" t="s">
        <v>43</v>
      </c>
      <c r="F53" s="4" t="s">
        <v>107</v>
      </c>
    </row>
    <row r="54" spans="2:13">
      <c r="L54" s="1" t="s">
        <v>49</v>
      </c>
      <c r="M54" s="1" t="s">
        <v>108</v>
      </c>
    </row>
    <row r="55" spans="2:13">
      <c r="L55" t="s">
        <v>51</v>
      </c>
      <c r="M55" s="101" t="s">
        <v>109</v>
      </c>
    </row>
    <row r="56" spans="2:13">
      <c r="L56" t="s">
        <v>51</v>
      </c>
      <c r="M56" s="101" t="s">
        <v>110</v>
      </c>
    </row>
    <row r="57" spans="2:13">
      <c r="L57" t="s">
        <v>51</v>
      </c>
      <c r="M57" s="101" t="s">
        <v>111</v>
      </c>
    </row>
    <row r="58" spans="2:13">
      <c r="L58" t="s">
        <v>51</v>
      </c>
      <c r="M58" s="101" t="s">
        <v>112</v>
      </c>
    </row>
    <row r="59" spans="2:13">
      <c r="L59" t="s">
        <v>51</v>
      </c>
      <c r="M59" s="101" t="s">
        <v>113</v>
      </c>
    </row>
    <row r="60" spans="2:13">
      <c r="L60" t="s">
        <v>53</v>
      </c>
      <c r="M60" s="105" t="s">
        <v>114</v>
      </c>
    </row>
    <row r="61" spans="2:13">
      <c r="L61" t="s">
        <v>53</v>
      </c>
      <c r="M61" s="105" t="s">
        <v>115</v>
      </c>
    </row>
    <row r="62" spans="2:13">
      <c r="L62" t="s">
        <v>55</v>
      </c>
      <c r="M62" s="103" t="s">
        <v>116</v>
      </c>
    </row>
    <row r="63" spans="2:13">
      <c r="L63" t="s">
        <v>55</v>
      </c>
      <c r="M63" s="103" t="s">
        <v>117</v>
      </c>
    </row>
    <row r="64" spans="2:13">
      <c r="L64" t="s">
        <v>55</v>
      </c>
      <c r="M64" s="103" t="s">
        <v>118</v>
      </c>
    </row>
    <row r="65" spans="12:13">
      <c r="L65" t="s">
        <v>55</v>
      </c>
      <c r="M65" s="103" t="s">
        <v>119</v>
      </c>
    </row>
    <row r="66" spans="12:13">
      <c r="L66" t="s">
        <v>55</v>
      </c>
      <c r="M66" s="103" t="s">
        <v>120</v>
      </c>
    </row>
    <row r="67" spans="12:13">
      <c r="L67" t="s">
        <v>55</v>
      </c>
      <c r="M67" s="103" t="s">
        <v>121</v>
      </c>
    </row>
    <row r="68" spans="12:13">
      <c r="L68" t="s">
        <v>55</v>
      </c>
      <c r="M68" s="103" t="s">
        <v>122</v>
      </c>
    </row>
    <row r="69" spans="12:13">
      <c r="L69" t="s">
        <v>55</v>
      </c>
      <c r="M69" s="103" t="s">
        <v>123</v>
      </c>
    </row>
    <row r="70" spans="12:13">
      <c r="L70" t="s">
        <v>55</v>
      </c>
      <c r="M70" s="103" t="s">
        <v>124</v>
      </c>
    </row>
    <row r="71" spans="12:13">
      <c r="L71" t="s">
        <v>55</v>
      </c>
      <c r="M71" s="103" t="s">
        <v>125</v>
      </c>
    </row>
    <row r="72" spans="12:13">
      <c r="L72" t="s">
        <v>57</v>
      </c>
      <c r="M72" s="105" t="s">
        <v>126</v>
      </c>
    </row>
    <row r="73" spans="12:13">
      <c r="L73" t="s">
        <v>57</v>
      </c>
      <c r="M73" s="105" t="s">
        <v>127</v>
      </c>
    </row>
    <row r="74" spans="12:13">
      <c r="L74" t="s">
        <v>57</v>
      </c>
      <c r="M74" s="105" t="s">
        <v>128</v>
      </c>
    </row>
    <row r="75" spans="12:13">
      <c r="L75" t="s">
        <v>57</v>
      </c>
      <c r="M75" s="105" t="s">
        <v>129</v>
      </c>
    </row>
    <row r="76" spans="12:13">
      <c r="L76" t="s">
        <v>57</v>
      </c>
      <c r="M76" s="105" t="s">
        <v>130</v>
      </c>
    </row>
    <row r="77" spans="12:13">
      <c r="L77" t="s">
        <v>57</v>
      </c>
      <c r="M77" s="105" t="s">
        <v>131</v>
      </c>
    </row>
    <row r="78" spans="12:13">
      <c r="L78" t="s">
        <v>59</v>
      </c>
      <c r="M78" s="104" t="s">
        <v>132</v>
      </c>
    </row>
    <row r="79" spans="12:13">
      <c r="L79" t="s">
        <v>59</v>
      </c>
      <c r="M79" s="104" t="s">
        <v>133</v>
      </c>
    </row>
    <row r="80" spans="12:13">
      <c r="L80" t="s">
        <v>59</v>
      </c>
      <c r="M80" s="104" t="s">
        <v>134</v>
      </c>
    </row>
    <row r="81" spans="12:13">
      <c r="L81" t="s">
        <v>59</v>
      </c>
      <c r="M81" s="104" t="s">
        <v>135</v>
      </c>
    </row>
    <row r="82" spans="12:13">
      <c r="L82" t="s">
        <v>59</v>
      </c>
      <c r="M82" s="104" t="s">
        <v>136</v>
      </c>
    </row>
    <row r="83" spans="12:13">
      <c r="L83" t="s">
        <v>59</v>
      </c>
      <c r="M83" s="104" t="s">
        <v>137</v>
      </c>
    </row>
    <row r="84" spans="12:13">
      <c r="L84" t="s">
        <v>59</v>
      </c>
      <c r="M84" s="104" t="s">
        <v>138</v>
      </c>
    </row>
    <row r="85" spans="12:13">
      <c r="L85" t="s">
        <v>59</v>
      </c>
      <c r="M85" s="104" t="s">
        <v>139</v>
      </c>
    </row>
    <row r="86" spans="12:13">
      <c r="L86" t="s">
        <v>61</v>
      </c>
      <c r="M86" t="s">
        <v>140</v>
      </c>
    </row>
    <row r="87" spans="12:13">
      <c r="L87" t="s">
        <v>61</v>
      </c>
      <c r="M87" t="s">
        <v>141</v>
      </c>
    </row>
    <row r="88" spans="12:13">
      <c r="L88" t="s">
        <v>61</v>
      </c>
      <c r="M88" t="s">
        <v>142</v>
      </c>
    </row>
    <row r="89" spans="12:13">
      <c r="L89" t="s">
        <v>61</v>
      </c>
      <c r="M89" t="s">
        <v>143</v>
      </c>
    </row>
    <row r="90" spans="12:13">
      <c r="L90" t="s">
        <v>61</v>
      </c>
      <c r="M90" t="s">
        <v>144</v>
      </c>
    </row>
    <row r="91" spans="12:13">
      <c r="L91" t="s">
        <v>63</v>
      </c>
      <c r="M91" s="100" t="s">
        <v>145</v>
      </c>
    </row>
    <row r="92" spans="12:13">
      <c r="L92" t="s">
        <v>63</v>
      </c>
      <c r="M92" s="100" t="s">
        <v>146</v>
      </c>
    </row>
    <row r="93" spans="12:13">
      <c r="L93" t="s">
        <v>63</v>
      </c>
      <c r="M93" s="100" t="s">
        <v>147</v>
      </c>
    </row>
    <row r="94" spans="12:13">
      <c r="L94" t="s">
        <v>63</v>
      </c>
      <c r="M94" s="100" t="s">
        <v>148</v>
      </c>
    </row>
    <row r="95" spans="12:13">
      <c r="L95" t="s">
        <v>65</v>
      </c>
      <c r="M95" t="s">
        <v>149</v>
      </c>
    </row>
    <row r="96" spans="12:13">
      <c r="L96" t="s">
        <v>65</v>
      </c>
      <c r="M96" t="s">
        <v>150</v>
      </c>
    </row>
    <row r="97" spans="12:13">
      <c r="L97" t="s">
        <v>65</v>
      </c>
      <c r="M97" t="s">
        <v>151</v>
      </c>
    </row>
    <row r="98" spans="12:13">
      <c r="L98" t="s">
        <v>65</v>
      </c>
      <c r="M98" t="s">
        <v>152</v>
      </c>
    </row>
    <row r="99" spans="12:13">
      <c r="L99" t="s">
        <v>65</v>
      </c>
      <c r="M99" t="s">
        <v>153</v>
      </c>
    </row>
    <row r="100" spans="12:13">
      <c r="L100" t="s">
        <v>65</v>
      </c>
      <c r="M100" t="s">
        <v>154</v>
      </c>
    </row>
    <row r="101" spans="12:13">
      <c r="L101" t="s">
        <v>65</v>
      </c>
      <c r="M101" t="s">
        <v>155</v>
      </c>
    </row>
    <row r="102" spans="12:13">
      <c r="L102" t="s">
        <v>65</v>
      </c>
      <c r="M102" t="s">
        <v>156</v>
      </c>
    </row>
    <row r="103" spans="12:13">
      <c r="L103" t="s">
        <v>65</v>
      </c>
      <c r="M103" t="s">
        <v>157</v>
      </c>
    </row>
    <row r="104" spans="12:13">
      <c r="L104" t="s">
        <v>65</v>
      </c>
      <c r="M104" t="s">
        <v>158</v>
      </c>
    </row>
    <row r="105" spans="12:13">
      <c r="L105" t="s">
        <v>159</v>
      </c>
      <c r="M105" s="103" t="s">
        <v>160</v>
      </c>
    </row>
    <row r="106" spans="12:13">
      <c r="L106" t="s">
        <v>159</v>
      </c>
      <c r="M106" s="103" t="s">
        <v>161</v>
      </c>
    </row>
    <row r="107" spans="12:13">
      <c r="L107" t="s">
        <v>159</v>
      </c>
      <c r="M107" s="103" t="s">
        <v>162</v>
      </c>
    </row>
    <row r="108" spans="12:13">
      <c r="L108" t="s">
        <v>159</v>
      </c>
      <c r="M108" s="103" t="s">
        <v>163</v>
      </c>
    </row>
    <row r="109" spans="12:13">
      <c r="L109" t="s">
        <v>159</v>
      </c>
      <c r="M109" s="103" t="s">
        <v>164</v>
      </c>
    </row>
    <row r="110" spans="12:13">
      <c r="L110" t="s">
        <v>159</v>
      </c>
      <c r="M110" s="103" t="s">
        <v>165</v>
      </c>
    </row>
    <row r="111" spans="12:13">
      <c r="L111" t="s">
        <v>69</v>
      </c>
      <c r="M111" t="s">
        <v>166</v>
      </c>
    </row>
    <row r="112" spans="12:13">
      <c r="L112" t="s">
        <v>69</v>
      </c>
      <c r="M112" t="s">
        <v>167</v>
      </c>
    </row>
    <row r="113" spans="12:13">
      <c r="L113" t="s">
        <v>69</v>
      </c>
      <c r="M113" t="s">
        <v>168</v>
      </c>
    </row>
    <row r="114" spans="12:13">
      <c r="L114" t="s">
        <v>72</v>
      </c>
      <c r="M114" s="100" t="s">
        <v>169</v>
      </c>
    </row>
    <row r="115" spans="12:13">
      <c r="L115" t="s">
        <v>72</v>
      </c>
      <c r="M115" s="100" t="s">
        <v>170</v>
      </c>
    </row>
    <row r="116" spans="12:13">
      <c r="L116" t="s">
        <v>72</v>
      </c>
      <c r="M116" s="100" t="s">
        <v>171</v>
      </c>
    </row>
    <row r="117" spans="12:13">
      <c r="L117" t="s">
        <v>72</v>
      </c>
      <c r="M117" s="100" t="s">
        <v>172</v>
      </c>
    </row>
    <row r="118" spans="12:13">
      <c r="L118" t="s">
        <v>72</v>
      </c>
      <c r="M118" s="100" t="s">
        <v>173</v>
      </c>
    </row>
    <row r="119" spans="12:13">
      <c r="L119" t="s">
        <v>72</v>
      </c>
      <c r="M119" s="100" t="s">
        <v>174</v>
      </c>
    </row>
    <row r="120" spans="12:13">
      <c r="L120" t="s">
        <v>72</v>
      </c>
      <c r="M120" s="100" t="s">
        <v>174</v>
      </c>
    </row>
    <row r="121" spans="12:13">
      <c r="L121" t="s">
        <v>75</v>
      </c>
      <c r="M121" t="s">
        <v>175</v>
      </c>
    </row>
    <row r="122" spans="12:13">
      <c r="L122" t="s">
        <v>75</v>
      </c>
      <c r="M122" t="s">
        <v>176</v>
      </c>
    </row>
    <row r="123" spans="12:13">
      <c r="L123" t="s">
        <v>75</v>
      </c>
      <c r="M123" t="s">
        <v>177</v>
      </c>
    </row>
    <row r="124" spans="12:13">
      <c r="L124" t="s">
        <v>75</v>
      </c>
      <c r="M124" t="s">
        <v>178</v>
      </c>
    </row>
    <row r="125" spans="12:13">
      <c r="L125" t="s">
        <v>75</v>
      </c>
      <c r="M125" t="s">
        <v>179</v>
      </c>
    </row>
    <row r="126" spans="12:13">
      <c r="L126" t="s">
        <v>78</v>
      </c>
      <c r="M126" s="106" t="s">
        <v>180</v>
      </c>
    </row>
    <row r="127" spans="12:13">
      <c r="L127" t="s">
        <v>78</v>
      </c>
      <c r="M127" s="106" t="s">
        <v>181</v>
      </c>
    </row>
    <row r="128" spans="12:13">
      <c r="L128" t="s">
        <v>81</v>
      </c>
      <c r="M128" t="s">
        <v>182</v>
      </c>
    </row>
    <row r="129" spans="12:13">
      <c r="L129" t="s">
        <v>81</v>
      </c>
      <c r="M129" t="s">
        <v>183</v>
      </c>
    </row>
    <row r="130" spans="12:13">
      <c r="L130" t="s">
        <v>84</v>
      </c>
      <c r="M130" s="102" t="s">
        <v>184</v>
      </c>
    </row>
    <row r="131" spans="12:13">
      <c r="L131" t="s">
        <v>84</v>
      </c>
      <c r="M131" s="102" t="s">
        <v>185</v>
      </c>
    </row>
    <row r="132" spans="12:13">
      <c r="L132" t="s">
        <v>86</v>
      </c>
      <c r="M132" t="s">
        <v>186</v>
      </c>
    </row>
    <row r="133" spans="12:13">
      <c r="L133" t="s">
        <v>86</v>
      </c>
      <c r="M133" t="s">
        <v>187</v>
      </c>
    </row>
    <row r="134" spans="12:13">
      <c r="L134" t="s">
        <v>86</v>
      </c>
      <c r="M134" t="s">
        <v>188</v>
      </c>
    </row>
    <row r="135" spans="12:13">
      <c r="L135" t="s">
        <v>86</v>
      </c>
      <c r="M135" t="s">
        <v>189</v>
      </c>
    </row>
  </sheetData>
  <sheetProtection algorithmName="SHA-512" hashValue="99cTbabjxCT6A9HZRdZtwo6iekHpB8XclZ6OrYP7lXFkEytEAEsmHH90l3mUZdntAVHjKWK9tv/yAG4W5p5aDQ==" saltValue="mlGK+wPiawWG+B1IKTcMxg==" spinCount="100000" sheet="1" objects="1" scenario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57"/>
  <sheetViews>
    <sheetView topLeftCell="C7"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1043</v>
      </c>
      <c r="C1" s="251"/>
      <c r="D1" s="252" t="s">
        <v>594</v>
      </c>
      <c r="E1" s="252" t="s">
        <v>594</v>
      </c>
      <c r="F1" s="252" t="s">
        <v>594</v>
      </c>
      <c r="G1" s="252" t="s">
        <v>594</v>
      </c>
      <c r="H1" s="252" t="s">
        <v>594</v>
      </c>
      <c r="I1" s="252" t="s">
        <v>594</v>
      </c>
      <c r="J1" s="252" t="s">
        <v>594</v>
      </c>
      <c r="K1" s="252" t="s">
        <v>594</v>
      </c>
      <c r="L1" s="252" t="s">
        <v>594</v>
      </c>
      <c r="M1" s="253" t="s">
        <v>594</v>
      </c>
    </row>
    <row r="2" spans="1:13" ht="20.25" customHeight="1">
      <c r="A2" s="1636" t="s">
        <v>944</v>
      </c>
      <c r="B2" s="254" t="s">
        <v>945</v>
      </c>
      <c r="C2" s="1639" t="s">
        <v>766</v>
      </c>
      <c r="D2" s="1639"/>
      <c r="E2" s="1639"/>
      <c r="F2" s="1639"/>
      <c r="G2" s="1639"/>
      <c r="H2" s="1639"/>
      <c r="I2" s="1639"/>
      <c r="J2" s="1639"/>
      <c r="K2" s="1639"/>
      <c r="L2" s="1639"/>
      <c r="M2" s="1640"/>
    </row>
    <row r="3" spans="1:13" ht="35.25" customHeight="1">
      <c r="A3" s="1637"/>
      <c r="B3" s="255" t="s">
        <v>946</v>
      </c>
      <c r="C3" s="1554" t="s">
        <v>1044</v>
      </c>
      <c r="D3" s="1554"/>
      <c r="E3" s="1554"/>
      <c r="F3" s="1554"/>
      <c r="G3" s="1554"/>
      <c r="H3" s="1554"/>
      <c r="I3" s="1554"/>
      <c r="J3" s="1554"/>
      <c r="K3" s="1554"/>
      <c r="L3" s="1554"/>
      <c r="M3" s="1555"/>
    </row>
    <row r="4" spans="1:13" ht="25.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6.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15.75" customHeight="1">
      <c r="A7" s="1637"/>
      <c r="B7" s="259" t="s">
        <v>949</v>
      </c>
      <c r="C7" s="1686" t="s">
        <v>33</v>
      </c>
      <c r="D7" s="1686"/>
      <c r="E7" s="221" t="s">
        <v>594</v>
      </c>
      <c r="F7" s="221" t="s">
        <v>594</v>
      </c>
      <c r="G7" s="301" t="s">
        <v>594</v>
      </c>
      <c r="H7" s="302" t="s">
        <v>296</v>
      </c>
      <c r="I7" s="1647" t="s">
        <v>56</v>
      </c>
      <c r="J7" s="1647"/>
      <c r="K7" s="1647"/>
      <c r="L7" s="1647"/>
      <c r="M7" s="1618"/>
    </row>
    <row r="8" spans="1:13">
      <c r="A8" s="1637"/>
      <c r="B8" s="1634" t="s">
        <v>950</v>
      </c>
      <c r="C8" s="1655" t="s">
        <v>56</v>
      </c>
      <c r="D8" s="1656"/>
      <c r="E8" s="609" t="s">
        <v>594</v>
      </c>
      <c r="F8" s="609" t="s">
        <v>594</v>
      </c>
      <c r="G8" s="609" t="s">
        <v>594</v>
      </c>
      <c r="H8" s="609" t="s">
        <v>594</v>
      </c>
      <c r="I8" s="1656" t="s">
        <v>594</v>
      </c>
      <c r="J8" s="1656"/>
      <c r="K8" s="600" t="s">
        <v>594</v>
      </c>
      <c r="L8" s="600" t="s">
        <v>594</v>
      </c>
      <c r="M8" s="601" t="s">
        <v>594</v>
      </c>
    </row>
    <row r="9" spans="1:13" ht="44.25" customHeight="1">
      <c r="A9" s="1637"/>
      <c r="B9" s="1634"/>
      <c r="C9" s="1657"/>
      <c r="D9" s="1658"/>
      <c r="E9" s="605" t="s">
        <v>594</v>
      </c>
      <c r="F9" s="1665" t="s">
        <v>594</v>
      </c>
      <c r="G9" s="1665"/>
      <c r="H9" s="605" t="s">
        <v>594</v>
      </c>
      <c r="I9" s="1658"/>
      <c r="J9" s="1658"/>
      <c r="K9" s="221" t="s">
        <v>594</v>
      </c>
      <c r="L9" s="221" t="s">
        <v>594</v>
      </c>
      <c r="M9" s="234" t="s">
        <v>594</v>
      </c>
    </row>
    <row r="10" spans="1:13">
      <c r="A10" s="1637"/>
      <c r="B10" s="1635"/>
      <c r="C10" s="1565" t="s">
        <v>951</v>
      </c>
      <c r="D10" s="1565"/>
      <c r="E10" s="605" t="s">
        <v>594</v>
      </c>
      <c r="F10" s="1565" t="s">
        <v>951</v>
      </c>
      <c r="G10" s="1565"/>
      <c r="H10" s="605" t="s">
        <v>594</v>
      </c>
      <c r="I10" s="1565" t="s">
        <v>951</v>
      </c>
      <c r="J10" s="1565"/>
      <c r="K10" s="221" t="s">
        <v>594</v>
      </c>
      <c r="L10" s="221" t="s">
        <v>594</v>
      </c>
      <c r="M10" s="234" t="s">
        <v>594</v>
      </c>
    </row>
    <row r="11" spans="1:13" ht="63.75" customHeight="1">
      <c r="A11" s="1638"/>
      <c r="B11" s="586" t="s">
        <v>952</v>
      </c>
      <c r="C11" s="1689" t="s">
        <v>1045</v>
      </c>
      <c r="D11" s="1690"/>
      <c r="E11" s="1690"/>
      <c r="F11" s="1690"/>
      <c r="G11" s="1690"/>
      <c r="H11" s="1690"/>
      <c r="I11" s="1690"/>
      <c r="J11" s="1690"/>
      <c r="K11" s="1690"/>
      <c r="L11" s="1690"/>
      <c r="M11" s="1691"/>
    </row>
    <row r="12" spans="1:13" ht="15.75" customHeight="1">
      <c r="A12" s="1632" t="s">
        <v>204</v>
      </c>
      <c r="B12" s="259" t="s">
        <v>283</v>
      </c>
      <c r="C12" s="1554" t="s">
        <v>2308</v>
      </c>
      <c r="D12" s="1554"/>
      <c r="E12" s="1554"/>
      <c r="F12" s="1554"/>
      <c r="G12" s="1554"/>
      <c r="H12" s="1554"/>
      <c r="I12" s="1554"/>
      <c r="J12" s="216" t="s">
        <v>594</v>
      </c>
      <c r="K12" s="216" t="s">
        <v>594</v>
      </c>
      <c r="L12" s="236" t="s">
        <v>594</v>
      </c>
      <c r="M12" s="248" t="s">
        <v>594</v>
      </c>
    </row>
    <row r="13" spans="1:13"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row>
    <row r="14" spans="1:13"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row>
    <row r="15" spans="1:13">
      <c r="A15" s="1632"/>
      <c r="B15" s="1634"/>
      <c r="C15" s="220" t="s">
        <v>955</v>
      </c>
      <c r="D15" s="260" t="s">
        <v>594</v>
      </c>
      <c r="E15" s="220" t="s">
        <v>956</v>
      </c>
      <c r="F15" s="260" t="s">
        <v>594</v>
      </c>
      <c r="G15" s="220" t="s">
        <v>957</v>
      </c>
      <c r="H15" s="260" t="s">
        <v>594</v>
      </c>
      <c r="I15" s="220" t="s">
        <v>958</v>
      </c>
      <c r="J15" s="260" t="s">
        <v>594</v>
      </c>
      <c r="K15" s="220" t="s">
        <v>594</v>
      </c>
      <c r="L15" s="220" t="s">
        <v>594</v>
      </c>
      <c r="M15" s="242" t="s">
        <v>594</v>
      </c>
    </row>
    <row r="16" spans="1:13">
      <c r="A16" s="1632"/>
      <c r="B16" s="1634"/>
      <c r="C16" s="220" t="s">
        <v>959</v>
      </c>
      <c r="D16" s="260" t="s">
        <v>594</v>
      </c>
      <c r="E16" s="220" t="s">
        <v>960</v>
      </c>
      <c r="F16" s="260" t="s">
        <v>594</v>
      </c>
      <c r="G16" s="220" t="s">
        <v>961</v>
      </c>
      <c r="H16" s="260" t="s">
        <v>594</v>
      </c>
      <c r="I16" s="220" t="s">
        <v>594</v>
      </c>
      <c r="J16" s="220" t="s">
        <v>594</v>
      </c>
      <c r="K16" s="220" t="s">
        <v>594</v>
      </c>
      <c r="L16" s="220" t="s">
        <v>594</v>
      </c>
      <c r="M16" s="242" t="s">
        <v>594</v>
      </c>
    </row>
    <row r="17" spans="1:13" ht="18" customHeight="1">
      <c r="A17" s="1632"/>
      <c r="B17" s="1634"/>
      <c r="C17" s="220" t="s">
        <v>962</v>
      </c>
      <c r="D17" s="260" t="s">
        <v>594</v>
      </c>
      <c r="E17" s="220" t="s">
        <v>963</v>
      </c>
      <c r="F17" s="260" t="s">
        <v>594</v>
      </c>
      <c r="G17" s="220" t="s">
        <v>594</v>
      </c>
      <c r="H17" s="220" t="s">
        <v>594</v>
      </c>
      <c r="I17" s="220" t="s">
        <v>594</v>
      </c>
      <c r="J17" s="220" t="s">
        <v>594</v>
      </c>
      <c r="K17" s="220" t="s">
        <v>594</v>
      </c>
      <c r="L17" s="220" t="s">
        <v>594</v>
      </c>
      <c r="M17" s="242" t="s">
        <v>594</v>
      </c>
    </row>
    <row r="18" spans="1:13" ht="15.75" customHeight="1">
      <c r="A18" s="1632"/>
      <c r="B18" s="1634"/>
      <c r="C18" s="220" t="s">
        <v>105</v>
      </c>
      <c r="D18" s="611" t="s">
        <v>964</v>
      </c>
      <c r="E18" s="220" t="s">
        <v>965</v>
      </c>
      <c r="F18" s="1666" t="s">
        <v>1046</v>
      </c>
      <c r="G18" s="1666"/>
      <c r="H18" s="236" t="s">
        <v>594</v>
      </c>
      <c r="I18" s="236" t="s">
        <v>594</v>
      </c>
      <c r="J18" s="236" t="s">
        <v>594</v>
      </c>
      <c r="K18" s="236" t="s">
        <v>594</v>
      </c>
      <c r="L18" s="236" t="s">
        <v>594</v>
      </c>
      <c r="M18" s="248" t="s">
        <v>594</v>
      </c>
    </row>
    <row r="19" spans="1:13" ht="9.75" customHeight="1">
      <c r="A19" s="1632"/>
      <c r="B19" s="1635"/>
      <c r="C19" s="216" t="s">
        <v>594</v>
      </c>
      <c r="D19" s="216" t="s">
        <v>594</v>
      </c>
      <c r="E19" s="216" t="s">
        <v>594</v>
      </c>
      <c r="F19" s="216" t="s">
        <v>594</v>
      </c>
      <c r="G19" s="216" t="s">
        <v>594</v>
      </c>
      <c r="H19" s="216" t="s">
        <v>594</v>
      </c>
      <c r="I19" s="216" t="s">
        <v>594</v>
      </c>
      <c r="J19" s="216" t="s">
        <v>594</v>
      </c>
      <c r="K19" s="216" t="s">
        <v>594</v>
      </c>
      <c r="L19" s="216" t="s">
        <v>594</v>
      </c>
      <c r="M19" s="217" t="s">
        <v>594</v>
      </c>
    </row>
    <row r="20" spans="1:13">
      <c r="A20" s="1632"/>
      <c r="B20" s="1634" t="s">
        <v>967</v>
      </c>
      <c r="C20" s="220" t="s">
        <v>594</v>
      </c>
      <c r="D20" s="220" t="s">
        <v>594</v>
      </c>
      <c r="E20" s="220" t="s">
        <v>594</v>
      </c>
      <c r="F20" s="220" t="s">
        <v>594</v>
      </c>
      <c r="G20" s="220" t="s">
        <v>594</v>
      </c>
      <c r="H20" s="220" t="s">
        <v>594</v>
      </c>
      <c r="I20" s="220" t="s">
        <v>594</v>
      </c>
      <c r="J20" s="220" t="s">
        <v>594</v>
      </c>
      <c r="K20" s="220" t="s">
        <v>594</v>
      </c>
      <c r="L20" s="221" t="s">
        <v>594</v>
      </c>
      <c r="M20" s="234" t="s">
        <v>594</v>
      </c>
    </row>
    <row r="21" spans="1:13">
      <c r="A21" s="1632"/>
      <c r="B21" s="1634"/>
      <c r="C21" s="220" t="s">
        <v>968</v>
      </c>
      <c r="D21" s="222" t="s">
        <v>594</v>
      </c>
      <c r="E21" s="220" t="s">
        <v>594</v>
      </c>
      <c r="F21" s="220" t="s">
        <v>969</v>
      </c>
      <c r="G21" s="222" t="s">
        <v>594</v>
      </c>
      <c r="H21" s="220" t="s">
        <v>594</v>
      </c>
      <c r="I21" s="220" t="s">
        <v>970</v>
      </c>
      <c r="J21" s="563" t="s">
        <v>964</v>
      </c>
      <c r="K21" s="220" t="s">
        <v>594</v>
      </c>
      <c r="L21" s="221" t="s">
        <v>594</v>
      </c>
      <c r="M21" s="234" t="s">
        <v>594</v>
      </c>
    </row>
    <row r="22" spans="1:13">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row>
    <row r="23" spans="1:13">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row>
    <row r="24" spans="1:13">
      <c r="A24" s="1632"/>
      <c r="B24" s="464" t="s">
        <v>973</v>
      </c>
      <c r="C24" s="220" t="s">
        <v>594</v>
      </c>
      <c r="D24" s="220" t="s">
        <v>594</v>
      </c>
      <c r="E24" s="220" t="s">
        <v>594</v>
      </c>
      <c r="F24" s="220" t="s">
        <v>594</v>
      </c>
      <c r="G24" s="220" t="s">
        <v>594</v>
      </c>
      <c r="H24" s="220" t="s">
        <v>594</v>
      </c>
      <c r="I24" s="220" t="s">
        <v>594</v>
      </c>
      <c r="J24" s="220" t="s">
        <v>594</v>
      </c>
      <c r="K24" s="220" t="s">
        <v>594</v>
      </c>
      <c r="L24" s="220" t="s">
        <v>594</v>
      </c>
      <c r="M24" s="242" t="s">
        <v>594</v>
      </c>
    </row>
    <row r="25" spans="1:13">
      <c r="A25" s="1632"/>
      <c r="B25" s="257" t="s">
        <v>594</v>
      </c>
      <c r="C25" s="262" t="s">
        <v>974</v>
      </c>
      <c r="D25" s="212" t="s">
        <v>411</v>
      </c>
      <c r="E25" s="220" t="s">
        <v>594</v>
      </c>
      <c r="F25" s="221" t="s">
        <v>975</v>
      </c>
      <c r="G25" s="563" t="s">
        <v>411</v>
      </c>
      <c r="H25" s="220" t="s">
        <v>594</v>
      </c>
      <c r="I25" s="221" t="s">
        <v>976</v>
      </c>
      <c r="J25" s="223" t="s">
        <v>411</v>
      </c>
      <c r="K25" s="227" t="s">
        <v>594</v>
      </c>
      <c r="L25" s="263" t="s">
        <v>594</v>
      </c>
      <c r="M25" s="242" t="s">
        <v>594</v>
      </c>
    </row>
    <row r="26" spans="1:13">
      <c r="A26" s="1632"/>
      <c r="B26" s="256" t="s">
        <v>594</v>
      </c>
      <c r="C26" s="216" t="s">
        <v>594</v>
      </c>
      <c r="D26" s="216" t="s">
        <v>594</v>
      </c>
      <c r="E26" s="216" t="s">
        <v>594</v>
      </c>
      <c r="F26" s="220" t="s">
        <v>594</v>
      </c>
      <c r="G26" s="220" t="s">
        <v>594</v>
      </c>
      <c r="H26" s="220" t="s">
        <v>594</v>
      </c>
      <c r="I26" s="216" t="s">
        <v>594</v>
      </c>
      <c r="J26" s="216" t="s">
        <v>594</v>
      </c>
      <c r="K26" s="216" t="s">
        <v>594</v>
      </c>
      <c r="L26" s="216" t="s">
        <v>594</v>
      </c>
      <c r="M26" s="217" t="s">
        <v>594</v>
      </c>
    </row>
    <row r="27" spans="1:13">
      <c r="A27" s="1632"/>
      <c r="B27" s="1634" t="s">
        <v>977</v>
      </c>
      <c r="C27" s="244" t="s">
        <v>594</v>
      </c>
      <c r="D27" s="244" t="s">
        <v>594</v>
      </c>
      <c r="E27" s="244" t="s">
        <v>594</v>
      </c>
      <c r="F27" s="651" t="s">
        <v>594</v>
      </c>
      <c r="G27" s="652" t="s">
        <v>594</v>
      </c>
      <c r="H27" s="651" t="s">
        <v>594</v>
      </c>
      <c r="I27" s="244" t="s">
        <v>594</v>
      </c>
      <c r="J27" s="244" t="s">
        <v>594</v>
      </c>
      <c r="K27" s="244" t="s">
        <v>594</v>
      </c>
      <c r="L27" s="221" t="s">
        <v>594</v>
      </c>
      <c r="M27" s="234" t="s">
        <v>594</v>
      </c>
    </row>
    <row r="28" spans="1:13">
      <c r="A28" s="1632"/>
      <c r="B28" s="1634"/>
      <c r="C28" s="220" t="s">
        <v>978</v>
      </c>
      <c r="D28" s="563">
        <v>2023</v>
      </c>
      <c r="E28" s="244" t="s">
        <v>594</v>
      </c>
      <c r="F28" s="220" t="s">
        <v>979</v>
      </c>
      <c r="G28" s="653">
        <v>2033</v>
      </c>
      <c r="H28" s="244" t="s">
        <v>594</v>
      </c>
      <c r="I28" s="221" t="s">
        <v>594</v>
      </c>
      <c r="J28" s="244" t="s">
        <v>594</v>
      </c>
      <c r="K28" s="244" t="s">
        <v>594</v>
      </c>
      <c r="L28" s="221" t="s">
        <v>594</v>
      </c>
      <c r="M28" s="234" t="s">
        <v>594</v>
      </c>
    </row>
    <row r="29" spans="1:13">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row>
    <row r="30" spans="1:13">
      <c r="A30" s="1632"/>
      <c r="B30" s="464" t="s">
        <v>980</v>
      </c>
      <c r="C30" s="238" t="s">
        <v>594</v>
      </c>
      <c r="D30" s="238" t="s">
        <v>594</v>
      </c>
      <c r="E30" s="238" t="s">
        <v>594</v>
      </c>
      <c r="F30" s="238" t="s">
        <v>594</v>
      </c>
      <c r="G30" s="238" t="s">
        <v>594</v>
      </c>
      <c r="H30" s="238" t="s">
        <v>594</v>
      </c>
      <c r="I30" s="238" t="s">
        <v>594</v>
      </c>
      <c r="J30" s="238" t="s">
        <v>594</v>
      </c>
      <c r="K30" s="238" t="s">
        <v>594</v>
      </c>
      <c r="L30" s="238" t="s">
        <v>594</v>
      </c>
      <c r="M30" s="239" t="s">
        <v>594</v>
      </c>
    </row>
    <row r="31" spans="1:13">
      <c r="A31" s="1632"/>
      <c r="B31" s="257" t="s">
        <v>594</v>
      </c>
      <c r="C31" s="220" t="s">
        <v>594</v>
      </c>
      <c r="D31" s="220">
        <v>2023</v>
      </c>
      <c r="E31" s="220" t="s">
        <v>594</v>
      </c>
      <c r="F31" s="220">
        <v>2024</v>
      </c>
      <c r="G31" s="220" t="s">
        <v>594</v>
      </c>
      <c r="H31" s="221">
        <v>2025</v>
      </c>
      <c r="I31" s="221" t="s">
        <v>594</v>
      </c>
      <c r="J31" s="221">
        <v>2026</v>
      </c>
      <c r="K31" s="220" t="s">
        <v>594</v>
      </c>
      <c r="L31" s="220">
        <v>2027</v>
      </c>
      <c r="M31" s="242" t="s">
        <v>594</v>
      </c>
    </row>
    <row r="32" spans="1:13">
      <c r="A32" s="1632"/>
      <c r="B32" s="257" t="s">
        <v>594</v>
      </c>
      <c r="C32" s="220" t="s">
        <v>594</v>
      </c>
      <c r="D32" s="224">
        <v>0.51</v>
      </c>
      <c r="E32" s="263" t="s">
        <v>594</v>
      </c>
      <c r="F32" s="379">
        <v>0.54</v>
      </c>
      <c r="G32" s="263" t="s">
        <v>594</v>
      </c>
      <c r="H32" s="379">
        <v>0.56999999999999995</v>
      </c>
      <c r="I32" s="263" t="s">
        <v>594</v>
      </c>
      <c r="J32" s="379">
        <v>0.6</v>
      </c>
      <c r="K32" s="263" t="s">
        <v>594</v>
      </c>
      <c r="L32" s="379">
        <v>0.63</v>
      </c>
      <c r="M32" s="264" t="s">
        <v>594</v>
      </c>
    </row>
    <row r="33" spans="1:13">
      <c r="A33" s="1632"/>
      <c r="B33" s="257" t="s">
        <v>594</v>
      </c>
      <c r="C33" s="220" t="s">
        <v>594</v>
      </c>
      <c r="D33" s="220">
        <v>2028</v>
      </c>
      <c r="E33" s="220" t="s">
        <v>594</v>
      </c>
      <c r="F33" s="220">
        <v>2029</v>
      </c>
      <c r="G33" s="220" t="s">
        <v>594</v>
      </c>
      <c r="H33" s="221">
        <v>2030</v>
      </c>
      <c r="I33" s="221" t="s">
        <v>594</v>
      </c>
      <c r="J33" s="221">
        <v>2031</v>
      </c>
      <c r="K33" s="220" t="s">
        <v>594</v>
      </c>
      <c r="L33" s="220">
        <v>2032</v>
      </c>
      <c r="M33" s="242" t="s">
        <v>594</v>
      </c>
    </row>
    <row r="34" spans="1:13">
      <c r="A34" s="1632"/>
      <c r="B34" s="257" t="s">
        <v>594</v>
      </c>
      <c r="C34" s="220" t="s">
        <v>594</v>
      </c>
      <c r="D34" s="224">
        <v>0.66</v>
      </c>
      <c r="E34" s="263" t="s">
        <v>594</v>
      </c>
      <c r="F34" s="379">
        <v>0.69</v>
      </c>
      <c r="G34" s="263" t="s">
        <v>594</v>
      </c>
      <c r="H34" s="379">
        <v>0.72</v>
      </c>
      <c r="I34" s="263" t="s">
        <v>594</v>
      </c>
      <c r="J34" s="379">
        <v>0.75</v>
      </c>
      <c r="K34" s="263" t="s">
        <v>594</v>
      </c>
      <c r="L34" s="379">
        <v>0.78</v>
      </c>
      <c r="M34" s="264" t="s">
        <v>594</v>
      </c>
    </row>
    <row r="35" spans="1:13">
      <c r="A35" s="1632"/>
      <c r="B35" s="257" t="s">
        <v>594</v>
      </c>
      <c r="C35" s="220" t="s">
        <v>594</v>
      </c>
      <c r="D35" s="220">
        <v>2033</v>
      </c>
      <c r="E35" s="220" t="s">
        <v>594</v>
      </c>
      <c r="F35" s="220" t="s">
        <v>594</v>
      </c>
      <c r="G35" s="220" t="s">
        <v>594</v>
      </c>
      <c r="H35" s="221" t="s">
        <v>594</v>
      </c>
      <c r="I35" s="221" t="s">
        <v>594</v>
      </c>
      <c r="J35" s="221" t="s">
        <v>594</v>
      </c>
      <c r="K35" s="220" t="s">
        <v>594</v>
      </c>
      <c r="L35" s="220" t="s">
        <v>594</v>
      </c>
      <c r="M35" s="242" t="s">
        <v>594</v>
      </c>
    </row>
    <row r="36" spans="1:13">
      <c r="A36" s="1632"/>
      <c r="B36" s="257" t="s">
        <v>594</v>
      </c>
      <c r="C36" s="220" t="s">
        <v>594</v>
      </c>
      <c r="D36" s="224">
        <v>0.81</v>
      </c>
      <c r="E36" s="263" t="s">
        <v>594</v>
      </c>
      <c r="F36" s="227" t="s">
        <v>594</v>
      </c>
      <c r="G36" s="263" t="s">
        <v>594</v>
      </c>
      <c r="H36" s="227" t="s">
        <v>594</v>
      </c>
      <c r="I36" s="263" t="s">
        <v>594</v>
      </c>
      <c r="J36" s="227" t="s">
        <v>594</v>
      </c>
      <c r="K36" s="263" t="s">
        <v>594</v>
      </c>
      <c r="L36" s="227" t="s">
        <v>594</v>
      </c>
      <c r="M36" s="264" t="s">
        <v>594</v>
      </c>
    </row>
    <row r="37" spans="1:13">
      <c r="A37" s="1632"/>
      <c r="B37" s="257" t="s">
        <v>594</v>
      </c>
      <c r="C37" s="220" t="s">
        <v>594</v>
      </c>
      <c r="D37" s="216" t="s">
        <v>594</v>
      </c>
      <c r="E37" s="216" t="s">
        <v>594</v>
      </c>
      <c r="F37" s="216" t="s">
        <v>981</v>
      </c>
      <c r="G37" s="216" t="s">
        <v>594</v>
      </c>
      <c r="H37" s="220" t="s">
        <v>594</v>
      </c>
      <c r="I37" s="220" t="s">
        <v>594</v>
      </c>
      <c r="J37" s="220" t="s">
        <v>594</v>
      </c>
      <c r="K37" s="220" t="s">
        <v>594</v>
      </c>
      <c r="L37" s="220" t="s">
        <v>594</v>
      </c>
      <c r="M37" s="242" t="s">
        <v>594</v>
      </c>
    </row>
    <row r="38" spans="1:13" ht="15.75" customHeight="1">
      <c r="A38" s="1632"/>
      <c r="B38" s="257" t="s">
        <v>594</v>
      </c>
      <c r="C38" s="220" t="s">
        <v>594</v>
      </c>
      <c r="D38" s="229" t="s">
        <v>594</v>
      </c>
      <c r="E38" s="231" t="s">
        <v>594</v>
      </c>
      <c r="F38" s="655">
        <v>0.81</v>
      </c>
      <c r="G38" s="231" t="s">
        <v>594</v>
      </c>
      <c r="H38" s="220" t="s">
        <v>594</v>
      </c>
      <c r="I38" s="220" t="s">
        <v>594</v>
      </c>
      <c r="J38" s="220" t="s">
        <v>594</v>
      </c>
      <c r="K38" s="220" t="s">
        <v>594</v>
      </c>
      <c r="L38" s="220" t="s">
        <v>594</v>
      </c>
      <c r="M38" s="242" t="s">
        <v>594</v>
      </c>
    </row>
    <row r="39" spans="1:13" ht="15.75" customHeight="1">
      <c r="A39" s="1632"/>
      <c r="B39" s="256" t="s">
        <v>594</v>
      </c>
      <c r="C39" s="216" t="s">
        <v>594</v>
      </c>
      <c r="D39" s="236" t="s">
        <v>594</v>
      </c>
      <c r="E39" s="236" t="s">
        <v>594</v>
      </c>
      <c r="F39" s="236" t="s">
        <v>594</v>
      </c>
      <c r="G39" s="236" t="s">
        <v>594</v>
      </c>
      <c r="H39" s="1552" t="s">
        <v>594</v>
      </c>
      <c r="I39" s="1552"/>
      <c r="J39" s="216" t="s">
        <v>594</v>
      </c>
      <c r="K39" s="216" t="s">
        <v>594</v>
      </c>
      <c r="L39" s="216" t="s">
        <v>594</v>
      </c>
      <c r="M39" s="217" t="s">
        <v>594</v>
      </c>
    </row>
    <row r="40" spans="1:13"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row>
    <row r="41" spans="1:13" ht="15.75" customHeight="1">
      <c r="A41" s="1632"/>
      <c r="B41" s="1634"/>
      <c r="C41" s="221" t="s">
        <v>594</v>
      </c>
      <c r="D41" s="220" t="s">
        <v>93</v>
      </c>
      <c r="E41" s="216" t="s">
        <v>95</v>
      </c>
      <c r="F41" s="1624" t="s">
        <v>983</v>
      </c>
      <c r="G41" s="1625" t="s">
        <v>594</v>
      </c>
      <c r="H41" s="1626"/>
      <c r="I41" s="1626"/>
      <c r="J41" s="1627"/>
      <c r="K41" s="220" t="s">
        <v>984</v>
      </c>
      <c r="L41" s="1617" t="s">
        <v>594</v>
      </c>
      <c r="M41" s="1618"/>
    </row>
    <row r="42" spans="1:13">
      <c r="A42" s="1632"/>
      <c r="B42" s="1634"/>
      <c r="C42" s="221" t="s">
        <v>594</v>
      </c>
      <c r="D42" s="246" t="s">
        <v>594</v>
      </c>
      <c r="E42" s="522" t="s">
        <v>964</v>
      </c>
      <c r="F42" s="1624"/>
      <c r="G42" s="1628"/>
      <c r="H42" s="1552"/>
      <c r="I42" s="1552"/>
      <c r="J42" s="1629"/>
      <c r="K42" s="221" t="s">
        <v>594</v>
      </c>
      <c r="L42" s="1619"/>
      <c r="M42" s="1620"/>
    </row>
    <row r="43" spans="1:13">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row>
    <row r="44" spans="1:13" ht="297.75" customHeight="1">
      <c r="A44" s="1632"/>
      <c r="B44" s="259" t="s">
        <v>985</v>
      </c>
      <c r="C44" s="1554" t="s">
        <v>1047</v>
      </c>
      <c r="D44" s="1554"/>
      <c r="E44" s="1554"/>
      <c r="F44" s="1554"/>
      <c r="G44" s="1554"/>
      <c r="H44" s="1554"/>
      <c r="I44" s="1554"/>
      <c r="J44" s="1554"/>
      <c r="K44" s="1554"/>
      <c r="L44" s="1554"/>
      <c r="M44" s="1555"/>
    </row>
    <row r="45" spans="1:13" ht="15.75" customHeight="1">
      <c r="A45" s="1632"/>
      <c r="B45" s="259" t="s">
        <v>986</v>
      </c>
      <c r="C45" s="1554" t="s">
        <v>1028</v>
      </c>
      <c r="D45" s="1554"/>
      <c r="E45" s="1554"/>
      <c r="F45" s="1554"/>
      <c r="G45" s="1554"/>
      <c r="H45" s="1554"/>
      <c r="I45" s="1554"/>
      <c r="J45" s="1554"/>
      <c r="K45" s="1554"/>
      <c r="L45" s="1554"/>
      <c r="M45" s="1555"/>
    </row>
    <row r="46" spans="1:13">
      <c r="A46" s="1632"/>
      <c r="B46" s="259" t="s">
        <v>988</v>
      </c>
      <c r="C46" s="216" t="s">
        <v>1024</v>
      </c>
      <c r="D46" s="216" t="s">
        <v>594</v>
      </c>
      <c r="E46" s="216" t="s">
        <v>594</v>
      </c>
      <c r="F46" s="216" t="s">
        <v>594</v>
      </c>
      <c r="G46" s="216" t="s">
        <v>594</v>
      </c>
      <c r="H46" s="216" t="s">
        <v>594</v>
      </c>
      <c r="I46" s="216" t="s">
        <v>594</v>
      </c>
      <c r="J46" s="216" t="s">
        <v>594</v>
      </c>
      <c r="K46" s="216" t="s">
        <v>594</v>
      </c>
      <c r="L46" s="216" t="s">
        <v>594</v>
      </c>
      <c r="M46" s="217" t="s">
        <v>594</v>
      </c>
    </row>
    <row r="47" spans="1:13">
      <c r="A47" s="1633"/>
      <c r="B47" s="259" t="s">
        <v>990</v>
      </c>
      <c r="C47" s="275">
        <v>2021</v>
      </c>
      <c r="D47" s="216" t="s">
        <v>594</v>
      </c>
      <c r="E47" s="216" t="s">
        <v>594</v>
      </c>
      <c r="F47" s="216" t="s">
        <v>594</v>
      </c>
      <c r="G47" s="216" t="s">
        <v>594</v>
      </c>
      <c r="H47" s="216" t="s">
        <v>594</v>
      </c>
      <c r="I47" s="216" t="s">
        <v>594</v>
      </c>
      <c r="J47" s="216" t="s">
        <v>594</v>
      </c>
      <c r="K47" s="216" t="s">
        <v>594</v>
      </c>
      <c r="L47" s="216" t="s">
        <v>594</v>
      </c>
      <c r="M47" s="217" t="s">
        <v>594</v>
      </c>
    </row>
    <row r="48" spans="1:13" ht="15.75" customHeight="1">
      <c r="A48" s="1653" t="s">
        <v>216</v>
      </c>
      <c r="B48" s="265" t="s">
        <v>992</v>
      </c>
      <c r="C48" s="1604" t="s">
        <v>336</v>
      </c>
      <c r="D48" s="1605"/>
      <c r="E48" s="1605"/>
      <c r="F48" s="1605"/>
      <c r="G48" s="1605"/>
      <c r="H48" s="1605"/>
      <c r="I48" s="1605"/>
      <c r="J48" s="1605"/>
      <c r="K48" s="1605"/>
      <c r="L48" s="1605"/>
      <c r="M48" s="1605"/>
    </row>
    <row r="49" spans="1:13" ht="15.75" customHeight="1">
      <c r="A49" s="1653"/>
      <c r="B49" s="265" t="s">
        <v>993</v>
      </c>
      <c r="C49" s="1604" t="s">
        <v>994</v>
      </c>
      <c r="D49" s="1605"/>
      <c r="E49" s="1605"/>
      <c r="F49" s="1605"/>
      <c r="G49" s="1605"/>
      <c r="H49" s="1605"/>
      <c r="I49" s="1605"/>
      <c r="J49" s="1605"/>
      <c r="K49" s="1605"/>
      <c r="L49" s="1605"/>
      <c r="M49" s="1605"/>
    </row>
    <row r="50" spans="1:13" ht="16.5" customHeight="1">
      <c r="A50" s="1653"/>
      <c r="B50" s="265" t="s">
        <v>995</v>
      </c>
      <c r="C50" s="1604" t="s">
        <v>996</v>
      </c>
      <c r="D50" s="1605"/>
      <c r="E50" s="1605"/>
      <c r="F50" s="1605"/>
      <c r="G50" s="1605"/>
      <c r="H50" s="1605"/>
      <c r="I50" s="1605"/>
      <c r="J50" s="1605"/>
      <c r="K50" s="1605"/>
      <c r="L50" s="1605"/>
      <c r="M50" s="1605"/>
    </row>
    <row r="51" spans="1:13" ht="15.75" customHeight="1">
      <c r="A51" s="1653"/>
      <c r="B51" s="265" t="s">
        <v>997</v>
      </c>
      <c r="C51" s="1604" t="s">
        <v>335</v>
      </c>
      <c r="D51" s="1605"/>
      <c r="E51" s="1605"/>
      <c r="F51" s="1605"/>
      <c r="G51" s="1605"/>
      <c r="H51" s="1605"/>
      <c r="I51" s="1605"/>
      <c r="J51" s="1605"/>
      <c r="K51" s="1605"/>
      <c r="L51" s="1605"/>
      <c r="M51" s="1605"/>
    </row>
    <row r="52" spans="1:13" ht="15.75" customHeight="1">
      <c r="A52" s="1653"/>
      <c r="B52" s="265" t="s">
        <v>998</v>
      </c>
      <c r="C52" s="1612" t="s">
        <v>337</v>
      </c>
      <c r="D52" s="1613"/>
      <c r="E52" s="1613"/>
      <c r="F52" s="1613"/>
      <c r="G52" s="1613"/>
      <c r="H52" s="1613"/>
      <c r="I52" s="1613"/>
      <c r="J52" s="1613"/>
      <c r="K52" s="1613"/>
      <c r="L52" s="1613"/>
      <c r="M52" s="1613"/>
    </row>
    <row r="53" spans="1:13" ht="15.75" customHeight="1">
      <c r="A53" s="1654"/>
      <c r="B53" s="265" t="s">
        <v>999</v>
      </c>
      <c r="C53" s="1604">
        <v>3102407261</v>
      </c>
      <c r="D53" s="1605"/>
      <c r="E53" s="1605"/>
      <c r="F53" s="1605"/>
      <c r="G53" s="1605"/>
      <c r="H53" s="1605"/>
      <c r="I53" s="1605"/>
      <c r="J53" s="1605"/>
      <c r="K53" s="1605"/>
      <c r="L53" s="1605"/>
      <c r="M53" s="1605"/>
    </row>
    <row r="54" spans="1:13" ht="15.75" customHeight="1">
      <c r="A54" s="1652" t="s">
        <v>1000</v>
      </c>
      <c r="B54" s="266" t="s">
        <v>1001</v>
      </c>
      <c r="C54" s="1538" t="s">
        <v>1002</v>
      </c>
      <c r="D54" s="1539"/>
      <c r="E54" s="1539"/>
      <c r="F54" s="1539"/>
      <c r="G54" s="1539"/>
      <c r="H54" s="1539"/>
      <c r="I54" s="1539"/>
      <c r="J54" s="1539"/>
      <c r="K54" s="1539"/>
      <c r="L54" s="1539"/>
      <c r="M54" s="1540"/>
    </row>
    <row r="55" spans="1:13" ht="30" customHeight="1">
      <c r="A55" s="1653"/>
      <c r="B55" s="266" t="s">
        <v>1003</v>
      </c>
      <c r="C55" s="1538" t="s">
        <v>1004</v>
      </c>
      <c r="D55" s="1539"/>
      <c r="E55" s="1539"/>
      <c r="F55" s="1539"/>
      <c r="G55" s="1539"/>
      <c r="H55" s="1539"/>
      <c r="I55" s="1539"/>
      <c r="J55" s="1539"/>
      <c r="K55" s="1539"/>
      <c r="L55" s="1539"/>
      <c r="M55" s="1540"/>
    </row>
    <row r="56" spans="1:13" ht="30" customHeight="1">
      <c r="A56" s="1653"/>
      <c r="B56" s="267" t="s">
        <v>296</v>
      </c>
      <c r="C56" s="1541" t="s">
        <v>56</v>
      </c>
      <c r="D56" s="1542"/>
      <c r="E56" s="1542"/>
      <c r="F56" s="1542"/>
      <c r="G56" s="1542"/>
      <c r="H56" s="1542"/>
      <c r="I56" s="1542"/>
      <c r="J56" s="1542"/>
      <c r="K56" s="1542"/>
      <c r="L56" s="1542"/>
      <c r="M56" s="1543"/>
    </row>
    <row r="57" spans="1:13" ht="51.75" customHeight="1">
      <c r="A57" s="318" t="s">
        <v>220</v>
      </c>
      <c r="B57" s="268" t="s">
        <v>594</v>
      </c>
      <c r="C57" s="1687" t="s">
        <v>1048</v>
      </c>
      <c r="D57" s="1687"/>
      <c r="E57" s="1687"/>
      <c r="F57" s="1687"/>
      <c r="G57" s="1687"/>
      <c r="H57" s="1687"/>
      <c r="I57" s="1687"/>
      <c r="J57" s="1687"/>
      <c r="K57" s="1687"/>
      <c r="L57" s="1687"/>
      <c r="M57" s="1688"/>
    </row>
  </sheetData>
  <mergeCells count="40">
    <mergeCell ref="C57:M57"/>
    <mergeCell ref="C8:D9"/>
    <mergeCell ref="I8:J9"/>
    <mergeCell ref="C12:I12"/>
    <mergeCell ref="C52:M52"/>
    <mergeCell ref="C53:M53"/>
    <mergeCell ref="C10:D10"/>
    <mergeCell ref="F10:G10"/>
    <mergeCell ref="I10:J10"/>
    <mergeCell ref="C11:M11"/>
    <mergeCell ref="A54:A56"/>
    <mergeCell ref="C54:M54"/>
    <mergeCell ref="C55:M55"/>
    <mergeCell ref="C56:M56"/>
    <mergeCell ref="L41:M42"/>
    <mergeCell ref="C44:M44"/>
    <mergeCell ref="C45:M45"/>
    <mergeCell ref="A48:A53"/>
    <mergeCell ref="C48:M48"/>
    <mergeCell ref="C49:M49"/>
    <mergeCell ref="C50:M50"/>
    <mergeCell ref="C51:M51"/>
    <mergeCell ref="A12:A47"/>
    <mergeCell ref="B13:B19"/>
    <mergeCell ref="F18:G18"/>
    <mergeCell ref="B20:B23"/>
    <mergeCell ref="B27:B29"/>
    <mergeCell ref="H39:I39"/>
    <mergeCell ref="B40:B43"/>
    <mergeCell ref="F41:F42"/>
    <mergeCell ref="G41:J42"/>
    <mergeCell ref="A2:A11"/>
    <mergeCell ref="C2:M2"/>
    <mergeCell ref="C3:M3"/>
    <mergeCell ref="F4:G4"/>
    <mergeCell ref="C5:M5"/>
    <mergeCell ref="C7:D7"/>
    <mergeCell ref="I7:M7"/>
    <mergeCell ref="B8:B10"/>
    <mergeCell ref="F9:G9"/>
  </mergeCells>
  <hyperlinks>
    <hyperlink ref="C52" r:id="rId1"/>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B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1969</v>
      </c>
      <c r="C1" s="196"/>
      <c r="D1" s="196"/>
      <c r="E1" s="196"/>
      <c r="F1" s="196"/>
      <c r="G1" s="196"/>
      <c r="H1" s="196"/>
      <c r="I1" s="196"/>
      <c r="J1" s="196"/>
      <c r="K1" s="196"/>
      <c r="L1" s="196"/>
      <c r="M1" s="197"/>
    </row>
    <row r="2" spans="1:13" ht="36" customHeight="1">
      <c r="A2" s="1728" t="s">
        <v>944</v>
      </c>
      <c r="B2" s="139" t="s">
        <v>945</v>
      </c>
      <c r="C2" s="2225" t="s">
        <v>858</v>
      </c>
      <c r="D2" s="2226"/>
      <c r="E2" s="2226"/>
      <c r="F2" s="2226"/>
      <c r="G2" s="2226"/>
      <c r="H2" s="2226"/>
      <c r="I2" s="2226"/>
      <c r="J2" s="2226"/>
      <c r="K2" s="2226"/>
      <c r="L2" s="2226"/>
      <c r="M2" s="2227"/>
    </row>
    <row r="3" spans="1:13" ht="31.5">
      <c r="A3" s="1729"/>
      <c r="B3" s="151" t="s">
        <v>1063</v>
      </c>
      <c r="C3" s="1733" t="s">
        <v>1970</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t="s">
        <v>1971</v>
      </c>
      <c r="I4" s="118"/>
      <c r="J4" s="118"/>
      <c r="K4" s="118"/>
      <c r="L4" s="118"/>
      <c r="M4" s="119"/>
    </row>
    <row r="5" spans="1:13">
      <c r="A5" s="1729"/>
      <c r="B5" s="142" t="s">
        <v>947</v>
      </c>
      <c r="C5" s="1577" t="s">
        <v>1830</v>
      </c>
      <c r="D5" s="1554"/>
      <c r="E5" s="1554"/>
      <c r="F5" s="1554"/>
      <c r="G5" s="1554"/>
      <c r="H5" s="1554"/>
      <c r="I5" s="1554"/>
      <c r="J5" s="1554"/>
      <c r="K5" s="1554"/>
      <c r="L5" s="1554"/>
      <c r="M5" s="1555"/>
    </row>
    <row r="6" spans="1:13" ht="31.5" customHeight="1">
      <c r="A6" s="1729"/>
      <c r="B6" s="142" t="s">
        <v>948</v>
      </c>
      <c r="C6" s="1577" t="s">
        <v>1831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54.75" customHeight="1">
      <c r="A11" s="1729"/>
      <c r="B11" s="151" t="s">
        <v>952</v>
      </c>
      <c r="C11" s="1927" t="s">
        <v>1972</v>
      </c>
      <c r="D11" s="1639"/>
      <c r="E11" s="1639"/>
      <c r="F11" s="1639"/>
      <c r="G11" s="1639"/>
      <c r="H11" s="1639"/>
      <c r="I11" s="1639"/>
      <c r="J11" s="1639"/>
      <c r="K11" s="1639"/>
      <c r="L11" s="1639"/>
      <c r="M11" s="1640"/>
    </row>
    <row r="12" spans="1:13" ht="56.25" customHeight="1">
      <c r="A12" s="1729"/>
      <c r="B12" s="151" t="s">
        <v>1069</v>
      </c>
      <c r="C12" s="1899" t="s">
        <v>1973</v>
      </c>
      <c r="D12" s="1900"/>
      <c r="E12" s="1900"/>
      <c r="F12" s="1900"/>
      <c r="G12" s="1900"/>
      <c r="H12" s="1900"/>
      <c r="I12" s="1900"/>
      <c r="J12" s="1900"/>
      <c r="K12" s="1900"/>
      <c r="L12" s="1900"/>
      <c r="M12" s="1901"/>
    </row>
    <row r="13" spans="1:13" ht="31.5">
      <c r="A13" s="1729"/>
      <c r="B13" s="151" t="s">
        <v>1071</v>
      </c>
      <c r="C13" s="1899" t="s">
        <v>853</v>
      </c>
      <c r="D13" s="1900"/>
      <c r="E13" s="1900"/>
      <c r="F13" s="1900"/>
      <c r="G13" s="1900"/>
      <c r="H13" s="1900"/>
      <c r="I13" s="1900"/>
      <c r="J13" s="1900"/>
      <c r="K13" s="1900"/>
      <c r="L13" s="1900"/>
      <c r="M13" s="1901"/>
    </row>
    <row r="14" spans="1:13" ht="66" customHeight="1">
      <c r="A14" s="1729"/>
      <c r="B14" s="1746" t="s">
        <v>1072</v>
      </c>
      <c r="C14" s="1722" t="s">
        <v>53</v>
      </c>
      <c r="D14" s="1724"/>
      <c r="E14" s="84" t="s">
        <v>108</v>
      </c>
      <c r="F14" s="1748" t="s">
        <v>1974</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577" t="s">
        <v>860</v>
      </c>
      <c r="D16" s="1554"/>
      <c r="E16" s="1554"/>
      <c r="F16" s="1554"/>
      <c r="G16" s="1554"/>
      <c r="H16" s="1554"/>
      <c r="I16" s="1554"/>
      <c r="J16" s="1554"/>
      <c r="K16" s="1554"/>
      <c r="L16" s="1554"/>
      <c r="M16" s="1555"/>
    </row>
    <row r="17" spans="1:13" ht="39" customHeight="1">
      <c r="A17" s="1715"/>
      <c r="B17" s="140" t="s">
        <v>1074</v>
      </c>
      <c r="C17" s="1915" t="s">
        <v>859</v>
      </c>
      <c r="D17" s="1690"/>
      <c r="E17" s="1690"/>
      <c r="F17" s="1690"/>
      <c r="G17" s="1690"/>
      <c r="H17" s="1690"/>
      <c r="I17" s="1690"/>
      <c r="J17" s="1690"/>
      <c r="K17" s="1690"/>
      <c r="L17" s="1690"/>
      <c r="M17" s="188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26">
        <v>78096</v>
      </c>
      <c r="E30" s="220" t="s">
        <v>594</v>
      </c>
      <c r="F30" s="221" t="s">
        <v>975</v>
      </c>
      <c r="G30" s="222">
        <v>2022</v>
      </c>
      <c r="H30" s="220" t="s">
        <v>594</v>
      </c>
      <c r="I30" s="221" t="s">
        <v>976</v>
      </c>
      <c r="J30" s="1663" t="s">
        <v>1952</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3">
        <v>80905</v>
      </c>
      <c r="E37" s="212" t="s">
        <v>594</v>
      </c>
      <c r="F37" s="223">
        <v>80905</v>
      </c>
      <c r="G37" s="212" t="s">
        <v>594</v>
      </c>
      <c r="H37" s="223">
        <v>80905</v>
      </c>
      <c r="I37" s="212" t="s">
        <v>594</v>
      </c>
      <c r="J37" s="223">
        <v>80905</v>
      </c>
      <c r="K37" s="212" t="s">
        <v>594</v>
      </c>
      <c r="L37" s="223">
        <v>80905</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80905</v>
      </c>
      <c r="E39" s="212" t="s">
        <v>594</v>
      </c>
      <c r="F39" s="223">
        <v>80905</v>
      </c>
      <c r="G39" s="212" t="s">
        <v>594</v>
      </c>
      <c r="H39" s="223">
        <v>80905</v>
      </c>
      <c r="I39" s="212" t="s">
        <v>594</v>
      </c>
      <c r="J39" s="223">
        <v>80905</v>
      </c>
      <c r="K39" s="212" t="s">
        <v>594</v>
      </c>
      <c r="L39" s="223">
        <v>80905</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23">
        <v>80905</v>
      </c>
      <c r="E41" s="212" t="s">
        <v>594</v>
      </c>
      <c r="F41" s="2017">
        <v>80905</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7.5" customHeight="1">
      <c r="A47" s="1715"/>
      <c r="B47" s="151" t="s">
        <v>985</v>
      </c>
      <c r="C47" s="1915" t="s">
        <v>1975</v>
      </c>
      <c r="D47" s="1690"/>
      <c r="E47" s="1690"/>
      <c r="F47" s="1690"/>
      <c r="G47" s="1690"/>
      <c r="H47" s="1690"/>
      <c r="I47" s="1690"/>
      <c r="J47" s="1690"/>
      <c r="K47" s="1690"/>
      <c r="L47" s="1690"/>
      <c r="M47" s="1884"/>
    </row>
    <row r="48" spans="1:13">
      <c r="A48" s="1715"/>
      <c r="B48" s="140" t="s">
        <v>986</v>
      </c>
      <c r="C48" s="1577" t="s">
        <v>1976</v>
      </c>
      <c r="D48" s="1554"/>
      <c r="E48" s="1554"/>
      <c r="F48" s="1554"/>
      <c r="G48" s="1554"/>
      <c r="H48" s="1554"/>
      <c r="I48" s="1554"/>
      <c r="J48" s="1554"/>
      <c r="K48" s="1554"/>
      <c r="L48" s="1554"/>
      <c r="M48" s="1555"/>
    </row>
    <row r="49" spans="1:13">
      <c r="A49" s="1715"/>
      <c r="B49" s="140" t="s">
        <v>988</v>
      </c>
      <c r="C49" s="215" t="s">
        <v>1534</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218">
        <v>2023</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577" t="s">
        <v>1977</v>
      </c>
      <c r="D51" s="1554"/>
      <c r="E51" s="1554"/>
      <c r="F51" s="1554"/>
      <c r="G51" s="1554"/>
      <c r="H51" s="1554"/>
      <c r="I51" s="1554"/>
      <c r="J51" s="1554"/>
      <c r="K51" s="1554"/>
      <c r="L51" s="1554"/>
      <c r="M51" s="1555"/>
    </row>
    <row r="52" spans="1:13">
      <c r="A52" s="1700"/>
      <c r="B52" s="144" t="s">
        <v>993</v>
      </c>
      <c r="C52" s="1577" t="s">
        <v>1978</v>
      </c>
      <c r="D52" s="1554"/>
      <c r="E52" s="1554"/>
      <c r="F52" s="1554"/>
      <c r="G52" s="1554"/>
      <c r="H52" s="1554"/>
      <c r="I52" s="1554"/>
      <c r="J52" s="1554"/>
      <c r="K52" s="1554"/>
      <c r="L52" s="1554"/>
      <c r="M52" s="1555"/>
    </row>
    <row r="53" spans="1:13">
      <c r="A53" s="1700"/>
      <c r="B53" s="144" t="s">
        <v>995</v>
      </c>
      <c r="C53" s="1577" t="s">
        <v>1979</v>
      </c>
      <c r="D53" s="1554"/>
      <c r="E53" s="1554"/>
      <c r="F53" s="1554"/>
      <c r="G53" s="1554"/>
      <c r="H53" s="1554"/>
      <c r="I53" s="1554"/>
      <c r="J53" s="1554"/>
      <c r="K53" s="1554"/>
      <c r="L53" s="1554"/>
      <c r="M53" s="1555"/>
    </row>
    <row r="54" spans="1:13" ht="15.75" customHeight="1">
      <c r="A54" s="1700"/>
      <c r="B54" s="145" t="s">
        <v>997</v>
      </c>
      <c r="C54" s="1577" t="s">
        <v>862</v>
      </c>
      <c r="D54" s="1554"/>
      <c r="E54" s="1554"/>
      <c r="F54" s="1554"/>
      <c r="G54" s="1554"/>
      <c r="H54" s="1554"/>
      <c r="I54" s="1554"/>
      <c r="J54" s="1554"/>
      <c r="K54" s="1554"/>
      <c r="L54" s="1554"/>
      <c r="M54" s="1555"/>
    </row>
    <row r="55" spans="1:13" ht="15.75" customHeight="1">
      <c r="A55" s="1700"/>
      <c r="B55" s="144" t="s">
        <v>998</v>
      </c>
      <c r="C55" s="2516" t="s">
        <v>865</v>
      </c>
      <c r="D55" s="2114"/>
      <c r="E55" s="2114"/>
      <c r="F55" s="2114"/>
      <c r="G55" s="2114"/>
      <c r="H55" s="2114"/>
      <c r="I55" s="2114"/>
      <c r="J55" s="2114"/>
      <c r="K55" s="2114"/>
      <c r="L55" s="2114"/>
      <c r="M55" s="2115"/>
    </row>
    <row r="56" spans="1:13">
      <c r="A56" s="1704"/>
      <c r="B56" s="144" t="s">
        <v>999</v>
      </c>
      <c r="C56" s="1577" t="s">
        <v>1980</v>
      </c>
      <c r="D56" s="1554"/>
      <c r="E56" s="1554"/>
      <c r="F56" s="1554"/>
      <c r="G56" s="1554"/>
      <c r="H56" s="1554"/>
      <c r="I56" s="1554"/>
      <c r="J56" s="1554"/>
      <c r="K56" s="1554"/>
      <c r="L56" s="1554"/>
      <c r="M56" s="155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213"/>
      <c r="D60" s="1765"/>
      <c r="E60" s="1765"/>
      <c r="F60" s="1765"/>
      <c r="G60" s="1765"/>
      <c r="H60" s="1765"/>
      <c r="I60" s="1765"/>
      <c r="J60" s="1765"/>
      <c r="K60" s="1765"/>
      <c r="L60" s="1765"/>
      <c r="M60" s="1766"/>
    </row>
  </sheetData>
  <mergeCells count="48">
    <mergeCell ref="C60:M60"/>
    <mergeCell ref="C55:M55"/>
    <mergeCell ref="C56:M56"/>
    <mergeCell ref="A57:A59"/>
    <mergeCell ref="C57:M57"/>
    <mergeCell ref="C58:M58"/>
    <mergeCell ref="C59:M59"/>
    <mergeCell ref="A51:A56"/>
    <mergeCell ref="C51:M51"/>
    <mergeCell ref="C52:M52"/>
    <mergeCell ref="C53:M53"/>
    <mergeCell ref="C54:M54"/>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C12:M12"/>
    <mergeCell ref="C13:M13"/>
    <mergeCell ref="B14:B15"/>
    <mergeCell ref="C14:D14"/>
    <mergeCell ref="F14:M14"/>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B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1981</v>
      </c>
      <c r="C1" s="196"/>
      <c r="D1" s="196"/>
      <c r="E1" s="196"/>
      <c r="F1" s="196"/>
      <c r="G1" s="196"/>
      <c r="H1" s="196"/>
      <c r="I1" s="196"/>
      <c r="J1" s="196"/>
      <c r="K1" s="196"/>
      <c r="L1" s="196"/>
      <c r="M1" s="197"/>
    </row>
    <row r="2" spans="1:13" ht="36" customHeight="1">
      <c r="A2" s="1728" t="s">
        <v>944</v>
      </c>
      <c r="B2" s="139" t="s">
        <v>945</v>
      </c>
      <c r="C2" s="1733" t="s">
        <v>1982</v>
      </c>
      <c r="D2" s="1734"/>
      <c r="E2" s="1734"/>
      <c r="F2" s="1734"/>
      <c r="G2" s="1734"/>
      <c r="H2" s="1734"/>
      <c r="I2" s="1734"/>
      <c r="J2" s="1734"/>
      <c r="K2" s="1734"/>
      <c r="L2" s="1734"/>
      <c r="M2" s="1735"/>
    </row>
    <row r="3" spans="1:13" ht="31.5">
      <c r="A3" s="1729"/>
      <c r="B3" s="151" t="s">
        <v>1063</v>
      </c>
      <c r="C3" s="1733" t="s">
        <v>1983</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222" t="s">
        <v>431</v>
      </c>
      <c r="I4" s="118"/>
      <c r="J4" s="118"/>
      <c r="K4" s="118"/>
      <c r="L4" s="118"/>
      <c r="M4" s="119"/>
    </row>
    <row r="5" spans="1:13">
      <c r="A5" s="1729"/>
      <c r="B5" s="142" t="s">
        <v>947</v>
      </c>
      <c r="C5" s="1577" t="s">
        <v>431</v>
      </c>
      <c r="D5" s="1554"/>
      <c r="E5" s="1554"/>
      <c r="F5" s="1554"/>
      <c r="G5" s="1554"/>
      <c r="H5" s="1554"/>
      <c r="I5" s="1554"/>
      <c r="J5" s="1554"/>
      <c r="K5" s="1554"/>
      <c r="L5" s="1554"/>
      <c r="M5" s="1555"/>
    </row>
    <row r="6" spans="1:13" ht="31.5" customHeight="1">
      <c r="A6" s="1729"/>
      <c r="B6" s="142" t="s">
        <v>948</v>
      </c>
      <c r="C6" s="1577" t="s">
        <v>431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47.25" customHeight="1">
      <c r="A11" s="1729"/>
      <c r="B11" s="151" t="s">
        <v>952</v>
      </c>
      <c r="C11" s="1577" t="s">
        <v>1984</v>
      </c>
      <c r="D11" s="1554"/>
      <c r="E11" s="1554"/>
      <c r="F11" s="1554"/>
      <c r="G11" s="1554"/>
      <c r="H11" s="1554"/>
      <c r="I11" s="1554"/>
      <c r="J11" s="1554"/>
      <c r="K11" s="1554"/>
      <c r="L11" s="1554"/>
      <c r="M11" s="1555"/>
    </row>
    <row r="12" spans="1:13" ht="76.5" customHeight="1">
      <c r="A12" s="1729"/>
      <c r="B12" s="151" t="s">
        <v>1069</v>
      </c>
      <c r="C12" s="1577" t="s">
        <v>1985</v>
      </c>
      <c r="D12" s="1554"/>
      <c r="E12" s="1554"/>
      <c r="F12" s="1554"/>
      <c r="G12" s="1554"/>
      <c r="H12" s="1554"/>
      <c r="I12" s="1554"/>
      <c r="J12" s="1554"/>
      <c r="K12" s="1554"/>
      <c r="L12" s="1554"/>
      <c r="M12" s="1555"/>
    </row>
    <row r="13" spans="1:13" ht="31.5">
      <c r="A13" s="1729"/>
      <c r="B13" s="151" t="s">
        <v>1071</v>
      </c>
      <c r="C13" s="1899" t="s">
        <v>853</v>
      </c>
      <c r="D13" s="1900"/>
      <c r="E13" s="1900"/>
      <c r="F13" s="1900"/>
      <c r="G13" s="1900"/>
      <c r="H13" s="1900"/>
      <c r="I13" s="1900"/>
      <c r="J13" s="1900"/>
      <c r="K13" s="1900"/>
      <c r="L13" s="1900"/>
      <c r="M13" s="1901"/>
    </row>
    <row r="14" spans="1:13" ht="66" customHeight="1">
      <c r="A14" s="1729"/>
      <c r="B14" s="1746" t="s">
        <v>1072</v>
      </c>
      <c r="C14" s="1722" t="s">
        <v>69</v>
      </c>
      <c r="D14" s="1724"/>
      <c r="E14" s="84" t="s">
        <v>108</v>
      </c>
      <c r="F14" s="1748" t="s">
        <v>1986</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577" t="s">
        <v>11</v>
      </c>
      <c r="D16" s="1554"/>
      <c r="E16" s="1554"/>
      <c r="F16" s="1554"/>
      <c r="G16" s="1554"/>
      <c r="H16" s="1554"/>
      <c r="I16" s="1554"/>
      <c r="J16" s="1554"/>
      <c r="K16" s="1554"/>
      <c r="L16" s="1554"/>
      <c r="M16" s="1555"/>
    </row>
    <row r="17" spans="1:13" ht="39" customHeight="1">
      <c r="A17" s="1715"/>
      <c r="B17" s="140" t="s">
        <v>1074</v>
      </c>
      <c r="C17" s="1577" t="s">
        <v>1987</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1545</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26" t="s">
        <v>1099</v>
      </c>
      <c r="E30" s="220" t="s">
        <v>594</v>
      </c>
      <c r="F30" s="221" t="s">
        <v>975</v>
      </c>
      <c r="G30" s="226" t="s">
        <v>1099</v>
      </c>
      <c r="H30" s="220" t="s">
        <v>594</v>
      </c>
      <c r="I30" s="221" t="s">
        <v>976</v>
      </c>
      <c r="J30" s="1663" t="s">
        <v>1099</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686">
        <v>3</v>
      </c>
      <c r="E37" s="212" t="s">
        <v>594</v>
      </c>
      <c r="F37" s="686">
        <v>3</v>
      </c>
      <c r="G37" s="212" t="s">
        <v>594</v>
      </c>
      <c r="H37" s="686">
        <v>3</v>
      </c>
      <c r="I37" s="212" t="s">
        <v>594</v>
      </c>
      <c r="J37" s="686">
        <v>3</v>
      </c>
      <c r="K37" s="212" t="s">
        <v>594</v>
      </c>
      <c r="L37" s="686">
        <v>3</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686">
        <v>3</v>
      </c>
      <c r="E39" s="212" t="s">
        <v>594</v>
      </c>
      <c r="F39" s="686">
        <v>3</v>
      </c>
      <c r="G39" s="212" t="s">
        <v>594</v>
      </c>
      <c r="H39" s="686">
        <v>3</v>
      </c>
      <c r="I39" s="212" t="s">
        <v>594</v>
      </c>
      <c r="J39" s="686">
        <v>3</v>
      </c>
      <c r="K39" s="212" t="s">
        <v>594</v>
      </c>
      <c r="L39" s="686">
        <v>3</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686">
        <v>3</v>
      </c>
      <c r="E41" s="212" t="s">
        <v>594</v>
      </c>
      <c r="F41" s="2017">
        <v>3</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4.25" customHeight="1">
      <c r="A47" s="1715"/>
      <c r="B47" s="151" t="s">
        <v>985</v>
      </c>
      <c r="C47" s="1917" t="s">
        <v>1988</v>
      </c>
      <c r="D47" s="1918"/>
      <c r="E47" s="1918"/>
      <c r="F47" s="1918"/>
      <c r="G47" s="1918"/>
      <c r="H47" s="1918"/>
      <c r="I47" s="1918"/>
      <c r="J47" s="1918"/>
      <c r="K47" s="1918"/>
      <c r="L47" s="1918"/>
      <c r="M47" s="1919"/>
    </row>
    <row r="48" spans="1:13">
      <c r="A48" s="1715"/>
      <c r="B48" s="140" t="s">
        <v>986</v>
      </c>
      <c r="C48" s="1917" t="s">
        <v>1989</v>
      </c>
      <c r="D48" s="1918"/>
      <c r="E48" s="1918"/>
      <c r="F48" s="1918"/>
      <c r="G48" s="1918"/>
      <c r="H48" s="1918"/>
      <c r="I48" s="1918"/>
      <c r="J48" s="1918"/>
      <c r="K48" s="1918"/>
      <c r="L48" s="1918"/>
      <c r="M48" s="1919"/>
    </row>
    <row r="49" spans="1:13">
      <c r="A49" s="1715"/>
      <c r="B49" s="140" t="s">
        <v>988</v>
      </c>
      <c r="C49" s="1917">
        <v>30</v>
      </c>
      <c r="D49" s="1918"/>
      <c r="E49" s="1918"/>
      <c r="F49" s="1918"/>
      <c r="G49" s="1918"/>
      <c r="H49" s="1918"/>
      <c r="I49" s="1918"/>
      <c r="J49" s="1918"/>
      <c r="K49" s="1918"/>
      <c r="L49" s="1918"/>
      <c r="M49" s="1919"/>
    </row>
    <row r="50" spans="1:13">
      <c r="A50" s="1715"/>
      <c r="B50" s="140" t="s">
        <v>990</v>
      </c>
      <c r="C50" s="1604" t="s">
        <v>359</v>
      </c>
      <c r="D50" s="1605"/>
      <c r="E50" s="1605"/>
      <c r="F50" s="1605"/>
      <c r="G50" s="1605"/>
      <c r="H50" s="1605"/>
      <c r="I50" s="1605"/>
      <c r="J50" s="1605"/>
      <c r="K50" s="1605"/>
      <c r="L50" s="1605"/>
      <c r="M50" s="2141"/>
    </row>
    <row r="51" spans="1:13" ht="15.75" customHeight="1">
      <c r="A51" s="1699" t="s">
        <v>216</v>
      </c>
      <c r="B51" s="144" t="s">
        <v>992</v>
      </c>
      <c r="C51" s="1604" t="s">
        <v>1990</v>
      </c>
      <c r="D51" s="1605"/>
      <c r="E51" s="1605"/>
      <c r="F51" s="1605"/>
      <c r="G51" s="1605"/>
      <c r="H51" s="1605"/>
      <c r="I51" s="1605"/>
      <c r="J51" s="1605"/>
      <c r="K51" s="1605"/>
      <c r="L51" s="1605"/>
      <c r="M51" s="2141"/>
    </row>
    <row r="52" spans="1:13">
      <c r="A52" s="1700"/>
      <c r="B52" s="144" t="s">
        <v>993</v>
      </c>
      <c r="C52" s="1604" t="s">
        <v>1454</v>
      </c>
      <c r="D52" s="1605"/>
      <c r="E52" s="1605"/>
      <c r="F52" s="1605"/>
      <c r="G52" s="1605"/>
      <c r="H52" s="1605"/>
      <c r="I52" s="1605"/>
      <c r="J52" s="1605"/>
      <c r="K52" s="1605"/>
      <c r="L52" s="1605"/>
      <c r="M52" s="2141"/>
    </row>
    <row r="53" spans="1:13">
      <c r="A53" s="1700"/>
      <c r="B53" s="144" t="s">
        <v>995</v>
      </c>
      <c r="C53" s="1604" t="s">
        <v>334</v>
      </c>
      <c r="D53" s="1605"/>
      <c r="E53" s="1605"/>
      <c r="F53" s="1605"/>
      <c r="G53" s="1605"/>
      <c r="H53" s="1605"/>
      <c r="I53" s="1605"/>
      <c r="J53" s="1605"/>
      <c r="K53" s="1605"/>
      <c r="L53" s="1605"/>
      <c r="M53" s="2141"/>
    </row>
    <row r="54" spans="1:13" ht="15.75" customHeight="1">
      <c r="A54" s="1700"/>
      <c r="B54" s="145" t="s">
        <v>997</v>
      </c>
      <c r="C54" s="1604" t="s">
        <v>1991</v>
      </c>
      <c r="D54" s="1605"/>
      <c r="E54" s="1605"/>
      <c r="F54" s="1605"/>
      <c r="G54" s="1605"/>
      <c r="H54" s="1605"/>
      <c r="I54" s="1605"/>
      <c r="J54" s="1605"/>
      <c r="K54" s="1605"/>
      <c r="L54" s="1605"/>
      <c r="M54" s="2141"/>
    </row>
    <row r="55" spans="1:13" ht="15.75" customHeight="1">
      <c r="A55" s="1700"/>
      <c r="B55" s="144" t="s">
        <v>998</v>
      </c>
      <c r="C55" s="1612" t="s">
        <v>871</v>
      </c>
      <c r="D55" s="1613"/>
      <c r="E55" s="1613"/>
      <c r="F55" s="1613"/>
      <c r="G55" s="1613"/>
      <c r="H55" s="1613"/>
      <c r="I55" s="1613"/>
      <c r="J55" s="1613"/>
      <c r="K55" s="1613"/>
      <c r="L55" s="1613"/>
      <c r="M55" s="2153"/>
    </row>
    <row r="56" spans="1:13">
      <c r="A56" s="1704"/>
      <c r="B56" s="144" t="s">
        <v>999</v>
      </c>
      <c r="C56" s="1604">
        <v>3214906897</v>
      </c>
      <c r="D56" s="1605"/>
      <c r="E56" s="1605"/>
      <c r="F56" s="1605"/>
      <c r="G56" s="1605"/>
      <c r="H56" s="1605"/>
      <c r="I56" s="1605"/>
      <c r="J56" s="1605"/>
      <c r="K56" s="1605"/>
      <c r="L56" s="1605"/>
      <c r="M56" s="2141"/>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213"/>
      <c r="D60" s="1765"/>
      <c r="E60" s="1765"/>
      <c r="F60" s="1765"/>
      <c r="G60" s="1765"/>
      <c r="H60" s="1765"/>
      <c r="I60" s="1765"/>
      <c r="J60" s="1765"/>
      <c r="K60" s="1765"/>
      <c r="L60" s="1765"/>
      <c r="M60" s="1766"/>
    </row>
  </sheetData>
  <mergeCells count="50">
    <mergeCell ref="C60:M60"/>
    <mergeCell ref="C49:M49"/>
    <mergeCell ref="C50:M50"/>
    <mergeCell ref="C55:M55"/>
    <mergeCell ref="C56:M56"/>
    <mergeCell ref="A57:A59"/>
    <mergeCell ref="C57:M57"/>
    <mergeCell ref="C58:M58"/>
    <mergeCell ref="C59:M59"/>
    <mergeCell ref="F44:F45"/>
    <mergeCell ref="G44:J45"/>
    <mergeCell ref="L44:M45"/>
    <mergeCell ref="C47:M47"/>
    <mergeCell ref="C48:M48"/>
    <mergeCell ref="A51:A56"/>
    <mergeCell ref="C51:M51"/>
    <mergeCell ref="C52:M52"/>
    <mergeCell ref="C53:M53"/>
    <mergeCell ref="C54:M54"/>
    <mergeCell ref="A16:A50"/>
    <mergeCell ref="C16:M16"/>
    <mergeCell ref="B35:B42"/>
    <mergeCell ref="F41:G41"/>
    <mergeCell ref="B43:B46"/>
    <mergeCell ref="C12:M12"/>
    <mergeCell ref="C13:M13"/>
    <mergeCell ref="B14:B15"/>
    <mergeCell ref="C14:D14"/>
    <mergeCell ref="F14:M14"/>
    <mergeCell ref="C17:M17"/>
    <mergeCell ref="B18:B24"/>
    <mergeCell ref="B25:B28"/>
    <mergeCell ref="J30:L30"/>
    <mergeCell ref="B32:B34"/>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9"/>
  <sheetViews>
    <sheetView topLeftCell="A5" zoomScale="72" zoomScaleNormal="72" workbookViewId="0">
      <selection activeCell="C2" sqref="C2:M2"/>
    </sheetView>
  </sheetViews>
  <sheetFormatPr baseColWidth="10" defaultColWidth="9.140625" defaultRowHeight="15"/>
  <cols>
    <col min="1" max="1" width="27.140625" customWidth="1"/>
    <col min="2" max="2" width="28" customWidth="1"/>
    <col min="3" max="13" width="9.140625" style="345"/>
  </cols>
  <sheetData>
    <row r="1" spans="1:13" ht="15.75">
      <c r="A1" s="398" t="s">
        <v>594</v>
      </c>
      <c r="B1" s="1752" t="s">
        <v>1992</v>
      </c>
      <c r="C1" s="2517"/>
      <c r="D1" s="2517"/>
      <c r="E1" s="2517"/>
      <c r="F1" s="2517"/>
      <c r="G1" s="348" t="s">
        <v>594</v>
      </c>
      <c r="H1" s="348" t="s">
        <v>594</v>
      </c>
      <c r="I1" s="348" t="s">
        <v>594</v>
      </c>
      <c r="J1" s="348" t="s">
        <v>594</v>
      </c>
      <c r="K1" s="348" t="s">
        <v>594</v>
      </c>
      <c r="L1" s="348" t="s">
        <v>594</v>
      </c>
      <c r="M1" s="349" t="s">
        <v>594</v>
      </c>
    </row>
    <row r="2" spans="1:13" ht="30.75" customHeight="1">
      <c r="A2" s="1636" t="s">
        <v>944</v>
      </c>
      <c r="B2" s="705" t="s">
        <v>945</v>
      </c>
      <c r="C2" s="2533" t="s">
        <v>873</v>
      </c>
      <c r="D2" s="2534"/>
      <c r="E2" s="2534"/>
      <c r="F2" s="2534"/>
      <c r="G2" s="2534"/>
      <c r="H2" s="2534"/>
      <c r="I2" s="2534"/>
      <c r="J2" s="2534"/>
      <c r="K2" s="2534"/>
      <c r="L2" s="2534"/>
      <c r="M2" s="2535"/>
    </row>
    <row r="3" spans="1:13" ht="15" customHeight="1">
      <c r="A3" s="1637"/>
      <c r="B3" s="706" t="s">
        <v>1063</v>
      </c>
      <c r="C3" s="2524" t="s">
        <v>1993</v>
      </c>
      <c r="D3" s="1610"/>
      <c r="E3" s="1610"/>
      <c r="F3" s="1610"/>
      <c r="G3" s="1610"/>
      <c r="H3" s="1610"/>
      <c r="I3" s="1610"/>
      <c r="J3" s="1610"/>
      <c r="K3" s="1610"/>
      <c r="L3" s="1610"/>
      <c r="M3" s="1611"/>
    </row>
    <row r="4" spans="1:13" ht="18.75" customHeight="1">
      <c r="A4" s="1637"/>
      <c r="B4" s="586" t="s">
        <v>292</v>
      </c>
      <c r="C4" s="696" t="s">
        <v>93</v>
      </c>
      <c r="D4" s="351" t="s">
        <v>594</v>
      </c>
      <c r="E4" s="352" t="s">
        <v>594</v>
      </c>
      <c r="F4" s="1786" t="s">
        <v>293</v>
      </c>
      <c r="G4" s="1787"/>
      <c r="H4" s="353">
        <v>138</v>
      </c>
      <c r="I4" s="350" t="s">
        <v>594</v>
      </c>
      <c r="J4" s="350" t="s">
        <v>594</v>
      </c>
      <c r="K4" s="350" t="s">
        <v>594</v>
      </c>
      <c r="L4" s="350" t="s">
        <v>594</v>
      </c>
      <c r="M4" s="697" t="s">
        <v>594</v>
      </c>
    </row>
    <row r="5" spans="1:13" ht="27" customHeight="1">
      <c r="A5" s="1637"/>
      <c r="B5" s="586" t="s">
        <v>947</v>
      </c>
      <c r="C5" s="2524" t="s">
        <v>1622</v>
      </c>
      <c r="D5" s="1610"/>
      <c r="E5" s="1610"/>
      <c r="F5" s="1610"/>
      <c r="G5" s="1610"/>
      <c r="H5" s="1610"/>
      <c r="I5" s="1610"/>
      <c r="J5" s="1610"/>
      <c r="K5" s="1610"/>
      <c r="L5" s="1610"/>
      <c r="M5" s="1611"/>
    </row>
    <row r="6" spans="1:13" ht="15" customHeight="1">
      <c r="A6" s="1637"/>
      <c r="B6" s="586" t="s">
        <v>948</v>
      </c>
      <c r="C6" s="2524" t="s">
        <v>1623</v>
      </c>
      <c r="D6" s="1610"/>
      <c r="E6" s="1610"/>
      <c r="F6" s="1610"/>
      <c r="G6" s="1610"/>
      <c r="H6" s="1610"/>
      <c r="I6" s="1610"/>
      <c r="J6" s="1610"/>
      <c r="K6" s="1610"/>
      <c r="L6" s="1610"/>
      <c r="M6" s="1611"/>
    </row>
    <row r="7" spans="1:13" ht="15" customHeight="1">
      <c r="A7" s="1637"/>
      <c r="B7" s="586" t="s">
        <v>949</v>
      </c>
      <c r="C7" s="2536" t="s">
        <v>35</v>
      </c>
      <c r="D7" s="1788"/>
      <c r="E7" s="355" t="s">
        <v>594</v>
      </c>
      <c r="F7" s="355" t="s">
        <v>594</v>
      </c>
      <c r="G7" s="356" t="s">
        <v>594</v>
      </c>
      <c r="H7" s="357" t="s">
        <v>296</v>
      </c>
      <c r="I7" s="1788" t="s">
        <v>62</v>
      </c>
      <c r="J7" s="1788"/>
      <c r="K7" s="1788"/>
      <c r="L7" s="1788"/>
      <c r="M7" s="1789"/>
    </row>
    <row r="8" spans="1:13" ht="15.75">
      <c r="A8" s="1637"/>
      <c r="B8" s="2537" t="s">
        <v>950</v>
      </c>
      <c r="C8" s="698" t="s">
        <v>594</v>
      </c>
      <c r="D8" s="355" t="s">
        <v>594</v>
      </c>
      <c r="E8" s="358" t="s">
        <v>594</v>
      </c>
      <c r="F8" s="358" t="s">
        <v>594</v>
      </c>
      <c r="G8" s="358" t="s">
        <v>594</v>
      </c>
      <c r="H8" s="358" t="s">
        <v>594</v>
      </c>
      <c r="I8" s="355" t="s">
        <v>594</v>
      </c>
      <c r="J8" s="355" t="s">
        <v>594</v>
      </c>
      <c r="K8" s="355" t="s">
        <v>594</v>
      </c>
      <c r="L8" s="355" t="s">
        <v>594</v>
      </c>
      <c r="M8" s="699" t="s">
        <v>594</v>
      </c>
    </row>
    <row r="9" spans="1:13" ht="45" customHeight="1">
      <c r="A9" s="1637"/>
      <c r="B9" s="2537"/>
      <c r="C9" s="2539" t="s">
        <v>62</v>
      </c>
      <c r="D9" s="1778"/>
      <c r="E9" s="355" t="s">
        <v>594</v>
      </c>
      <c r="F9" s="1771" t="s">
        <v>594</v>
      </c>
      <c r="G9" s="1771"/>
      <c r="H9" s="355" t="s">
        <v>594</v>
      </c>
      <c r="I9" s="1771" t="s">
        <v>594</v>
      </c>
      <c r="J9" s="1771"/>
      <c r="K9" s="355" t="s">
        <v>594</v>
      </c>
      <c r="L9" s="355" t="s">
        <v>594</v>
      </c>
      <c r="M9" s="699" t="s">
        <v>594</v>
      </c>
    </row>
    <row r="10" spans="1:13" ht="15" customHeight="1">
      <c r="A10" s="1637"/>
      <c r="B10" s="2538"/>
      <c r="C10" s="2540" t="s">
        <v>951</v>
      </c>
      <c r="D10" s="1771"/>
      <c r="E10" s="360" t="s">
        <v>594</v>
      </c>
      <c r="F10" s="1771" t="s">
        <v>951</v>
      </c>
      <c r="G10" s="1771"/>
      <c r="H10" s="360" t="s">
        <v>594</v>
      </c>
      <c r="I10" s="1771" t="s">
        <v>951</v>
      </c>
      <c r="J10" s="1771"/>
      <c r="K10" s="360" t="s">
        <v>594</v>
      </c>
      <c r="L10" s="360" t="s">
        <v>594</v>
      </c>
      <c r="M10" s="674" t="s">
        <v>594</v>
      </c>
    </row>
    <row r="11" spans="1:13" ht="105" customHeight="1">
      <c r="A11" s="1637"/>
      <c r="B11" s="586" t="s">
        <v>952</v>
      </c>
      <c r="C11" s="2524" t="s">
        <v>1994</v>
      </c>
      <c r="D11" s="1610"/>
      <c r="E11" s="1610"/>
      <c r="F11" s="1610"/>
      <c r="G11" s="1610"/>
      <c r="H11" s="1610"/>
      <c r="I11" s="1610"/>
      <c r="J11" s="1610"/>
      <c r="K11" s="1610"/>
      <c r="L11" s="1610"/>
      <c r="M11" s="1611"/>
    </row>
    <row r="12" spans="1:13" ht="102.75" customHeight="1">
      <c r="A12" s="1637"/>
      <c r="B12" s="586" t="s">
        <v>1069</v>
      </c>
      <c r="C12" s="2520" t="s">
        <v>1995</v>
      </c>
      <c r="D12" s="2521"/>
      <c r="E12" s="2521"/>
      <c r="F12" s="2521"/>
      <c r="G12" s="2521"/>
      <c r="H12" s="2521"/>
      <c r="I12" s="2521"/>
      <c r="J12" s="2521"/>
      <c r="K12" s="2521"/>
      <c r="L12" s="2521"/>
      <c r="M12" s="2522"/>
    </row>
    <row r="13" spans="1:13" ht="50.25" customHeight="1">
      <c r="A13" s="1637"/>
      <c r="B13" s="586" t="s">
        <v>1071</v>
      </c>
      <c r="C13" s="2523" t="s">
        <v>853</v>
      </c>
      <c r="D13" s="1956"/>
      <c r="E13" s="1956"/>
      <c r="F13" s="1956"/>
      <c r="G13" s="1956"/>
      <c r="H13" s="1956"/>
      <c r="I13" s="1956"/>
      <c r="J13" s="1956"/>
      <c r="K13" s="1956"/>
      <c r="L13" s="1956"/>
      <c r="M13" s="1957"/>
    </row>
    <row r="14" spans="1:13" ht="60" customHeight="1">
      <c r="A14" s="1637"/>
      <c r="B14" s="708" t="s">
        <v>1072</v>
      </c>
      <c r="C14" s="2524" t="s">
        <v>57</v>
      </c>
      <c r="D14" s="1610"/>
      <c r="E14" s="362" t="s">
        <v>108</v>
      </c>
      <c r="F14" s="1610" t="s">
        <v>1996</v>
      </c>
      <c r="G14" s="1610"/>
      <c r="H14" s="1610"/>
      <c r="I14" s="1610"/>
      <c r="J14" s="1610"/>
      <c r="K14" s="1610"/>
      <c r="L14" s="1610"/>
      <c r="M14" s="1611"/>
    </row>
    <row r="15" spans="1:13" ht="15" customHeight="1">
      <c r="A15" s="1760" t="s">
        <v>204</v>
      </c>
      <c r="B15" s="709" t="s">
        <v>283</v>
      </c>
      <c r="C15" s="2524" t="s">
        <v>1997</v>
      </c>
      <c r="D15" s="1610"/>
      <c r="E15" s="1610"/>
      <c r="F15" s="1610"/>
      <c r="G15" s="1610"/>
      <c r="H15" s="1610"/>
      <c r="I15" s="1610"/>
      <c r="J15" s="1610"/>
      <c r="K15" s="1610"/>
      <c r="L15" s="1610"/>
      <c r="M15" s="1611"/>
    </row>
    <row r="16" spans="1:13" ht="19.5" customHeight="1">
      <c r="A16" s="1632"/>
      <c r="B16" s="709" t="s">
        <v>1074</v>
      </c>
      <c r="C16" s="2530" t="s">
        <v>874</v>
      </c>
      <c r="D16" s="2531"/>
      <c r="E16" s="2531"/>
      <c r="F16" s="2531"/>
      <c r="G16" s="2531"/>
      <c r="H16" s="2531"/>
      <c r="I16" s="2531"/>
      <c r="J16" s="2531"/>
      <c r="K16" s="2531"/>
      <c r="L16" s="2531"/>
      <c r="M16" s="2532"/>
    </row>
    <row r="17" spans="1:13" ht="15.75">
      <c r="A17" s="1632"/>
      <c r="B17" s="1694" t="s">
        <v>954</v>
      </c>
      <c r="C17" s="698" t="s">
        <v>594</v>
      </c>
      <c r="D17" s="363" t="s">
        <v>594</v>
      </c>
      <c r="E17" s="363" t="s">
        <v>594</v>
      </c>
      <c r="F17" s="363" t="s">
        <v>594</v>
      </c>
      <c r="G17" s="363" t="s">
        <v>594</v>
      </c>
      <c r="H17" s="363" t="s">
        <v>594</v>
      </c>
      <c r="I17" s="363" t="s">
        <v>594</v>
      </c>
      <c r="J17" s="363" t="s">
        <v>594</v>
      </c>
      <c r="K17" s="363" t="s">
        <v>594</v>
      </c>
      <c r="L17" s="363" t="s">
        <v>594</v>
      </c>
      <c r="M17" s="701" t="s">
        <v>594</v>
      </c>
    </row>
    <row r="18" spans="1:13" ht="15.75">
      <c r="A18" s="1632"/>
      <c r="B18" s="1694"/>
      <c r="C18" s="698" t="s">
        <v>594</v>
      </c>
      <c r="D18" s="350" t="s">
        <v>594</v>
      </c>
      <c r="E18" s="363" t="s">
        <v>594</v>
      </c>
      <c r="F18" s="350" t="s">
        <v>594</v>
      </c>
      <c r="G18" s="363" t="s">
        <v>594</v>
      </c>
      <c r="H18" s="350" t="s">
        <v>594</v>
      </c>
      <c r="I18" s="363" t="s">
        <v>594</v>
      </c>
      <c r="J18" s="350" t="s">
        <v>594</v>
      </c>
      <c r="K18" s="363" t="s">
        <v>594</v>
      </c>
      <c r="L18" s="363" t="s">
        <v>594</v>
      </c>
      <c r="M18" s="701" t="s">
        <v>594</v>
      </c>
    </row>
    <row r="19" spans="1:13" ht="31.5">
      <c r="A19" s="1632"/>
      <c r="B19" s="1694"/>
      <c r="C19" s="702" t="s">
        <v>955</v>
      </c>
      <c r="D19" s="365" t="s">
        <v>594</v>
      </c>
      <c r="E19" s="363" t="s">
        <v>956</v>
      </c>
      <c r="F19" s="365" t="s">
        <v>594</v>
      </c>
      <c r="G19" s="363" t="s">
        <v>957</v>
      </c>
      <c r="H19" s="365" t="s">
        <v>594</v>
      </c>
      <c r="I19" s="363" t="s">
        <v>958</v>
      </c>
      <c r="J19" s="362" t="s">
        <v>964</v>
      </c>
      <c r="K19" s="363" t="s">
        <v>594</v>
      </c>
      <c r="L19" s="363" t="s">
        <v>594</v>
      </c>
      <c r="M19" s="701" t="s">
        <v>594</v>
      </c>
    </row>
    <row r="20" spans="1:13" ht="31.5">
      <c r="A20" s="1632"/>
      <c r="B20" s="1694"/>
      <c r="C20" s="702" t="s">
        <v>959</v>
      </c>
      <c r="D20" s="365" t="s">
        <v>594</v>
      </c>
      <c r="E20" s="363" t="s">
        <v>960</v>
      </c>
      <c r="F20" s="365" t="s">
        <v>594</v>
      </c>
      <c r="G20" s="363" t="s">
        <v>961</v>
      </c>
      <c r="H20" s="365" t="s">
        <v>594</v>
      </c>
      <c r="I20" s="363" t="s">
        <v>594</v>
      </c>
      <c r="J20" s="363" t="s">
        <v>594</v>
      </c>
      <c r="K20" s="363" t="s">
        <v>594</v>
      </c>
      <c r="L20" s="363" t="s">
        <v>594</v>
      </c>
      <c r="M20" s="701" t="s">
        <v>594</v>
      </c>
    </row>
    <row r="21" spans="1:13" ht="31.5">
      <c r="A21" s="1632"/>
      <c r="B21" s="1694"/>
      <c r="C21" s="702" t="s">
        <v>962</v>
      </c>
      <c r="D21" s="365" t="s">
        <v>594</v>
      </c>
      <c r="E21" s="363" t="s">
        <v>963</v>
      </c>
      <c r="F21" s="365" t="s">
        <v>594</v>
      </c>
      <c r="G21" s="363" t="s">
        <v>594</v>
      </c>
      <c r="H21" s="363" t="s">
        <v>594</v>
      </c>
      <c r="I21" s="363" t="s">
        <v>594</v>
      </c>
      <c r="J21" s="363" t="s">
        <v>594</v>
      </c>
      <c r="K21" s="363" t="s">
        <v>594</v>
      </c>
      <c r="L21" s="363" t="s">
        <v>594</v>
      </c>
      <c r="M21" s="701" t="s">
        <v>594</v>
      </c>
    </row>
    <row r="22" spans="1:13" ht="15.75">
      <c r="A22" s="1632"/>
      <c r="B22" s="1694"/>
      <c r="C22" s="702" t="s">
        <v>105</v>
      </c>
      <c r="D22" s="365" t="s">
        <v>594</v>
      </c>
      <c r="E22" s="363" t="s">
        <v>965</v>
      </c>
      <c r="F22" s="360" t="s">
        <v>594</v>
      </c>
      <c r="G22" s="360" t="s">
        <v>594</v>
      </c>
      <c r="H22" s="360" t="s">
        <v>594</v>
      </c>
      <c r="I22" s="360" t="s">
        <v>594</v>
      </c>
      <c r="J22" s="360" t="s">
        <v>594</v>
      </c>
      <c r="K22" s="360" t="s">
        <v>594</v>
      </c>
      <c r="L22" s="360" t="s">
        <v>594</v>
      </c>
      <c r="M22" s="674" t="s">
        <v>594</v>
      </c>
    </row>
    <row r="23" spans="1:13" ht="15.75">
      <c r="A23" s="1632"/>
      <c r="B23" s="1695"/>
      <c r="C23" s="696" t="s">
        <v>594</v>
      </c>
      <c r="D23" s="350" t="s">
        <v>594</v>
      </c>
      <c r="E23" s="350" t="s">
        <v>594</v>
      </c>
      <c r="F23" s="350" t="s">
        <v>594</v>
      </c>
      <c r="G23" s="350" t="s">
        <v>594</v>
      </c>
      <c r="H23" s="350" t="s">
        <v>594</v>
      </c>
      <c r="I23" s="350" t="s">
        <v>594</v>
      </c>
      <c r="J23" s="350" t="s">
        <v>594</v>
      </c>
      <c r="K23" s="350" t="s">
        <v>594</v>
      </c>
      <c r="L23" s="350" t="s">
        <v>594</v>
      </c>
      <c r="M23" s="697" t="s">
        <v>594</v>
      </c>
    </row>
    <row r="24" spans="1:13" ht="15.75">
      <c r="A24" s="1632"/>
      <c r="B24" s="1694" t="s">
        <v>967</v>
      </c>
      <c r="C24" s="702" t="s">
        <v>594</v>
      </c>
      <c r="D24" s="363" t="s">
        <v>594</v>
      </c>
      <c r="E24" s="363" t="s">
        <v>594</v>
      </c>
      <c r="F24" s="363" t="s">
        <v>594</v>
      </c>
      <c r="G24" s="363" t="s">
        <v>594</v>
      </c>
      <c r="H24" s="363" t="s">
        <v>594</v>
      </c>
      <c r="I24" s="363" t="s">
        <v>594</v>
      </c>
      <c r="J24" s="363" t="s">
        <v>594</v>
      </c>
      <c r="K24" s="363" t="s">
        <v>594</v>
      </c>
      <c r="L24" s="355" t="s">
        <v>594</v>
      </c>
      <c r="M24" s="699" t="s">
        <v>594</v>
      </c>
    </row>
    <row r="25" spans="1:13" ht="15.75">
      <c r="A25" s="1632"/>
      <c r="B25" s="1694"/>
      <c r="C25" s="702" t="s">
        <v>968</v>
      </c>
      <c r="D25" s="366" t="s">
        <v>594</v>
      </c>
      <c r="E25" s="363" t="s">
        <v>594</v>
      </c>
      <c r="F25" s="363" t="s">
        <v>969</v>
      </c>
      <c r="G25" s="367" t="s">
        <v>964</v>
      </c>
      <c r="H25" s="363" t="s">
        <v>594</v>
      </c>
      <c r="I25" s="363" t="s">
        <v>970</v>
      </c>
      <c r="J25" s="366"/>
      <c r="K25" s="363" t="s">
        <v>594</v>
      </c>
      <c r="L25" s="355" t="s">
        <v>594</v>
      </c>
      <c r="M25" s="699" t="s">
        <v>594</v>
      </c>
    </row>
    <row r="26" spans="1:13" ht="31.5">
      <c r="A26" s="1632"/>
      <c r="B26" s="1694"/>
      <c r="C26" s="702" t="s">
        <v>971</v>
      </c>
      <c r="D26" s="368" t="s">
        <v>594</v>
      </c>
      <c r="E26" s="355" t="s">
        <v>594</v>
      </c>
      <c r="F26" s="363" t="s">
        <v>972</v>
      </c>
      <c r="G26" s="365" t="s">
        <v>594</v>
      </c>
      <c r="H26" s="355" t="s">
        <v>594</v>
      </c>
      <c r="I26" s="355" t="s">
        <v>594</v>
      </c>
      <c r="J26" s="355" t="s">
        <v>594</v>
      </c>
      <c r="K26" s="355" t="s">
        <v>594</v>
      </c>
      <c r="L26" s="355" t="s">
        <v>594</v>
      </c>
      <c r="M26" s="699" t="s">
        <v>594</v>
      </c>
    </row>
    <row r="27" spans="1:13" ht="15.75">
      <c r="A27" s="1632"/>
      <c r="B27" s="1695"/>
      <c r="C27" s="696" t="s">
        <v>594</v>
      </c>
      <c r="D27" s="350" t="s">
        <v>594</v>
      </c>
      <c r="E27" s="350" t="s">
        <v>594</v>
      </c>
      <c r="F27" s="350" t="s">
        <v>594</v>
      </c>
      <c r="G27" s="350" t="s">
        <v>594</v>
      </c>
      <c r="H27" s="350" t="s">
        <v>594</v>
      </c>
      <c r="I27" s="350" t="s">
        <v>594</v>
      </c>
      <c r="J27" s="350" t="s">
        <v>594</v>
      </c>
      <c r="K27" s="350" t="s">
        <v>594</v>
      </c>
      <c r="L27" s="360" t="s">
        <v>594</v>
      </c>
      <c r="M27" s="674" t="s">
        <v>594</v>
      </c>
    </row>
    <row r="28" spans="1:13" ht="15.75">
      <c r="A28" s="1632"/>
      <c r="B28" s="707" t="s">
        <v>973</v>
      </c>
      <c r="C28" s="702" t="s">
        <v>594</v>
      </c>
      <c r="D28" s="363" t="s">
        <v>594</v>
      </c>
      <c r="E28" s="363" t="s">
        <v>594</v>
      </c>
      <c r="F28" s="363" t="s">
        <v>594</v>
      </c>
      <c r="G28" s="363" t="s">
        <v>594</v>
      </c>
      <c r="H28" s="363" t="s">
        <v>594</v>
      </c>
      <c r="I28" s="363" t="s">
        <v>594</v>
      </c>
      <c r="J28" s="363" t="s">
        <v>594</v>
      </c>
      <c r="K28" s="363" t="s">
        <v>594</v>
      </c>
      <c r="L28" s="363" t="s">
        <v>594</v>
      </c>
      <c r="M28" s="701" t="s">
        <v>594</v>
      </c>
    </row>
    <row r="29" spans="1:13" ht="15" customHeight="1">
      <c r="A29" s="1632"/>
      <c r="B29" s="707" t="s">
        <v>594</v>
      </c>
      <c r="C29" s="703" t="s">
        <v>974</v>
      </c>
      <c r="D29" s="716">
        <v>38501</v>
      </c>
      <c r="E29" s="363" t="s">
        <v>594</v>
      </c>
      <c r="F29" s="355" t="s">
        <v>975</v>
      </c>
      <c r="G29" s="366">
        <v>2022</v>
      </c>
      <c r="H29" s="363" t="s">
        <v>594</v>
      </c>
      <c r="I29" s="355" t="s">
        <v>976</v>
      </c>
      <c r="J29" s="1761" t="s">
        <v>1627</v>
      </c>
      <c r="K29" s="1610"/>
      <c r="L29" s="1610"/>
      <c r="M29" s="1611"/>
    </row>
    <row r="30" spans="1:13" ht="15.75">
      <c r="A30" s="1632"/>
      <c r="B30" s="586" t="s">
        <v>594</v>
      </c>
      <c r="C30" s="696" t="s">
        <v>594</v>
      </c>
      <c r="D30" s="350" t="s">
        <v>594</v>
      </c>
      <c r="E30" s="350" t="s">
        <v>594</v>
      </c>
      <c r="F30" s="350" t="s">
        <v>594</v>
      </c>
      <c r="G30" s="350" t="s">
        <v>594</v>
      </c>
      <c r="H30" s="350" t="s">
        <v>594</v>
      </c>
      <c r="I30" s="350" t="s">
        <v>594</v>
      </c>
      <c r="J30" s="350" t="s">
        <v>594</v>
      </c>
      <c r="K30" s="350" t="s">
        <v>594</v>
      </c>
      <c r="L30" s="350" t="s">
        <v>594</v>
      </c>
      <c r="M30" s="697" t="s">
        <v>594</v>
      </c>
    </row>
    <row r="31" spans="1:13" ht="15.75">
      <c r="A31" s="1632"/>
      <c r="B31" s="1694" t="s">
        <v>977</v>
      </c>
      <c r="C31" s="704" t="s">
        <v>594</v>
      </c>
      <c r="D31" s="371" t="s">
        <v>594</v>
      </c>
      <c r="E31" s="371" t="s">
        <v>594</v>
      </c>
      <c r="F31" s="371" t="s">
        <v>594</v>
      </c>
      <c r="G31" s="371" t="s">
        <v>594</v>
      </c>
      <c r="H31" s="371" t="s">
        <v>594</v>
      </c>
      <c r="I31" s="371" t="s">
        <v>594</v>
      </c>
      <c r="J31" s="371" t="s">
        <v>594</v>
      </c>
      <c r="K31" s="371" t="s">
        <v>594</v>
      </c>
      <c r="L31" s="355" t="s">
        <v>594</v>
      </c>
      <c r="M31" s="699" t="s">
        <v>594</v>
      </c>
    </row>
    <row r="32" spans="1:13" ht="31.5">
      <c r="A32" s="1632"/>
      <c r="B32" s="1694"/>
      <c r="C32" s="702" t="s">
        <v>978</v>
      </c>
      <c r="D32" s="366">
        <v>2.0230000000000001</v>
      </c>
      <c r="E32" s="371" t="s">
        <v>594</v>
      </c>
      <c r="F32" s="363" t="s">
        <v>979</v>
      </c>
      <c r="G32" s="372">
        <v>2033</v>
      </c>
      <c r="H32" s="371" t="s">
        <v>594</v>
      </c>
      <c r="I32" s="355" t="s">
        <v>594</v>
      </c>
      <c r="J32" s="371" t="s">
        <v>594</v>
      </c>
      <c r="K32" s="371" t="s">
        <v>594</v>
      </c>
      <c r="L32" s="355" t="s">
        <v>594</v>
      </c>
      <c r="M32" s="699" t="s">
        <v>594</v>
      </c>
    </row>
    <row r="33" spans="1:13" ht="15.75">
      <c r="A33" s="1632"/>
      <c r="B33" s="1695"/>
      <c r="C33" s="696" t="s">
        <v>594</v>
      </c>
      <c r="D33" s="350" t="s">
        <v>594</v>
      </c>
      <c r="E33" s="373" t="s">
        <v>594</v>
      </c>
      <c r="F33" s="350" t="s">
        <v>594</v>
      </c>
      <c r="G33" s="373" t="s">
        <v>594</v>
      </c>
      <c r="H33" s="373" t="s">
        <v>594</v>
      </c>
      <c r="I33" s="360" t="s">
        <v>594</v>
      </c>
      <c r="J33" s="373" t="s">
        <v>594</v>
      </c>
      <c r="K33" s="373" t="s">
        <v>594</v>
      </c>
      <c r="L33" s="360" t="s">
        <v>594</v>
      </c>
      <c r="M33" s="674" t="s">
        <v>594</v>
      </c>
    </row>
    <row r="34" spans="1:13" ht="15.75">
      <c r="A34" s="1632"/>
      <c r="B34" s="1694" t="s">
        <v>980</v>
      </c>
      <c r="C34" s="702" t="s">
        <v>594</v>
      </c>
      <c r="D34" s="363" t="s">
        <v>594</v>
      </c>
      <c r="E34" s="363" t="s">
        <v>594</v>
      </c>
      <c r="F34" s="363" t="s">
        <v>594</v>
      </c>
      <c r="G34" s="363" t="s">
        <v>594</v>
      </c>
      <c r="H34" s="363" t="s">
        <v>594</v>
      </c>
      <c r="I34" s="363" t="s">
        <v>594</v>
      </c>
      <c r="J34" s="363" t="s">
        <v>594</v>
      </c>
      <c r="K34" s="363" t="s">
        <v>594</v>
      </c>
      <c r="L34" s="363" t="s">
        <v>594</v>
      </c>
      <c r="M34" s="701" t="s">
        <v>594</v>
      </c>
    </row>
    <row r="35" spans="1:13" ht="15.75">
      <c r="A35" s="1632"/>
      <c r="B35" s="1694"/>
      <c r="C35" s="702" t="s">
        <v>594</v>
      </c>
      <c r="D35" s="209">
        <v>2023</v>
      </c>
      <c r="E35" s="209" t="s">
        <v>594</v>
      </c>
      <c r="F35" s="209">
        <v>2024</v>
      </c>
      <c r="G35" s="209" t="s">
        <v>594</v>
      </c>
      <c r="H35" s="209">
        <v>2025</v>
      </c>
      <c r="I35" s="209" t="s">
        <v>594</v>
      </c>
      <c r="J35" s="209">
        <v>2026</v>
      </c>
      <c r="K35" s="209" t="s">
        <v>594</v>
      </c>
      <c r="L35" s="209">
        <v>2027</v>
      </c>
      <c r="M35" s="713" t="s">
        <v>594</v>
      </c>
    </row>
    <row r="36" spans="1:13" ht="16.5">
      <c r="A36" s="1632"/>
      <c r="B36" s="1694"/>
      <c r="C36" s="702" t="s">
        <v>594</v>
      </c>
      <c r="D36" s="716">
        <v>38501</v>
      </c>
      <c r="E36" s="714"/>
      <c r="F36" s="716">
        <v>38501</v>
      </c>
      <c r="G36" s="714"/>
      <c r="H36" s="716">
        <v>38501</v>
      </c>
      <c r="I36" s="714"/>
      <c r="J36" s="716">
        <v>38501</v>
      </c>
      <c r="K36" s="714"/>
      <c r="L36" s="716">
        <v>38501</v>
      </c>
      <c r="M36" s="715"/>
    </row>
    <row r="37" spans="1:13" ht="15.75">
      <c r="A37" s="1632"/>
      <c r="B37" s="1694"/>
      <c r="C37" s="702" t="s">
        <v>594</v>
      </c>
      <c r="D37" s="554">
        <v>2028</v>
      </c>
      <c r="E37" s="554" t="s">
        <v>594</v>
      </c>
      <c r="F37" s="554">
        <v>2029</v>
      </c>
      <c r="G37" s="554" t="s">
        <v>594</v>
      </c>
      <c r="H37" s="555">
        <v>2030</v>
      </c>
      <c r="I37" s="555" t="s">
        <v>594</v>
      </c>
      <c r="J37" s="555">
        <v>2031</v>
      </c>
      <c r="K37" s="554" t="s">
        <v>594</v>
      </c>
      <c r="L37" s="554">
        <v>2032</v>
      </c>
      <c r="M37" s="713" t="s">
        <v>594</v>
      </c>
    </row>
    <row r="38" spans="1:13" ht="16.5">
      <c r="A38" s="1632"/>
      <c r="B38" s="1694"/>
      <c r="C38" s="702" t="s">
        <v>594</v>
      </c>
      <c r="D38" s="716">
        <v>38501</v>
      </c>
      <c r="E38" s="714"/>
      <c r="F38" s="716">
        <v>38501</v>
      </c>
      <c r="G38" s="714"/>
      <c r="H38" s="716">
        <v>38501</v>
      </c>
      <c r="I38" s="714"/>
      <c r="J38" s="716">
        <v>38501</v>
      </c>
      <c r="K38" s="714"/>
      <c r="L38" s="716">
        <v>38501</v>
      </c>
      <c r="M38" s="715"/>
    </row>
    <row r="39" spans="1:13" ht="15.75">
      <c r="A39" s="1632"/>
      <c r="B39" s="1694"/>
      <c r="C39" s="702" t="s">
        <v>594</v>
      </c>
      <c r="D39" s="554">
        <v>2023</v>
      </c>
      <c r="E39" s="554" t="s">
        <v>981</v>
      </c>
      <c r="F39" s="554" t="s">
        <v>594</v>
      </c>
      <c r="G39" s="554" t="s">
        <v>594</v>
      </c>
      <c r="H39" s="555" t="s">
        <v>594</v>
      </c>
      <c r="I39" s="555" t="s">
        <v>594</v>
      </c>
      <c r="J39" s="555" t="s">
        <v>594</v>
      </c>
      <c r="K39" s="554" t="s">
        <v>594</v>
      </c>
      <c r="L39" s="554" t="s">
        <v>594</v>
      </c>
      <c r="M39" s="713" t="s">
        <v>594</v>
      </c>
    </row>
    <row r="40" spans="1:13" ht="16.5">
      <c r="A40" s="1632"/>
      <c r="B40" s="1694"/>
      <c r="C40" s="702" t="s">
        <v>594</v>
      </c>
      <c r="D40" s="716">
        <v>38501</v>
      </c>
      <c r="E40" s="716">
        <v>38501</v>
      </c>
      <c r="F40" s="554" t="s">
        <v>594</v>
      </c>
      <c r="G40" s="554" t="s">
        <v>594</v>
      </c>
      <c r="H40" s="554" t="s">
        <v>594</v>
      </c>
      <c r="I40" s="554" t="s">
        <v>594</v>
      </c>
      <c r="J40" s="554" t="s">
        <v>594</v>
      </c>
      <c r="K40" s="554" t="s">
        <v>594</v>
      </c>
      <c r="L40" s="554" t="s">
        <v>594</v>
      </c>
      <c r="M40" s="713" t="s">
        <v>594</v>
      </c>
    </row>
    <row r="41" spans="1:13" ht="15.75">
      <c r="A41" s="1632"/>
      <c r="B41" s="1694"/>
      <c r="C41" s="696" t="s">
        <v>594</v>
      </c>
      <c r="D41" s="350" t="s">
        <v>594</v>
      </c>
      <c r="E41" s="350" t="s">
        <v>594</v>
      </c>
      <c r="F41" s="886" t="s">
        <v>594</v>
      </c>
      <c r="G41" s="350" t="s">
        <v>594</v>
      </c>
      <c r="H41" s="350" t="s">
        <v>594</v>
      </c>
      <c r="I41" s="350" t="s">
        <v>594</v>
      </c>
      <c r="J41" s="350" t="s">
        <v>594</v>
      </c>
      <c r="K41" s="350" t="s">
        <v>594</v>
      </c>
      <c r="L41" s="350" t="s">
        <v>594</v>
      </c>
      <c r="M41" s="697" t="s">
        <v>594</v>
      </c>
    </row>
    <row r="42" spans="1:13" ht="15.75">
      <c r="A42" s="1632"/>
      <c r="B42" s="2519" t="s">
        <v>982</v>
      </c>
      <c r="C42" s="702" t="s">
        <v>594</v>
      </c>
      <c r="D42" s="363" t="s">
        <v>594</v>
      </c>
      <c r="E42" s="363" t="s">
        <v>594</v>
      </c>
      <c r="F42" s="363" t="s">
        <v>594</v>
      </c>
      <c r="G42" s="363" t="s">
        <v>594</v>
      </c>
      <c r="H42" s="363" t="s">
        <v>594</v>
      </c>
      <c r="I42" s="363" t="s">
        <v>594</v>
      </c>
      <c r="J42" s="363" t="s">
        <v>594</v>
      </c>
      <c r="K42" s="363" t="s">
        <v>594</v>
      </c>
      <c r="L42" s="355" t="s">
        <v>594</v>
      </c>
      <c r="M42" s="699" t="s">
        <v>594</v>
      </c>
    </row>
    <row r="43" spans="1:13" ht="15" customHeight="1">
      <c r="A43" s="1632"/>
      <c r="B43" s="1694"/>
      <c r="C43" s="698" t="s">
        <v>594</v>
      </c>
      <c r="D43" s="363" t="s">
        <v>93</v>
      </c>
      <c r="E43" s="350" t="s">
        <v>95</v>
      </c>
      <c r="F43" s="1773" t="s">
        <v>983</v>
      </c>
      <c r="G43" s="1774" t="s">
        <v>103</v>
      </c>
      <c r="H43" s="1775"/>
      <c r="I43" s="1775"/>
      <c r="J43" s="1776"/>
      <c r="K43" s="363" t="s">
        <v>984</v>
      </c>
      <c r="L43" s="1780" t="s">
        <v>594</v>
      </c>
      <c r="M43" s="1781"/>
    </row>
    <row r="44" spans="1:13" ht="15.75">
      <c r="A44" s="1632"/>
      <c r="B44" s="1694"/>
      <c r="C44" s="698" t="s">
        <v>594</v>
      </c>
      <c r="D44" s="375" t="s">
        <v>964</v>
      </c>
      <c r="E44" s="353" t="s">
        <v>594</v>
      </c>
      <c r="F44" s="1773"/>
      <c r="G44" s="1777"/>
      <c r="H44" s="1778"/>
      <c r="I44" s="1778"/>
      <c r="J44" s="1779"/>
      <c r="K44" s="355" t="s">
        <v>594</v>
      </c>
      <c r="L44" s="1782"/>
      <c r="M44" s="1783"/>
    </row>
    <row r="45" spans="1:13" ht="15.75">
      <c r="A45" s="1632"/>
      <c r="B45" s="1695"/>
      <c r="C45" s="700" t="s">
        <v>594</v>
      </c>
      <c r="D45" s="360" t="s">
        <v>594</v>
      </c>
      <c r="E45" s="360" t="s">
        <v>594</v>
      </c>
      <c r="F45" s="360" t="s">
        <v>594</v>
      </c>
      <c r="G45" s="360" t="s">
        <v>594</v>
      </c>
      <c r="H45" s="360" t="s">
        <v>594</v>
      </c>
      <c r="I45" s="360" t="s">
        <v>594</v>
      </c>
      <c r="J45" s="360" t="s">
        <v>594</v>
      </c>
      <c r="K45" s="360" t="s">
        <v>594</v>
      </c>
      <c r="L45" s="355" t="s">
        <v>594</v>
      </c>
      <c r="M45" s="699" t="s">
        <v>594</v>
      </c>
    </row>
    <row r="46" spans="1:13" ht="60.75" customHeight="1">
      <c r="A46" s="1632"/>
      <c r="B46" s="586" t="s">
        <v>985</v>
      </c>
      <c r="C46" s="2528" t="s">
        <v>1998</v>
      </c>
      <c r="D46" s="2341"/>
      <c r="E46" s="2341"/>
      <c r="F46" s="2341"/>
      <c r="G46" s="2341"/>
      <c r="H46" s="2341"/>
      <c r="I46" s="2341"/>
      <c r="J46" s="2341"/>
      <c r="K46" s="2341"/>
      <c r="L46" s="2341"/>
      <c r="M46" s="2342"/>
    </row>
    <row r="47" spans="1:13" ht="15" customHeight="1">
      <c r="A47" s="1632"/>
      <c r="B47" s="709" t="s">
        <v>986</v>
      </c>
      <c r="C47" s="2518" t="s">
        <v>1629</v>
      </c>
      <c r="D47" s="2352"/>
      <c r="E47" s="2352"/>
      <c r="F47" s="2352"/>
      <c r="G47" s="2352"/>
      <c r="H47" s="2352"/>
      <c r="I47" s="2352"/>
      <c r="J47" s="2352"/>
      <c r="K47" s="2352"/>
      <c r="L47" s="2352"/>
      <c r="M47" s="2353"/>
    </row>
    <row r="48" spans="1:13" ht="15.75">
      <c r="A48" s="1632"/>
      <c r="B48" s="709" t="s">
        <v>988</v>
      </c>
      <c r="C48" s="887" t="s">
        <v>1014</v>
      </c>
      <c r="D48" s="888" t="s">
        <v>594</v>
      </c>
      <c r="E48" s="888" t="s">
        <v>594</v>
      </c>
      <c r="F48" s="888" t="s">
        <v>594</v>
      </c>
      <c r="G48" s="888" t="s">
        <v>594</v>
      </c>
      <c r="H48" s="888" t="s">
        <v>594</v>
      </c>
      <c r="I48" s="888" t="s">
        <v>594</v>
      </c>
      <c r="J48" s="888" t="s">
        <v>594</v>
      </c>
      <c r="K48" s="888" t="s">
        <v>594</v>
      </c>
      <c r="L48" s="888" t="s">
        <v>594</v>
      </c>
      <c r="M48" s="889" t="s">
        <v>594</v>
      </c>
    </row>
    <row r="49" spans="1:13" ht="15.75">
      <c r="A49" s="1632"/>
      <c r="B49" s="709" t="s">
        <v>990</v>
      </c>
      <c r="C49" s="887">
        <v>2022</v>
      </c>
      <c r="D49" s="888" t="s">
        <v>594</v>
      </c>
      <c r="E49" s="888" t="s">
        <v>594</v>
      </c>
      <c r="F49" s="888" t="s">
        <v>594</v>
      </c>
      <c r="G49" s="888" t="s">
        <v>594</v>
      </c>
      <c r="H49" s="888" t="s">
        <v>594</v>
      </c>
      <c r="I49" s="888" t="s">
        <v>594</v>
      </c>
      <c r="J49" s="888" t="s">
        <v>594</v>
      </c>
      <c r="K49" s="888" t="s">
        <v>594</v>
      </c>
      <c r="L49" s="888" t="s">
        <v>594</v>
      </c>
      <c r="M49" s="889" t="s">
        <v>594</v>
      </c>
    </row>
    <row r="50" spans="1:13" ht="15" customHeight="1">
      <c r="A50" s="1652" t="s">
        <v>216</v>
      </c>
      <c r="B50" s="595" t="s">
        <v>992</v>
      </c>
      <c r="C50" s="2518" t="s">
        <v>677</v>
      </c>
      <c r="D50" s="2352"/>
      <c r="E50" s="2352"/>
      <c r="F50" s="2352"/>
      <c r="G50" s="2352"/>
      <c r="H50" s="2352"/>
      <c r="I50" s="2352"/>
      <c r="J50" s="2352"/>
      <c r="K50" s="2352"/>
      <c r="L50" s="2352"/>
      <c r="M50" s="2353"/>
    </row>
    <row r="51" spans="1:13" ht="15" customHeight="1">
      <c r="A51" s="1653"/>
      <c r="B51" s="595" t="s">
        <v>993</v>
      </c>
      <c r="C51" s="2518" t="s">
        <v>1630</v>
      </c>
      <c r="D51" s="2352"/>
      <c r="E51" s="2352"/>
      <c r="F51" s="2352"/>
      <c r="G51" s="2352"/>
      <c r="H51" s="2352"/>
      <c r="I51" s="2352"/>
      <c r="J51" s="2352"/>
      <c r="K51" s="2352"/>
      <c r="L51" s="2352"/>
      <c r="M51" s="2353"/>
    </row>
    <row r="52" spans="1:13" ht="15" customHeight="1">
      <c r="A52" s="1653"/>
      <c r="B52" s="595" t="s">
        <v>995</v>
      </c>
      <c r="C52" s="2518" t="s">
        <v>1631</v>
      </c>
      <c r="D52" s="2352"/>
      <c r="E52" s="2352"/>
      <c r="F52" s="2352"/>
      <c r="G52" s="2352"/>
      <c r="H52" s="2352"/>
      <c r="I52" s="2352"/>
      <c r="J52" s="2352"/>
      <c r="K52" s="2352"/>
      <c r="L52" s="2352"/>
      <c r="M52" s="2353"/>
    </row>
    <row r="53" spans="1:13" ht="15" customHeight="1">
      <c r="A53" s="1653"/>
      <c r="B53" s="595" t="s">
        <v>997</v>
      </c>
      <c r="C53" s="2518" t="s">
        <v>1632</v>
      </c>
      <c r="D53" s="2352"/>
      <c r="E53" s="2352"/>
      <c r="F53" s="2352"/>
      <c r="G53" s="2352"/>
      <c r="H53" s="2352"/>
      <c r="I53" s="2352"/>
      <c r="J53" s="2352"/>
      <c r="K53" s="2352"/>
      <c r="L53" s="2352"/>
      <c r="M53" s="2353"/>
    </row>
    <row r="54" spans="1:13" ht="15" customHeight="1">
      <c r="A54" s="1653"/>
      <c r="B54" s="595" t="s">
        <v>998</v>
      </c>
      <c r="C54" s="2529" t="s">
        <v>1999</v>
      </c>
      <c r="D54" s="2354"/>
      <c r="E54" s="2354"/>
      <c r="F54" s="2354"/>
      <c r="G54" s="2354"/>
      <c r="H54" s="2354"/>
      <c r="I54" s="2354"/>
      <c r="J54" s="2354"/>
      <c r="K54" s="2354"/>
      <c r="L54" s="2354"/>
      <c r="M54" s="2355"/>
    </row>
    <row r="55" spans="1:13" ht="15" customHeight="1">
      <c r="A55" s="1654"/>
      <c r="B55" s="595" t="s">
        <v>999</v>
      </c>
      <c r="C55" s="2518">
        <v>6605400</v>
      </c>
      <c r="D55" s="2352"/>
      <c r="E55" s="2352"/>
      <c r="F55" s="2352"/>
      <c r="G55" s="2352"/>
      <c r="H55" s="2352"/>
      <c r="I55" s="2352"/>
      <c r="J55" s="2352"/>
      <c r="K55" s="2352"/>
      <c r="L55" s="2352"/>
      <c r="M55" s="2353"/>
    </row>
    <row r="56" spans="1:13" ht="15" customHeight="1">
      <c r="A56" s="1652" t="s">
        <v>1000</v>
      </c>
      <c r="B56" s="710" t="s">
        <v>1001</v>
      </c>
      <c r="C56" s="2518" t="s">
        <v>1633</v>
      </c>
      <c r="D56" s="2352"/>
      <c r="E56" s="2352"/>
      <c r="F56" s="2352"/>
      <c r="G56" s="2352"/>
      <c r="H56" s="2352"/>
      <c r="I56" s="2352"/>
      <c r="J56" s="2352"/>
      <c r="K56" s="2352"/>
      <c r="L56" s="2352"/>
      <c r="M56" s="2353"/>
    </row>
    <row r="57" spans="1:13" ht="15" customHeight="1">
      <c r="A57" s="1653"/>
      <c r="B57" s="710" t="s">
        <v>1003</v>
      </c>
      <c r="C57" s="2518" t="s">
        <v>1227</v>
      </c>
      <c r="D57" s="2352"/>
      <c r="E57" s="2352"/>
      <c r="F57" s="2352"/>
      <c r="G57" s="2352"/>
      <c r="H57" s="2352"/>
      <c r="I57" s="2352"/>
      <c r="J57" s="2352"/>
      <c r="K57" s="2352"/>
      <c r="L57" s="2352"/>
      <c r="M57" s="2353"/>
    </row>
    <row r="58" spans="1:13" ht="15" customHeight="1">
      <c r="A58" s="1653"/>
      <c r="B58" s="711" t="s">
        <v>296</v>
      </c>
      <c r="C58" s="2518" t="s">
        <v>1631</v>
      </c>
      <c r="D58" s="2352"/>
      <c r="E58" s="2352"/>
      <c r="F58" s="2352"/>
      <c r="G58" s="2352"/>
      <c r="H58" s="2352"/>
      <c r="I58" s="2352"/>
      <c r="J58" s="2352"/>
      <c r="K58" s="2352"/>
      <c r="L58" s="2352"/>
      <c r="M58" s="2353"/>
    </row>
    <row r="59" spans="1:13" ht="15" customHeight="1">
      <c r="A59" s="318" t="s">
        <v>220</v>
      </c>
      <c r="B59" s="712" t="s">
        <v>594</v>
      </c>
      <c r="C59" s="2525" t="s">
        <v>2000</v>
      </c>
      <c r="D59" s="2526"/>
      <c r="E59" s="2526"/>
      <c r="F59" s="2526"/>
      <c r="G59" s="2526"/>
      <c r="H59" s="2526"/>
      <c r="I59" s="2526"/>
      <c r="J59" s="2526"/>
      <c r="K59" s="2526"/>
      <c r="L59" s="2526"/>
      <c r="M59" s="2527"/>
    </row>
  </sheetData>
  <mergeCells count="47">
    <mergeCell ref="A2:A14"/>
    <mergeCell ref="C2:M2"/>
    <mergeCell ref="C3:M3"/>
    <mergeCell ref="F4:G4"/>
    <mergeCell ref="C5:M5"/>
    <mergeCell ref="C6:M6"/>
    <mergeCell ref="C7:D7"/>
    <mergeCell ref="I7:M7"/>
    <mergeCell ref="B8:B10"/>
    <mergeCell ref="C9:D9"/>
    <mergeCell ref="F9:G9"/>
    <mergeCell ref="I9:J9"/>
    <mergeCell ref="C10:D10"/>
    <mergeCell ref="F10:G10"/>
    <mergeCell ref="I10:J10"/>
    <mergeCell ref="C59:M59"/>
    <mergeCell ref="C46:M46"/>
    <mergeCell ref="C47:M47"/>
    <mergeCell ref="A50:A55"/>
    <mergeCell ref="C50:M50"/>
    <mergeCell ref="C51:M51"/>
    <mergeCell ref="C52:M52"/>
    <mergeCell ref="C53:M53"/>
    <mergeCell ref="C54:M54"/>
    <mergeCell ref="C55:M55"/>
    <mergeCell ref="A15:A49"/>
    <mergeCell ref="C15:M15"/>
    <mergeCell ref="C16:M16"/>
    <mergeCell ref="B17:B23"/>
    <mergeCell ref="B24:B27"/>
    <mergeCell ref="J29:M29"/>
    <mergeCell ref="B1:F1"/>
    <mergeCell ref="A56:A58"/>
    <mergeCell ref="C56:M56"/>
    <mergeCell ref="C57:M57"/>
    <mergeCell ref="C58:M58"/>
    <mergeCell ref="B31:B33"/>
    <mergeCell ref="B34:B41"/>
    <mergeCell ref="B42:B45"/>
    <mergeCell ref="F43:F44"/>
    <mergeCell ref="G43:J44"/>
    <mergeCell ref="L43:M44"/>
    <mergeCell ref="C12:M12"/>
    <mergeCell ref="C13:M13"/>
    <mergeCell ref="C14:D14"/>
    <mergeCell ref="F14:M14"/>
    <mergeCell ref="C11:M11"/>
  </mergeCells>
  <hyperlinks>
    <hyperlink ref="C54" r:id="rId1"/>
  </hyperlinks>
  <pageMargins left="0.7" right="0.7" top="0.75" bottom="0.75" header="0.3" footer="0.3"/>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N60"/>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2001</v>
      </c>
      <c r="C1" s="196"/>
      <c r="D1" s="196"/>
      <c r="E1" s="196"/>
      <c r="F1" s="196"/>
      <c r="G1" s="196"/>
      <c r="H1" s="196"/>
      <c r="I1" s="196"/>
      <c r="J1" s="196"/>
      <c r="K1" s="196"/>
      <c r="L1" s="196"/>
      <c r="M1" s="197"/>
    </row>
    <row r="2" spans="1:13" ht="36" customHeight="1">
      <c r="A2" s="1728" t="s">
        <v>944</v>
      </c>
      <c r="B2" s="139" t="s">
        <v>945</v>
      </c>
      <c r="C2" s="1927" t="s">
        <v>877</v>
      </c>
      <c r="D2" s="1639"/>
      <c r="E2" s="1639"/>
      <c r="F2" s="1639"/>
      <c r="G2" s="1639"/>
      <c r="H2" s="1639"/>
      <c r="I2" s="1639"/>
      <c r="J2" s="1639"/>
      <c r="K2" s="1639"/>
      <c r="L2" s="1639"/>
      <c r="M2" s="1640"/>
    </row>
    <row r="3" spans="1:13" ht="31.5">
      <c r="A3" s="1729"/>
      <c r="B3" s="151" t="s">
        <v>1063</v>
      </c>
      <c r="C3" s="1733" t="s">
        <v>1970</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99</v>
      </c>
      <c r="I4" s="118"/>
      <c r="J4" s="118"/>
      <c r="K4" s="118"/>
      <c r="L4" s="118"/>
      <c r="M4" s="119"/>
    </row>
    <row r="5" spans="1:13">
      <c r="A5" s="1729"/>
      <c r="B5" s="142" t="s">
        <v>947</v>
      </c>
      <c r="C5" s="1577" t="s">
        <v>1601</v>
      </c>
      <c r="D5" s="1554"/>
      <c r="E5" s="1554"/>
      <c r="F5" s="1554"/>
      <c r="G5" s="1554"/>
      <c r="H5" s="1554"/>
      <c r="I5" s="1554"/>
      <c r="J5" s="1554"/>
      <c r="K5" s="1554"/>
      <c r="L5" s="1554"/>
      <c r="M5" s="1555"/>
    </row>
    <row r="6" spans="1:13" ht="54" customHeight="1">
      <c r="A6" s="1729"/>
      <c r="B6" s="142" t="s">
        <v>948</v>
      </c>
      <c r="C6" s="1755" t="s">
        <v>1602</v>
      </c>
      <c r="D6" s="1756"/>
      <c r="E6" s="1756"/>
      <c r="F6" s="1756"/>
      <c r="G6" s="1756"/>
      <c r="H6" s="1756"/>
      <c r="I6" s="1756"/>
      <c r="J6" s="1756"/>
      <c r="K6" s="1756"/>
      <c r="L6" s="1756"/>
      <c r="M6" s="1757"/>
    </row>
    <row r="7" spans="1:13">
      <c r="A7" s="1729"/>
      <c r="B7" s="151" t="s">
        <v>949</v>
      </c>
      <c r="C7" s="1583" t="s">
        <v>28</v>
      </c>
      <c r="D7" s="1560"/>
      <c r="E7" s="120"/>
      <c r="F7" s="120"/>
      <c r="G7" s="121"/>
      <c r="H7" s="61" t="s">
        <v>296</v>
      </c>
      <c r="I7" s="1559" t="s">
        <v>46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46</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609" t="s">
        <v>2002</v>
      </c>
      <c r="D11" s="1610"/>
      <c r="E11" s="1610"/>
      <c r="F11" s="1610"/>
      <c r="G11" s="1610"/>
      <c r="H11" s="1610"/>
      <c r="I11" s="1610"/>
      <c r="J11" s="1610"/>
      <c r="K11" s="1610"/>
      <c r="L11" s="1610"/>
      <c r="M11" s="1611"/>
    </row>
    <row r="12" spans="1:13" ht="36.75" customHeight="1">
      <c r="A12" s="1729"/>
      <c r="B12" s="151" t="s">
        <v>1069</v>
      </c>
      <c r="C12" s="1609" t="s">
        <v>2003</v>
      </c>
      <c r="D12" s="1610"/>
      <c r="E12" s="1610"/>
      <c r="F12" s="1610"/>
      <c r="G12" s="1610"/>
      <c r="H12" s="1610"/>
      <c r="I12" s="1610"/>
      <c r="J12" s="1610"/>
      <c r="K12" s="1610"/>
      <c r="L12" s="1610"/>
      <c r="M12" s="1611"/>
    </row>
    <row r="13" spans="1:13" ht="31.5">
      <c r="A13" s="1729"/>
      <c r="B13" s="151" t="s">
        <v>1071</v>
      </c>
      <c r="C13" s="2541" t="s">
        <v>853</v>
      </c>
      <c r="D13" s="1804"/>
      <c r="E13" s="1804"/>
      <c r="F13" s="1804"/>
      <c r="G13" s="1804"/>
      <c r="H13" s="1804"/>
      <c r="I13" s="1804"/>
      <c r="J13" s="1804"/>
      <c r="K13" s="1804"/>
      <c r="L13" s="1804"/>
      <c r="M13" s="1805"/>
    </row>
    <row r="14" spans="1:13" ht="66" customHeight="1">
      <c r="A14" s="1729"/>
      <c r="B14" s="1746" t="s">
        <v>1072</v>
      </c>
      <c r="C14" s="1722" t="s">
        <v>57</v>
      </c>
      <c r="D14" s="1724"/>
      <c r="E14" s="84" t="s">
        <v>108</v>
      </c>
      <c r="F14" s="1610" t="s">
        <v>1996</v>
      </c>
      <c r="G14" s="1610"/>
      <c r="H14" s="1610"/>
      <c r="I14" s="1610"/>
      <c r="J14" s="1610"/>
      <c r="K14" s="1610"/>
      <c r="L14" s="1610"/>
      <c r="M14" s="1762"/>
    </row>
    <row r="15" spans="1:13">
      <c r="A15" s="1729"/>
      <c r="B15" s="1746"/>
      <c r="C15" s="99"/>
      <c r="D15" s="99"/>
      <c r="E15" s="167"/>
      <c r="F15" s="55"/>
      <c r="G15" s="55"/>
      <c r="H15" s="55"/>
      <c r="I15" s="55"/>
      <c r="J15" s="55"/>
      <c r="K15" s="55"/>
      <c r="L15" s="124"/>
      <c r="M15" s="125"/>
    </row>
    <row r="16" spans="1:13">
      <c r="A16" s="1714" t="s">
        <v>204</v>
      </c>
      <c r="B16" s="140" t="s">
        <v>283</v>
      </c>
      <c r="C16" s="1577" t="s">
        <v>1354</v>
      </c>
      <c r="D16" s="1554"/>
      <c r="E16" s="1554"/>
      <c r="F16" s="1554"/>
      <c r="G16" s="1554"/>
      <c r="H16" s="1554"/>
      <c r="I16" s="1554"/>
      <c r="J16" s="1554"/>
      <c r="K16" s="1554"/>
      <c r="L16" s="1554"/>
      <c r="M16" s="1555"/>
    </row>
    <row r="17" spans="1:13" ht="39" customHeight="1">
      <c r="A17" s="1715"/>
      <c r="B17" s="140" t="s">
        <v>1074</v>
      </c>
      <c r="C17" s="1915" t="s">
        <v>2004</v>
      </c>
      <c r="D17" s="1690"/>
      <c r="E17" s="1690"/>
      <c r="F17" s="1690"/>
      <c r="G17" s="1690"/>
      <c r="H17" s="1690"/>
      <c r="I17" s="1690"/>
      <c r="J17" s="1690"/>
      <c r="K17" s="1690"/>
      <c r="L17" s="1690"/>
      <c r="M17" s="188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19">
        <v>1</v>
      </c>
      <c r="E30" s="220" t="s">
        <v>594</v>
      </c>
      <c r="F30" s="221" t="s">
        <v>975</v>
      </c>
      <c r="G30" s="222">
        <v>2022</v>
      </c>
      <c r="H30" s="220" t="s">
        <v>594</v>
      </c>
      <c r="I30" s="221" t="s">
        <v>976</v>
      </c>
      <c r="J30" s="1663" t="s">
        <v>2005</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378">
        <v>1</v>
      </c>
      <c r="E37" s="316" t="s">
        <v>594</v>
      </c>
      <c r="F37" s="379">
        <v>1</v>
      </c>
      <c r="G37" s="263" t="s">
        <v>594</v>
      </c>
      <c r="H37" s="379">
        <v>1</v>
      </c>
      <c r="I37" s="263" t="s">
        <v>594</v>
      </c>
      <c r="J37" s="379">
        <v>1</v>
      </c>
      <c r="K37" s="263" t="s">
        <v>594</v>
      </c>
      <c r="L37" s="379">
        <v>1</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378">
        <v>1</v>
      </c>
      <c r="E39" s="316" t="s">
        <v>594</v>
      </c>
      <c r="F39" s="379">
        <v>1</v>
      </c>
      <c r="G39" s="263" t="s">
        <v>594</v>
      </c>
      <c r="H39" s="379">
        <v>1</v>
      </c>
      <c r="I39" s="263" t="s">
        <v>594</v>
      </c>
      <c r="J39" s="379">
        <v>1</v>
      </c>
      <c r="K39" s="263" t="s">
        <v>594</v>
      </c>
      <c r="L39" s="379">
        <v>1</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378">
        <v>1</v>
      </c>
      <c r="E41" s="212" t="s">
        <v>594</v>
      </c>
      <c r="F41" s="1550">
        <v>1</v>
      </c>
      <c r="G41" s="2514"/>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66.75" customHeight="1">
      <c r="A47" s="1715"/>
      <c r="B47" s="151" t="s">
        <v>985</v>
      </c>
      <c r="C47" s="1577" t="s">
        <v>2006</v>
      </c>
      <c r="D47" s="1554"/>
      <c r="E47" s="1554"/>
      <c r="F47" s="1554"/>
      <c r="G47" s="1554"/>
      <c r="H47" s="1554"/>
      <c r="I47" s="1554"/>
      <c r="J47" s="1554"/>
      <c r="K47" s="1554"/>
      <c r="L47" s="1554"/>
      <c r="M47" s="1555"/>
    </row>
    <row r="48" spans="1:13">
      <c r="A48" s="1715"/>
      <c r="B48" s="140" t="s">
        <v>986</v>
      </c>
      <c r="C48" s="1577" t="s">
        <v>2007</v>
      </c>
      <c r="D48" s="1554"/>
      <c r="E48" s="1554"/>
      <c r="F48" s="1554"/>
      <c r="G48" s="1554"/>
      <c r="H48" s="1554"/>
      <c r="I48" s="1554"/>
      <c r="J48" s="1554"/>
      <c r="K48" s="1554"/>
      <c r="L48" s="1554"/>
      <c r="M48" s="1555"/>
    </row>
    <row r="49" spans="1:14">
      <c r="A49" s="1715"/>
      <c r="B49" s="140" t="s">
        <v>988</v>
      </c>
      <c r="C49" s="218">
        <v>0</v>
      </c>
      <c r="D49" s="275" t="s">
        <v>594</v>
      </c>
      <c r="E49" s="216" t="s">
        <v>594</v>
      </c>
      <c r="F49" s="216" t="s">
        <v>594</v>
      </c>
      <c r="G49" s="216" t="s">
        <v>594</v>
      </c>
      <c r="H49" s="216" t="s">
        <v>594</v>
      </c>
      <c r="I49" s="216" t="s">
        <v>594</v>
      </c>
      <c r="J49" s="216" t="s">
        <v>594</v>
      </c>
      <c r="K49" s="216" t="s">
        <v>594</v>
      </c>
      <c r="L49" s="216" t="s">
        <v>594</v>
      </c>
      <c r="M49" s="217" t="s">
        <v>594</v>
      </c>
    </row>
    <row r="50" spans="1:14">
      <c r="A50" s="1715"/>
      <c r="B50" s="140" t="s">
        <v>990</v>
      </c>
      <c r="C50" s="2545"/>
      <c r="D50" s="2546"/>
      <c r="E50" s="2546"/>
      <c r="F50" s="2546"/>
      <c r="G50" s="2546"/>
      <c r="H50" s="2546"/>
      <c r="I50" s="2546"/>
      <c r="J50" s="2546"/>
      <c r="K50" s="2546"/>
      <c r="L50" s="2546"/>
      <c r="M50" s="2547"/>
    </row>
    <row r="51" spans="1:14" ht="15.75" customHeight="1">
      <c r="A51" s="1699" t="s">
        <v>216</v>
      </c>
      <c r="B51" s="144" t="s">
        <v>992</v>
      </c>
      <c r="C51" s="1577" t="s">
        <v>881</v>
      </c>
      <c r="D51" s="1554"/>
      <c r="E51" s="1554"/>
      <c r="F51" s="1554"/>
      <c r="G51" s="1554"/>
      <c r="H51" s="1554"/>
      <c r="I51" s="1554"/>
      <c r="J51" s="1554"/>
      <c r="K51" s="1554"/>
      <c r="L51" s="1554"/>
      <c r="M51" s="1555"/>
    </row>
    <row r="52" spans="1:14">
      <c r="A52" s="1700"/>
      <c r="B52" s="144" t="s">
        <v>993</v>
      </c>
      <c r="C52" s="1577" t="s">
        <v>2008</v>
      </c>
      <c r="D52" s="1554"/>
      <c r="E52" s="1554"/>
      <c r="F52" s="1554"/>
      <c r="G52" s="1554"/>
      <c r="H52" s="1554"/>
      <c r="I52" s="1554"/>
      <c r="J52" s="1554"/>
      <c r="K52" s="1554"/>
      <c r="L52" s="1554"/>
      <c r="M52" s="1555"/>
    </row>
    <row r="53" spans="1:14">
      <c r="A53" s="1700"/>
      <c r="B53" s="144" t="s">
        <v>995</v>
      </c>
      <c r="C53" s="1577" t="s">
        <v>1343</v>
      </c>
      <c r="D53" s="1554"/>
      <c r="E53" s="1554"/>
      <c r="F53" s="1554"/>
      <c r="G53" s="1554"/>
      <c r="H53" s="1554"/>
      <c r="I53" s="1554"/>
      <c r="J53" s="1554"/>
      <c r="K53" s="1554"/>
      <c r="L53" s="1554"/>
      <c r="M53" s="1555"/>
    </row>
    <row r="54" spans="1:14" ht="15.75" customHeight="1">
      <c r="A54" s="1700"/>
      <c r="B54" s="145" t="s">
        <v>997</v>
      </c>
      <c r="C54" s="1577" t="s">
        <v>2009</v>
      </c>
      <c r="D54" s="1554"/>
      <c r="E54" s="1554"/>
      <c r="F54" s="1554"/>
      <c r="G54" s="1554"/>
      <c r="H54" s="1554"/>
      <c r="I54" s="1554"/>
      <c r="J54" s="1554"/>
      <c r="K54" s="1554"/>
      <c r="L54" s="1554"/>
      <c r="M54" s="1555"/>
    </row>
    <row r="55" spans="1:14" ht="15.75" customHeight="1">
      <c r="A55" s="1700"/>
      <c r="B55" s="144" t="s">
        <v>998</v>
      </c>
      <c r="C55" s="1912" t="s">
        <v>882</v>
      </c>
      <c r="D55" s="1913"/>
      <c r="E55" s="1913"/>
      <c r="F55" s="1913"/>
      <c r="G55" s="1913"/>
      <c r="H55" s="1913"/>
      <c r="I55" s="1913"/>
      <c r="J55" s="1913"/>
      <c r="K55" s="1913"/>
      <c r="L55" s="1913"/>
      <c r="M55" s="1914"/>
    </row>
    <row r="56" spans="1:14">
      <c r="A56" s="1704"/>
      <c r="B56" s="144" t="s">
        <v>999</v>
      </c>
      <c r="C56" s="1918">
        <v>6013241000</v>
      </c>
      <c r="D56" s="1918"/>
      <c r="E56" s="1918"/>
      <c r="F56" s="1918"/>
      <c r="G56" s="1918"/>
      <c r="H56" s="1918"/>
      <c r="I56" s="1918"/>
      <c r="J56" s="1918"/>
      <c r="K56" s="1918"/>
      <c r="L56" s="1918"/>
      <c r="M56" s="1919"/>
    </row>
    <row r="57" spans="1:14" ht="15.75" customHeight="1">
      <c r="A57" s="1699" t="s">
        <v>1000</v>
      </c>
      <c r="B57" s="146" t="s">
        <v>1001</v>
      </c>
      <c r="C57" s="1554" t="s">
        <v>1346</v>
      </c>
      <c r="D57" s="1554"/>
      <c r="E57" s="1554"/>
      <c r="F57" s="1554"/>
      <c r="G57" s="1554"/>
      <c r="H57" s="1554"/>
      <c r="I57" s="1554"/>
      <c r="J57" s="1554"/>
      <c r="K57" s="1554"/>
      <c r="L57" s="1554"/>
      <c r="M57" s="1555"/>
    </row>
    <row r="58" spans="1:14" ht="30" customHeight="1">
      <c r="A58" s="1700"/>
      <c r="B58" s="146" t="s">
        <v>1003</v>
      </c>
      <c r="C58" s="1554" t="s">
        <v>1347</v>
      </c>
      <c r="D58" s="1554"/>
      <c r="E58" s="1554"/>
      <c r="F58" s="1554"/>
      <c r="G58" s="1554"/>
      <c r="H58" s="1554"/>
      <c r="I58" s="1554"/>
      <c r="J58" s="1554"/>
      <c r="K58" s="1554"/>
      <c r="L58" s="1554"/>
      <c r="M58" s="1555"/>
    </row>
    <row r="59" spans="1:14" ht="30" customHeight="1">
      <c r="A59" s="1700"/>
      <c r="B59" s="147" t="s">
        <v>296</v>
      </c>
      <c r="C59" s="1554" t="s">
        <v>1120</v>
      </c>
      <c r="D59" s="1554"/>
      <c r="E59" s="1554"/>
      <c r="F59" s="1554"/>
      <c r="G59" s="1554"/>
      <c r="H59" s="1554"/>
      <c r="I59" s="1554"/>
      <c r="J59" s="1554"/>
      <c r="K59" s="1554"/>
      <c r="L59" s="1554"/>
      <c r="M59" s="1555"/>
    </row>
    <row r="60" spans="1:14" ht="65.25" customHeight="1">
      <c r="A60" s="138" t="s">
        <v>220</v>
      </c>
      <c r="B60" s="148"/>
      <c r="C60" s="2542" t="s">
        <v>2010</v>
      </c>
      <c r="D60" s="2543"/>
      <c r="E60" s="2543"/>
      <c r="F60" s="2543"/>
      <c r="G60" s="2543"/>
      <c r="H60" s="2543"/>
      <c r="I60" s="2543"/>
      <c r="J60" s="2543"/>
      <c r="K60" s="2543"/>
      <c r="L60" s="2543"/>
      <c r="M60" s="2544"/>
      <c r="N60" s="11" t="s">
        <v>2011</v>
      </c>
    </row>
  </sheetData>
  <mergeCells count="49">
    <mergeCell ref="A16:A50"/>
    <mergeCell ref="C16:M16"/>
    <mergeCell ref="C17:M17"/>
    <mergeCell ref="A57:A59"/>
    <mergeCell ref="C57:M57"/>
    <mergeCell ref="C58:M58"/>
    <mergeCell ref="C59:M59"/>
    <mergeCell ref="A51:A56"/>
    <mergeCell ref="C51:M51"/>
    <mergeCell ref="C52:M52"/>
    <mergeCell ref="C53:M53"/>
    <mergeCell ref="C54:M54"/>
    <mergeCell ref="C47:M47"/>
    <mergeCell ref="C48:M48"/>
    <mergeCell ref="B35:B42"/>
    <mergeCell ref="F41:G41"/>
    <mergeCell ref="C60:M60"/>
    <mergeCell ref="C50:M50"/>
    <mergeCell ref="C55:M55"/>
    <mergeCell ref="C56:M56"/>
    <mergeCell ref="B43:B46"/>
    <mergeCell ref="F44:F45"/>
    <mergeCell ref="G44:J45"/>
    <mergeCell ref="L44:M45"/>
    <mergeCell ref="B18:B24"/>
    <mergeCell ref="B25:B28"/>
    <mergeCell ref="J30:L30"/>
    <mergeCell ref="B32:B34"/>
    <mergeCell ref="C11:M11"/>
    <mergeCell ref="C12:M12"/>
    <mergeCell ref="C13:M13"/>
    <mergeCell ref="B14:B15"/>
    <mergeCell ref="C14:D14"/>
    <mergeCell ref="F14:M14"/>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 ref="C55:M55" r:id="rId2" display="vtorres1@educacionbogota.gov.co"/>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B1"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6384" width="11.42578125" style="11"/>
  </cols>
  <sheetData>
    <row r="1" spans="1:13">
      <c r="A1" s="56"/>
      <c r="B1" s="57" t="s">
        <v>2012</v>
      </c>
      <c r="C1" s="196"/>
      <c r="D1" s="196"/>
      <c r="E1" s="196"/>
      <c r="F1" s="196"/>
      <c r="G1" s="196"/>
      <c r="H1" s="196"/>
      <c r="I1" s="196"/>
      <c r="J1" s="196"/>
      <c r="K1" s="196"/>
      <c r="L1" s="196"/>
      <c r="M1" s="197"/>
    </row>
    <row r="2" spans="1:13" ht="36" customHeight="1">
      <c r="A2" s="1728" t="s">
        <v>944</v>
      </c>
      <c r="B2" s="139" t="s">
        <v>945</v>
      </c>
      <c r="C2" s="1927" t="s">
        <v>2013</v>
      </c>
      <c r="D2" s="1639"/>
      <c r="E2" s="1639"/>
      <c r="F2" s="1639"/>
      <c r="G2" s="1639"/>
      <c r="H2" s="1639"/>
      <c r="I2" s="1639"/>
      <c r="J2" s="1639"/>
      <c r="K2" s="1639"/>
      <c r="L2" s="1639"/>
      <c r="M2" s="1640"/>
    </row>
    <row r="3" spans="1:13" ht="33.75" customHeight="1">
      <c r="A3" s="1729"/>
      <c r="B3" s="151" t="s">
        <v>1063</v>
      </c>
      <c r="C3" s="1577" t="s">
        <v>2014</v>
      </c>
      <c r="D3" s="1554"/>
      <c r="E3" s="1554"/>
      <c r="F3" s="1554"/>
      <c r="G3" s="1554"/>
      <c r="H3" s="1554"/>
      <c r="I3" s="1554"/>
      <c r="J3" s="1554"/>
      <c r="K3" s="1554"/>
      <c r="L3" s="1554"/>
      <c r="M3" s="1555"/>
    </row>
    <row r="4" spans="1:13" ht="25.5" customHeight="1">
      <c r="A4" s="1729"/>
      <c r="B4" s="142" t="s">
        <v>292</v>
      </c>
      <c r="C4" s="215" t="s">
        <v>93</v>
      </c>
      <c r="D4" s="229" t="s">
        <v>594</v>
      </c>
      <c r="E4" s="231" t="s">
        <v>594</v>
      </c>
      <c r="F4" s="2157" t="s">
        <v>293</v>
      </c>
      <c r="G4" s="2158"/>
      <c r="H4" s="231">
        <v>41</v>
      </c>
      <c r="I4" s="216" t="s">
        <v>594</v>
      </c>
      <c r="J4" s="216" t="s">
        <v>594</v>
      </c>
      <c r="K4" s="216" t="s">
        <v>594</v>
      </c>
      <c r="L4" s="216" t="s">
        <v>594</v>
      </c>
      <c r="M4" s="217" t="s">
        <v>594</v>
      </c>
    </row>
    <row r="5" spans="1:13" ht="25.5" customHeight="1">
      <c r="A5" s="1729"/>
      <c r="B5" s="142" t="s">
        <v>947</v>
      </c>
      <c r="C5" s="1733" t="s">
        <v>1065</v>
      </c>
      <c r="D5" s="1734"/>
      <c r="E5" s="1734"/>
      <c r="F5" s="1734"/>
      <c r="G5" s="1734"/>
      <c r="H5" s="1734"/>
      <c r="I5" s="1734"/>
      <c r="J5" s="1734"/>
      <c r="K5" s="1734"/>
      <c r="L5" s="1734"/>
      <c r="M5" s="1735"/>
    </row>
    <row r="6" spans="1:13" ht="31.5" customHeight="1">
      <c r="A6" s="1729"/>
      <c r="B6" s="142" t="s">
        <v>948</v>
      </c>
      <c r="C6" s="1738" t="s">
        <v>1066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50.25" customHeight="1">
      <c r="A11" s="1729"/>
      <c r="B11" s="151" t="s">
        <v>952</v>
      </c>
      <c r="C11" s="1577" t="s">
        <v>2015</v>
      </c>
      <c r="D11" s="1554"/>
      <c r="E11" s="1554"/>
      <c r="F11" s="1554"/>
      <c r="G11" s="1554"/>
      <c r="H11" s="1554"/>
      <c r="I11" s="1554"/>
      <c r="J11" s="1554"/>
      <c r="K11" s="1554"/>
      <c r="L11" s="1554"/>
      <c r="M11" s="1555"/>
    </row>
    <row r="12" spans="1:13" ht="29.25" customHeight="1">
      <c r="A12" s="1729"/>
      <c r="B12" s="151" t="s">
        <v>1069</v>
      </c>
      <c r="C12" s="2215" t="s">
        <v>2016</v>
      </c>
      <c r="D12" s="2216"/>
      <c r="E12" s="2216"/>
      <c r="F12" s="2216"/>
      <c r="G12" s="2216"/>
      <c r="H12" s="2216"/>
      <c r="I12" s="2216"/>
      <c r="J12" s="2216"/>
      <c r="K12" s="2216"/>
      <c r="L12" s="2216"/>
      <c r="M12" s="2217"/>
    </row>
    <row r="13" spans="1:13" ht="31.5">
      <c r="A13" s="1729"/>
      <c r="B13" s="151" t="s">
        <v>1071</v>
      </c>
      <c r="C13" s="1899" t="s">
        <v>853</v>
      </c>
      <c r="D13" s="1900"/>
      <c r="E13" s="1900"/>
      <c r="F13" s="1900"/>
      <c r="G13" s="1900"/>
      <c r="H13" s="1900"/>
      <c r="I13" s="1900"/>
      <c r="J13" s="1900"/>
      <c r="K13" s="1900"/>
      <c r="L13" s="1900"/>
      <c r="M13" s="1901"/>
    </row>
    <row r="14" spans="1:13" ht="114.75" customHeight="1">
      <c r="A14" s="1729"/>
      <c r="B14" s="1746" t="s">
        <v>1072</v>
      </c>
      <c r="C14" s="1722" t="s">
        <v>57</v>
      </c>
      <c r="D14" s="1724"/>
      <c r="E14" s="84" t="s">
        <v>108</v>
      </c>
      <c r="F14" s="1663" t="s">
        <v>2017</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887</v>
      </c>
      <c r="D16" s="1554"/>
      <c r="E16" s="1554"/>
      <c r="F16" s="1554"/>
      <c r="G16" s="1554"/>
      <c r="H16" s="1554"/>
      <c r="I16" s="1554"/>
      <c r="J16" s="1554"/>
      <c r="K16" s="1554"/>
      <c r="L16" s="1554"/>
      <c r="M16" s="1555"/>
    </row>
    <row r="17" spans="1:13" ht="77.25" customHeight="1">
      <c r="A17" s="1715"/>
      <c r="B17" s="140" t="s">
        <v>1074</v>
      </c>
      <c r="C17" s="1755" t="s">
        <v>2018</v>
      </c>
      <c r="D17" s="1756"/>
      <c r="E17" s="1756"/>
      <c r="F17" s="1756"/>
      <c r="G17" s="1756"/>
      <c r="H17" s="1756"/>
      <c r="I17" s="1756"/>
      <c r="J17" s="1756"/>
      <c r="K17" s="1756"/>
      <c r="L17" s="1756"/>
      <c r="M17" s="1756"/>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271" t="s">
        <v>411</v>
      </c>
      <c r="E30" s="272" t="s">
        <v>594</v>
      </c>
      <c r="F30" s="273" t="s">
        <v>975</v>
      </c>
      <c r="G30" s="399" t="s">
        <v>411</v>
      </c>
      <c r="H30" s="272" t="s">
        <v>594</v>
      </c>
      <c r="I30" s="273" t="s">
        <v>976</v>
      </c>
      <c r="J30" s="1670" t="s">
        <v>411</v>
      </c>
      <c r="K30" s="1671"/>
      <c r="L30" s="2016"/>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2019</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4">
        <v>0.16</v>
      </c>
      <c r="E37" s="263" t="s">
        <v>594</v>
      </c>
      <c r="F37" s="379">
        <v>0.33</v>
      </c>
      <c r="G37" s="263" t="s">
        <v>594</v>
      </c>
      <c r="H37" s="379">
        <v>0.5</v>
      </c>
      <c r="I37" s="263" t="s">
        <v>594</v>
      </c>
      <c r="J37" s="379">
        <v>0.66</v>
      </c>
      <c r="K37" s="263" t="s">
        <v>594</v>
      </c>
      <c r="L37" s="379">
        <v>0.83</v>
      </c>
      <c r="M37" s="214" t="s">
        <v>594</v>
      </c>
    </row>
    <row r="38" spans="1:13">
      <c r="A38" s="1715"/>
      <c r="B38" s="1557"/>
      <c r="C38" s="81"/>
      <c r="D38" s="209">
        <v>2028</v>
      </c>
      <c r="E38" s="209" t="s">
        <v>594</v>
      </c>
      <c r="F38" s="209"/>
      <c r="G38" s="209" t="s">
        <v>594</v>
      </c>
      <c r="H38" s="209"/>
      <c r="I38" s="209" t="s">
        <v>594</v>
      </c>
      <c r="J38" s="209"/>
      <c r="K38" s="209" t="s">
        <v>594</v>
      </c>
      <c r="L38" s="209"/>
      <c r="M38" s="210" t="s">
        <v>594</v>
      </c>
    </row>
    <row r="39" spans="1:13">
      <c r="A39" s="1715"/>
      <c r="B39" s="1557"/>
      <c r="C39" s="81"/>
      <c r="D39" s="224">
        <v>1</v>
      </c>
      <c r="E39" s="263" t="s">
        <v>594</v>
      </c>
      <c r="F39" s="227" t="s">
        <v>594</v>
      </c>
      <c r="G39" s="263" t="s">
        <v>594</v>
      </c>
      <c r="H39" s="227" t="s">
        <v>594</v>
      </c>
      <c r="I39" s="263" t="s">
        <v>594</v>
      </c>
      <c r="J39" s="227" t="s">
        <v>594</v>
      </c>
      <c r="K39" s="263" t="s">
        <v>594</v>
      </c>
      <c r="L39" s="227" t="s">
        <v>594</v>
      </c>
      <c r="M39" s="214" t="s">
        <v>594</v>
      </c>
    </row>
    <row r="40" spans="1:13">
      <c r="A40" s="1715"/>
      <c r="B40" s="1557"/>
      <c r="C40" s="81"/>
      <c r="D40" s="6"/>
      <c r="E40" s="6"/>
      <c r="F40" s="10" t="s">
        <v>981</v>
      </c>
      <c r="G40" s="6"/>
      <c r="H40" s="131"/>
      <c r="I40" s="131"/>
      <c r="J40" s="131"/>
      <c r="K40" s="6"/>
      <c r="L40" s="6"/>
      <c r="M40" s="200"/>
    </row>
    <row r="41" spans="1:13" ht="15.75" customHeight="1">
      <c r="A41" s="1715"/>
      <c r="B41" s="1557"/>
      <c r="C41" s="81"/>
      <c r="D41" s="274"/>
      <c r="E41" s="212"/>
      <c r="F41" s="1550">
        <v>1</v>
      </c>
      <c r="G41" s="2514"/>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00.75" customHeight="1">
      <c r="A47" s="1715"/>
      <c r="B47" s="151" t="s">
        <v>985</v>
      </c>
      <c r="C47" s="1553" t="s">
        <v>2020</v>
      </c>
      <c r="D47" s="1554"/>
      <c r="E47" s="1554"/>
      <c r="F47" s="1554"/>
      <c r="G47" s="1554"/>
      <c r="H47" s="1554"/>
      <c r="I47" s="1554"/>
      <c r="J47" s="1554"/>
      <c r="K47" s="1554"/>
      <c r="L47" s="1554"/>
      <c r="M47" s="1555"/>
    </row>
    <row r="48" spans="1:13">
      <c r="A48" s="1715"/>
      <c r="B48" s="140" t="s">
        <v>986</v>
      </c>
      <c r="C48" s="1577" t="s">
        <v>2021</v>
      </c>
      <c r="D48" s="1554"/>
      <c r="E48" s="1554"/>
      <c r="F48" s="1554"/>
      <c r="G48" s="1554"/>
      <c r="H48" s="1554"/>
      <c r="I48" s="1554"/>
      <c r="J48" s="1554"/>
      <c r="K48" s="1554"/>
      <c r="L48" s="1554"/>
      <c r="M48" s="1555"/>
    </row>
    <row r="49" spans="1:13">
      <c r="A49" s="1715"/>
      <c r="B49" s="140" t="s">
        <v>988</v>
      </c>
      <c r="C49" s="218">
        <v>30</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1577" t="s">
        <v>1099</v>
      </c>
      <c r="D50" s="1554"/>
      <c r="E50" s="1554"/>
      <c r="F50" s="1554"/>
      <c r="G50" s="1554"/>
      <c r="H50" s="1554"/>
      <c r="I50" s="1554"/>
      <c r="J50" s="1554"/>
      <c r="K50" s="1554"/>
      <c r="L50" s="1554"/>
      <c r="M50" s="1555"/>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012"/>
      <c r="D60" s="2013"/>
      <c r="E60" s="2013"/>
      <c r="F60" s="2013"/>
      <c r="G60" s="2013"/>
      <c r="H60" s="2013"/>
      <c r="I60" s="2013"/>
      <c r="J60" s="2013"/>
      <c r="K60" s="2013"/>
      <c r="L60" s="2013"/>
      <c r="M60" s="2014"/>
    </row>
  </sheetData>
  <mergeCells count="49">
    <mergeCell ref="A57:A59"/>
    <mergeCell ref="C57:M57"/>
    <mergeCell ref="C58:M58"/>
    <mergeCell ref="C59:M59"/>
    <mergeCell ref="C60:M60"/>
    <mergeCell ref="A51:A56"/>
    <mergeCell ref="C51:M51"/>
    <mergeCell ref="C52:M52"/>
    <mergeCell ref="C53:M53"/>
    <mergeCell ref="C54:M54"/>
    <mergeCell ref="C55:M55"/>
    <mergeCell ref="C56:M56"/>
    <mergeCell ref="C50:M50"/>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F9:G9"/>
    <mergeCell ref="I9:J9"/>
    <mergeCell ref="C10:D10"/>
    <mergeCell ref="F10:G10"/>
    <mergeCell ref="I10:J10"/>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s>
  <dataValidations count="6">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5" width="11.42578125" style="11"/>
    <col min="6" max="6" width="15.42578125" style="11" customWidth="1"/>
    <col min="7" max="12" width="11.42578125" style="11"/>
    <col min="13" max="13" width="16" style="11" customWidth="1"/>
    <col min="14" max="16384" width="11.42578125" style="11"/>
  </cols>
  <sheetData>
    <row r="1" spans="1:13">
      <c r="A1" s="398" t="s">
        <v>594</v>
      </c>
      <c r="B1" s="2465" t="s">
        <v>2022</v>
      </c>
      <c r="C1" s="2466"/>
      <c r="D1" s="2466"/>
      <c r="E1" s="2466"/>
      <c r="F1" s="2466"/>
      <c r="G1" s="2466"/>
      <c r="H1" s="2466"/>
      <c r="I1" s="2466"/>
      <c r="J1" s="2466"/>
      <c r="K1" s="2466"/>
      <c r="L1" s="2466"/>
      <c r="M1" s="2467"/>
    </row>
    <row r="2" spans="1:13" ht="36" customHeight="1">
      <c r="A2" s="1636" t="s">
        <v>944</v>
      </c>
      <c r="B2" s="517" t="s">
        <v>945</v>
      </c>
      <c r="C2" s="1639" t="s">
        <v>889</v>
      </c>
      <c r="D2" s="1639"/>
      <c r="E2" s="1639"/>
      <c r="F2" s="1639"/>
      <c r="G2" s="1639"/>
      <c r="H2" s="1639"/>
      <c r="I2" s="1639"/>
      <c r="J2" s="1639"/>
      <c r="K2" s="1639"/>
      <c r="L2" s="1639"/>
      <c r="M2" s="1640"/>
    </row>
    <row r="3" spans="1:13" ht="33.75" customHeight="1">
      <c r="A3" s="1637"/>
      <c r="B3" s="518" t="s">
        <v>1063</v>
      </c>
      <c r="C3" s="1554" t="s">
        <v>2023</v>
      </c>
      <c r="D3" s="1554"/>
      <c r="E3" s="1554"/>
      <c r="F3" s="1554"/>
      <c r="G3" s="1554"/>
      <c r="H3" s="1554"/>
      <c r="I3" s="1554"/>
      <c r="J3" s="1554"/>
      <c r="K3" s="1554"/>
      <c r="L3" s="1554"/>
      <c r="M3" s="217" t="s">
        <v>594</v>
      </c>
    </row>
    <row r="4" spans="1:13" ht="25.5" customHeight="1">
      <c r="A4" s="1637"/>
      <c r="B4" s="519" t="s">
        <v>292</v>
      </c>
      <c r="C4" s="216" t="s">
        <v>93</v>
      </c>
      <c r="D4" s="229" t="s">
        <v>594</v>
      </c>
      <c r="E4" s="231" t="s">
        <v>594</v>
      </c>
      <c r="F4" s="2157" t="s">
        <v>293</v>
      </c>
      <c r="G4" s="2158"/>
      <c r="H4" s="231">
        <v>42</v>
      </c>
      <c r="I4" s="216" t="s">
        <v>594</v>
      </c>
      <c r="J4" s="216" t="s">
        <v>594</v>
      </c>
      <c r="K4" s="216" t="s">
        <v>594</v>
      </c>
      <c r="L4" s="216" t="s">
        <v>594</v>
      </c>
      <c r="M4" s="217" t="s">
        <v>594</v>
      </c>
    </row>
    <row r="5" spans="1:13" ht="45" customHeight="1">
      <c r="A5" s="1637"/>
      <c r="B5" s="519" t="s">
        <v>947</v>
      </c>
      <c r="C5" s="1554" t="s">
        <v>2024</v>
      </c>
      <c r="D5" s="1554"/>
      <c r="E5" s="1554"/>
      <c r="F5" s="1554"/>
      <c r="G5" s="1554"/>
      <c r="H5" s="1554"/>
      <c r="I5" s="1554"/>
      <c r="J5" s="1554"/>
      <c r="K5" s="1554"/>
      <c r="L5" s="1554"/>
      <c r="M5" s="1555"/>
    </row>
    <row r="6" spans="1:13" ht="31.5" customHeight="1">
      <c r="A6" s="1637"/>
      <c r="B6" s="519" t="s">
        <v>948</v>
      </c>
      <c r="C6" s="1554" t="s">
        <v>2025</v>
      </c>
      <c r="D6" s="1554"/>
      <c r="E6" s="1554"/>
      <c r="F6" s="1554"/>
      <c r="G6" s="1554"/>
      <c r="H6" s="1554"/>
      <c r="I6" s="1554"/>
      <c r="J6" s="1554"/>
      <c r="K6" s="1554"/>
      <c r="L6" s="1554"/>
      <c r="M6" s="1555"/>
    </row>
    <row r="7" spans="1:13" ht="15.75" customHeight="1">
      <c r="A7" s="1637"/>
      <c r="B7" s="519" t="s">
        <v>949</v>
      </c>
      <c r="C7" s="1554" t="s">
        <v>33</v>
      </c>
      <c r="D7" s="1554"/>
      <c r="E7" s="220" t="s">
        <v>594</v>
      </c>
      <c r="F7" s="220" t="s">
        <v>594</v>
      </c>
      <c r="G7" s="262" t="s">
        <v>594</v>
      </c>
      <c r="H7" s="302" t="s">
        <v>296</v>
      </c>
      <c r="I7" s="1554" t="s">
        <v>56</v>
      </c>
      <c r="J7" s="1554"/>
      <c r="K7" s="1554"/>
      <c r="L7" s="1554"/>
      <c r="M7" s="1555"/>
    </row>
    <row r="8" spans="1:13" ht="3.75" customHeight="1">
      <c r="A8" s="1637"/>
      <c r="B8" s="2548" t="s">
        <v>950</v>
      </c>
      <c r="C8" s="220" t="s">
        <v>594</v>
      </c>
      <c r="D8" s="220" t="s">
        <v>594</v>
      </c>
      <c r="E8" s="238" t="s">
        <v>594</v>
      </c>
      <c r="F8" s="238" t="s">
        <v>594</v>
      </c>
      <c r="G8" s="238" t="s">
        <v>594</v>
      </c>
      <c r="H8" s="238" t="s">
        <v>594</v>
      </c>
      <c r="I8" s="220" t="s">
        <v>594</v>
      </c>
      <c r="J8" s="220" t="s">
        <v>594</v>
      </c>
      <c r="K8" s="220" t="s">
        <v>594</v>
      </c>
      <c r="L8" s="220" t="s">
        <v>594</v>
      </c>
      <c r="M8" s="242" t="s">
        <v>594</v>
      </c>
    </row>
    <row r="9" spans="1:13" ht="55.5" customHeight="1">
      <c r="A9" s="1637"/>
      <c r="B9" s="2548"/>
      <c r="C9" s="1552" t="s">
        <v>56</v>
      </c>
      <c r="D9" s="1552"/>
      <c r="E9" s="220" t="s">
        <v>594</v>
      </c>
      <c r="F9" s="1552" t="s">
        <v>594</v>
      </c>
      <c r="G9" s="1552"/>
      <c r="H9" s="220" t="s">
        <v>594</v>
      </c>
      <c r="I9" s="1552" t="s">
        <v>594</v>
      </c>
      <c r="J9" s="1552"/>
      <c r="K9" s="220" t="s">
        <v>594</v>
      </c>
      <c r="L9" s="220" t="s">
        <v>594</v>
      </c>
      <c r="M9" s="242" t="s">
        <v>594</v>
      </c>
    </row>
    <row r="10" spans="1:13" ht="15.75" customHeight="1">
      <c r="A10" s="1637"/>
      <c r="B10" s="2549"/>
      <c r="C10" s="1552" t="s">
        <v>951</v>
      </c>
      <c r="D10" s="1552"/>
      <c r="E10" s="216" t="s">
        <v>594</v>
      </c>
      <c r="F10" s="1552" t="s">
        <v>951</v>
      </c>
      <c r="G10" s="1552"/>
      <c r="H10" s="216" t="s">
        <v>594</v>
      </c>
      <c r="I10" s="1552" t="s">
        <v>951</v>
      </c>
      <c r="J10" s="1552"/>
      <c r="K10" s="216" t="s">
        <v>594</v>
      </c>
      <c r="L10" s="216" t="s">
        <v>594</v>
      </c>
      <c r="M10" s="217" t="s">
        <v>594</v>
      </c>
    </row>
    <row r="11" spans="1:13" ht="42" customHeight="1">
      <c r="A11" s="1637"/>
      <c r="B11" s="519" t="s">
        <v>952</v>
      </c>
      <c r="C11" s="2550" t="s">
        <v>2026</v>
      </c>
      <c r="D11" s="1684"/>
      <c r="E11" s="1684"/>
      <c r="F11" s="1684"/>
      <c r="G11" s="1684"/>
      <c r="H11" s="1684"/>
      <c r="I11" s="1684"/>
      <c r="J11" s="1684"/>
      <c r="K11" s="1684"/>
      <c r="L11" s="1684"/>
      <c r="M11" s="2551"/>
    </row>
    <row r="12" spans="1:13" ht="29.25" customHeight="1">
      <c r="A12" s="1637"/>
      <c r="B12" s="519" t="s">
        <v>1069</v>
      </c>
      <c r="C12" s="1917" t="s">
        <v>2027</v>
      </c>
      <c r="D12" s="1918"/>
      <c r="E12" s="1918"/>
      <c r="F12" s="1918"/>
      <c r="G12" s="1918"/>
      <c r="H12" s="1918"/>
      <c r="I12" s="1918"/>
      <c r="J12" s="1918"/>
      <c r="K12" s="1918"/>
      <c r="L12" s="1918"/>
      <c r="M12" s="2221"/>
    </row>
    <row r="13" spans="1:13" ht="31.5">
      <c r="A13" s="1637"/>
      <c r="B13" s="519" t="s">
        <v>1071</v>
      </c>
      <c r="C13" s="1899" t="s">
        <v>853</v>
      </c>
      <c r="D13" s="1900"/>
      <c r="E13" s="1900"/>
      <c r="F13" s="1900"/>
      <c r="G13" s="1900"/>
      <c r="H13" s="1900"/>
      <c r="I13" s="1900"/>
      <c r="J13" s="1900"/>
      <c r="K13" s="1900"/>
      <c r="L13" s="1900"/>
      <c r="M13" s="1901"/>
    </row>
    <row r="14" spans="1:13" ht="77.25" customHeight="1">
      <c r="A14" s="1637"/>
      <c r="B14" s="2552" t="s">
        <v>1072</v>
      </c>
      <c r="C14" s="1554" t="s">
        <v>57</v>
      </c>
      <c r="D14" s="1554"/>
      <c r="E14" s="232" t="s">
        <v>108</v>
      </c>
      <c r="F14" s="1554" t="s">
        <v>2028</v>
      </c>
      <c r="G14" s="1554"/>
      <c r="H14" s="1554"/>
      <c r="I14" s="1554"/>
      <c r="J14" s="1554"/>
      <c r="K14" s="1554"/>
      <c r="L14" s="1554"/>
      <c r="M14" s="1555"/>
    </row>
    <row r="15" spans="1:13">
      <c r="A15" s="1637"/>
      <c r="B15" s="2553"/>
      <c r="C15" s="216" t="s">
        <v>594</v>
      </c>
      <c r="D15" s="216" t="s">
        <v>594</v>
      </c>
      <c r="E15" s="233" t="s">
        <v>594</v>
      </c>
      <c r="F15" s="220" t="s">
        <v>594</v>
      </c>
      <c r="G15" s="220" t="s">
        <v>594</v>
      </c>
      <c r="H15" s="220" t="s">
        <v>594</v>
      </c>
      <c r="I15" s="220" t="s">
        <v>594</v>
      </c>
      <c r="J15" s="220" t="s">
        <v>594</v>
      </c>
      <c r="K15" s="220" t="s">
        <v>594</v>
      </c>
      <c r="L15" s="220" t="s">
        <v>594</v>
      </c>
      <c r="M15" s="242" t="s">
        <v>594</v>
      </c>
    </row>
    <row r="16" spans="1:13" ht="15.75" customHeight="1">
      <c r="A16" s="1760" t="s">
        <v>204</v>
      </c>
      <c r="B16" s="519" t="s">
        <v>283</v>
      </c>
      <c r="C16" s="1554" t="s">
        <v>887</v>
      </c>
      <c r="D16" s="1554"/>
      <c r="E16" s="1554"/>
      <c r="F16" s="1554"/>
      <c r="G16" s="1554"/>
      <c r="H16" s="1554"/>
      <c r="I16" s="1554"/>
      <c r="J16" s="1554"/>
      <c r="K16" s="1554"/>
      <c r="L16" s="1554"/>
      <c r="M16" s="1555"/>
    </row>
    <row r="17" spans="1:13" ht="58.5" customHeight="1">
      <c r="A17" s="1632"/>
      <c r="B17" s="519" t="s">
        <v>1074</v>
      </c>
      <c r="C17" s="2541" t="s">
        <v>890</v>
      </c>
      <c r="D17" s="1804"/>
      <c r="E17" s="1804"/>
      <c r="F17" s="1804"/>
      <c r="G17" s="1804"/>
      <c r="H17" s="1804"/>
      <c r="I17" s="1804"/>
      <c r="J17" s="1804"/>
      <c r="K17" s="1804"/>
      <c r="L17" s="1804"/>
      <c r="M17" s="1805"/>
    </row>
    <row r="18" spans="1:13" ht="8.25" customHeight="1">
      <c r="A18" s="1632"/>
      <c r="B18" s="2548" t="s">
        <v>954</v>
      </c>
      <c r="C18" s="220" t="s">
        <v>594</v>
      </c>
      <c r="D18" s="220" t="s">
        <v>594</v>
      </c>
      <c r="E18" s="220" t="s">
        <v>594</v>
      </c>
      <c r="F18" s="220" t="s">
        <v>594</v>
      </c>
      <c r="G18" s="220" t="s">
        <v>594</v>
      </c>
      <c r="H18" s="220" t="s">
        <v>594</v>
      </c>
      <c r="I18" s="220" t="s">
        <v>594</v>
      </c>
      <c r="J18" s="220" t="s">
        <v>594</v>
      </c>
      <c r="K18" s="220" t="s">
        <v>594</v>
      </c>
      <c r="L18" s="220" t="s">
        <v>594</v>
      </c>
      <c r="M18" s="242" t="s">
        <v>594</v>
      </c>
    </row>
    <row r="19" spans="1:13" ht="9" customHeight="1">
      <c r="A19" s="1632"/>
      <c r="B19" s="2548"/>
      <c r="C19" s="220" t="s">
        <v>594</v>
      </c>
      <c r="D19" s="216" t="s">
        <v>594</v>
      </c>
      <c r="E19" s="220" t="s">
        <v>594</v>
      </c>
      <c r="F19" s="216" t="s">
        <v>594</v>
      </c>
      <c r="G19" s="220" t="s">
        <v>594</v>
      </c>
      <c r="H19" s="216" t="s">
        <v>594</v>
      </c>
      <c r="I19" s="220" t="s">
        <v>594</v>
      </c>
      <c r="J19" s="216" t="s">
        <v>594</v>
      </c>
      <c r="K19" s="220" t="s">
        <v>594</v>
      </c>
      <c r="L19" s="220" t="s">
        <v>594</v>
      </c>
      <c r="M19" s="242" t="s">
        <v>594</v>
      </c>
    </row>
    <row r="20" spans="1:13">
      <c r="A20" s="1632"/>
      <c r="B20" s="2548"/>
      <c r="C20" s="220" t="s">
        <v>955</v>
      </c>
      <c r="D20" s="260" t="s">
        <v>594</v>
      </c>
      <c r="E20" s="220" t="s">
        <v>956</v>
      </c>
      <c r="F20" s="260" t="s">
        <v>594</v>
      </c>
      <c r="G20" s="220" t="s">
        <v>957</v>
      </c>
      <c r="H20" s="260" t="s">
        <v>594</v>
      </c>
      <c r="I20" s="220" t="s">
        <v>958</v>
      </c>
      <c r="J20" s="260" t="s">
        <v>594</v>
      </c>
      <c r="K20" s="220" t="s">
        <v>594</v>
      </c>
      <c r="L20" s="220" t="s">
        <v>594</v>
      </c>
      <c r="M20" s="242" t="s">
        <v>594</v>
      </c>
    </row>
    <row r="21" spans="1:13">
      <c r="A21" s="1632"/>
      <c r="B21" s="2548"/>
      <c r="C21" s="220" t="s">
        <v>959</v>
      </c>
      <c r="D21" s="260" t="s">
        <v>594</v>
      </c>
      <c r="E21" s="220" t="s">
        <v>960</v>
      </c>
      <c r="F21" s="260" t="s">
        <v>594</v>
      </c>
      <c r="G21" s="220" t="s">
        <v>961</v>
      </c>
      <c r="H21" s="260" t="s">
        <v>594</v>
      </c>
      <c r="I21" s="220" t="s">
        <v>594</v>
      </c>
      <c r="J21" s="220" t="s">
        <v>594</v>
      </c>
      <c r="K21" s="220" t="s">
        <v>594</v>
      </c>
      <c r="L21" s="220" t="s">
        <v>594</v>
      </c>
      <c r="M21" s="242" t="s">
        <v>594</v>
      </c>
    </row>
    <row r="22" spans="1:13">
      <c r="A22" s="1632"/>
      <c r="B22" s="2548"/>
      <c r="C22" s="220" t="s">
        <v>962</v>
      </c>
      <c r="D22" s="260" t="s">
        <v>594</v>
      </c>
      <c r="E22" s="220" t="s">
        <v>963</v>
      </c>
      <c r="F22" s="260" t="s">
        <v>594</v>
      </c>
      <c r="G22" s="220" t="s">
        <v>594</v>
      </c>
      <c r="H22" s="220" t="s">
        <v>594</v>
      </c>
      <c r="I22" s="220" t="s">
        <v>594</v>
      </c>
      <c r="J22" s="220" t="s">
        <v>594</v>
      </c>
      <c r="K22" s="220" t="s">
        <v>594</v>
      </c>
      <c r="L22" s="220" t="s">
        <v>594</v>
      </c>
      <c r="M22" s="242" t="s">
        <v>594</v>
      </c>
    </row>
    <row r="23" spans="1:13">
      <c r="A23" s="1632"/>
      <c r="B23" s="2548"/>
      <c r="C23" s="220" t="s">
        <v>105</v>
      </c>
      <c r="D23" s="260" t="s">
        <v>964</v>
      </c>
      <c r="E23" s="220" t="s">
        <v>965</v>
      </c>
      <c r="F23" s="216" t="s">
        <v>966</v>
      </c>
      <c r="G23" s="216" t="s">
        <v>594</v>
      </c>
      <c r="H23" s="216" t="s">
        <v>594</v>
      </c>
      <c r="I23" s="216" t="s">
        <v>594</v>
      </c>
      <c r="J23" s="216" t="s">
        <v>594</v>
      </c>
      <c r="K23" s="216" t="s">
        <v>594</v>
      </c>
      <c r="L23" s="216" t="s">
        <v>594</v>
      </c>
      <c r="M23" s="217" t="s">
        <v>594</v>
      </c>
    </row>
    <row r="24" spans="1:13" ht="9.75" customHeight="1">
      <c r="A24" s="1632"/>
      <c r="B24" s="2549"/>
      <c r="C24" s="216" t="s">
        <v>594</v>
      </c>
      <c r="D24" s="216" t="s">
        <v>594</v>
      </c>
      <c r="E24" s="216" t="s">
        <v>594</v>
      </c>
      <c r="F24" s="216" t="s">
        <v>594</v>
      </c>
      <c r="G24" s="216" t="s">
        <v>594</v>
      </c>
      <c r="H24" s="216" t="s">
        <v>594</v>
      </c>
      <c r="I24" s="216" t="s">
        <v>594</v>
      </c>
      <c r="J24" s="216" t="s">
        <v>594</v>
      </c>
      <c r="K24" s="216" t="s">
        <v>594</v>
      </c>
      <c r="L24" s="216" t="s">
        <v>594</v>
      </c>
      <c r="M24" s="217" t="s">
        <v>594</v>
      </c>
    </row>
    <row r="25" spans="1:13">
      <c r="A25" s="1632"/>
      <c r="B25" s="2548" t="s">
        <v>967</v>
      </c>
      <c r="C25" s="220" t="s">
        <v>594</v>
      </c>
      <c r="D25" s="220" t="s">
        <v>594</v>
      </c>
      <c r="E25" s="220" t="s">
        <v>594</v>
      </c>
      <c r="F25" s="220" t="s">
        <v>594</v>
      </c>
      <c r="G25" s="220" t="s">
        <v>594</v>
      </c>
      <c r="H25" s="220" t="s">
        <v>594</v>
      </c>
      <c r="I25" s="220" t="s">
        <v>594</v>
      </c>
      <c r="J25" s="220" t="s">
        <v>594</v>
      </c>
      <c r="K25" s="220" t="s">
        <v>594</v>
      </c>
      <c r="L25" s="220" t="s">
        <v>594</v>
      </c>
      <c r="M25" s="242" t="s">
        <v>594</v>
      </c>
    </row>
    <row r="26" spans="1:13">
      <c r="A26" s="1632"/>
      <c r="B26" s="2548"/>
      <c r="C26" s="220" t="s">
        <v>968</v>
      </c>
      <c r="D26" s="222" t="s">
        <v>594</v>
      </c>
      <c r="E26" s="220" t="s">
        <v>594</v>
      </c>
      <c r="F26" s="220" t="s">
        <v>969</v>
      </c>
      <c r="G26" s="222"/>
      <c r="H26" s="220" t="s">
        <v>594</v>
      </c>
      <c r="I26" s="220" t="s">
        <v>970</v>
      </c>
      <c r="J26" s="222"/>
      <c r="K26" s="220" t="s">
        <v>594</v>
      </c>
      <c r="L26" s="220" t="s">
        <v>594</v>
      </c>
      <c r="M26" s="242" t="s">
        <v>594</v>
      </c>
    </row>
    <row r="27" spans="1:13">
      <c r="A27" s="1632"/>
      <c r="B27" s="2548"/>
      <c r="C27" s="220" t="s">
        <v>971</v>
      </c>
      <c r="D27" s="260" t="s">
        <v>594</v>
      </c>
      <c r="E27" s="220" t="s">
        <v>594</v>
      </c>
      <c r="F27" s="220" t="s">
        <v>972</v>
      </c>
      <c r="G27" s="260" t="s">
        <v>964</v>
      </c>
      <c r="H27" s="220" t="s">
        <v>594</v>
      </c>
      <c r="I27" s="220" t="s">
        <v>594</v>
      </c>
      <c r="J27" s="220" t="s">
        <v>594</v>
      </c>
      <c r="K27" s="220" t="s">
        <v>594</v>
      </c>
      <c r="L27" s="220" t="s">
        <v>594</v>
      </c>
      <c r="M27" s="242" t="s">
        <v>594</v>
      </c>
    </row>
    <row r="28" spans="1:13">
      <c r="A28" s="1632"/>
      <c r="B28" s="2549"/>
      <c r="C28" s="216" t="s">
        <v>594</v>
      </c>
      <c r="D28" s="216" t="s">
        <v>594</v>
      </c>
      <c r="E28" s="216" t="s">
        <v>594</v>
      </c>
      <c r="F28" s="216" t="s">
        <v>594</v>
      </c>
      <c r="G28" s="216" t="s">
        <v>594</v>
      </c>
      <c r="H28" s="216" t="s">
        <v>594</v>
      </c>
      <c r="I28" s="216" t="s">
        <v>594</v>
      </c>
      <c r="J28" s="216" t="s">
        <v>594</v>
      </c>
      <c r="K28" s="216" t="s">
        <v>594</v>
      </c>
      <c r="L28" s="216" t="s">
        <v>594</v>
      </c>
      <c r="M28" s="217" t="s">
        <v>594</v>
      </c>
    </row>
    <row r="29" spans="1:13">
      <c r="A29" s="1632"/>
      <c r="B29" s="520" t="s">
        <v>973</v>
      </c>
      <c r="C29" s="220" t="s">
        <v>594</v>
      </c>
      <c r="D29" s="220" t="s">
        <v>594</v>
      </c>
      <c r="E29" s="220" t="s">
        <v>594</v>
      </c>
      <c r="F29" s="220" t="s">
        <v>594</v>
      </c>
      <c r="G29" s="220" t="s">
        <v>594</v>
      </c>
      <c r="H29" s="220" t="s">
        <v>594</v>
      </c>
      <c r="I29" s="220" t="s">
        <v>594</v>
      </c>
      <c r="J29" s="220" t="s">
        <v>594</v>
      </c>
      <c r="K29" s="220" t="s">
        <v>594</v>
      </c>
      <c r="L29" s="220" t="s">
        <v>594</v>
      </c>
      <c r="M29" s="242" t="s">
        <v>594</v>
      </c>
    </row>
    <row r="30" spans="1:13" ht="42.75" customHeight="1">
      <c r="A30" s="1632"/>
      <c r="B30" s="520" t="s">
        <v>594</v>
      </c>
      <c r="C30" s="262" t="s">
        <v>974</v>
      </c>
      <c r="D30" s="241" t="s">
        <v>1099</v>
      </c>
      <c r="E30" s="220" t="s">
        <v>594</v>
      </c>
      <c r="F30" s="220" t="s">
        <v>975</v>
      </c>
      <c r="G30" s="463" t="s">
        <v>1099</v>
      </c>
      <c r="H30" s="220" t="s">
        <v>594</v>
      </c>
      <c r="I30" s="220" t="s">
        <v>976</v>
      </c>
      <c r="J30" s="463" t="s">
        <v>1099</v>
      </c>
      <c r="K30" s="227" t="s">
        <v>594</v>
      </c>
      <c r="L30" s="263" t="s">
        <v>594</v>
      </c>
      <c r="M30" s="242" t="s">
        <v>594</v>
      </c>
    </row>
    <row r="31" spans="1:13">
      <c r="A31" s="1632"/>
      <c r="B31" s="519" t="s">
        <v>594</v>
      </c>
      <c r="C31" s="216" t="s">
        <v>594</v>
      </c>
      <c r="D31" s="216" t="s">
        <v>594</v>
      </c>
      <c r="E31" s="216" t="s">
        <v>594</v>
      </c>
      <c r="F31" s="216" t="s">
        <v>594</v>
      </c>
      <c r="G31" s="216" t="s">
        <v>594</v>
      </c>
      <c r="H31" s="216" t="s">
        <v>594</v>
      </c>
      <c r="I31" s="216" t="s">
        <v>594</v>
      </c>
      <c r="J31" s="216" t="s">
        <v>594</v>
      </c>
      <c r="K31" s="216" t="s">
        <v>594</v>
      </c>
      <c r="L31" s="216" t="s">
        <v>594</v>
      </c>
      <c r="M31" s="217" t="s">
        <v>594</v>
      </c>
    </row>
    <row r="32" spans="1:13">
      <c r="A32" s="1632"/>
      <c r="B32" s="2548" t="s">
        <v>977</v>
      </c>
      <c r="C32" s="521" t="s">
        <v>594</v>
      </c>
      <c r="D32" s="521" t="s">
        <v>594</v>
      </c>
      <c r="E32" s="521" t="s">
        <v>594</v>
      </c>
      <c r="F32" s="521" t="s">
        <v>594</v>
      </c>
      <c r="G32" s="521" t="s">
        <v>594</v>
      </c>
      <c r="H32" s="521" t="s">
        <v>594</v>
      </c>
      <c r="I32" s="521" t="s">
        <v>594</v>
      </c>
      <c r="J32" s="521" t="s">
        <v>594</v>
      </c>
      <c r="K32" s="521" t="s">
        <v>594</v>
      </c>
      <c r="L32" s="220" t="s">
        <v>594</v>
      </c>
      <c r="M32" s="242" t="s">
        <v>594</v>
      </c>
    </row>
    <row r="33" spans="1:13">
      <c r="A33" s="1632"/>
      <c r="B33" s="2548"/>
      <c r="C33" s="220" t="s">
        <v>978</v>
      </c>
      <c r="D33" s="222">
        <v>2.0230000000000001</v>
      </c>
      <c r="E33" s="521" t="s">
        <v>594</v>
      </c>
      <c r="F33" s="220" t="s">
        <v>979</v>
      </c>
      <c r="G33" s="313">
        <v>2027</v>
      </c>
      <c r="H33" s="521" t="s">
        <v>594</v>
      </c>
      <c r="I33" s="220" t="s">
        <v>594</v>
      </c>
      <c r="J33" s="521" t="s">
        <v>594</v>
      </c>
      <c r="K33" s="521" t="s">
        <v>594</v>
      </c>
      <c r="L33" s="220" t="s">
        <v>594</v>
      </c>
      <c r="M33" s="242" t="s">
        <v>594</v>
      </c>
    </row>
    <row r="34" spans="1:13">
      <c r="A34" s="1632"/>
      <c r="B34" s="2549"/>
      <c r="C34" s="216" t="s">
        <v>594</v>
      </c>
      <c r="D34" s="216" t="s">
        <v>594</v>
      </c>
      <c r="E34" s="233" t="s">
        <v>594</v>
      </c>
      <c r="F34" s="216" t="s">
        <v>594</v>
      </c>
      <c r="G34" s="233" t="s">
        <v>594</v>
      </c>
      <c r="H34" s="233" t="s">
        <v>594</v>
      </c>
      <c r="I34" s="216" t="s">
        <v>594</v>
      </c>
      <c r="J34" s="233" t="s">
        <v>594</v>
      </c>
      <c r="K34" s="233" t="s">
        <v>594</v>
      </c>
      <c r="L34" s="216" t="s">
        <v>594</v>
      </c>
      <c r="M34" s="217" t="s">
        <v>594</v>
      </c>
    </row>
    <row r="35" spans="1:13">
      <c r="A35" s="1632"/>
      <c r="B35" s="2548" t="s">
        <v>980</v>
      </c>
      <c r="C35" s="220" t="s">
        <v>594</v>
      </c>
      <c r="D35" s="220" t="s">
        <v>594</v>
      </c>
      <c r="E35" s="220" t="s">
        <v>594</v>
      </c>
      <c r="F35" s="220" t="s">
        <v>594</v>
      </c>
      <c r="G35" s="220" t="s">
        <v>594</v>
      </c>
      <c r="H35" s="220" t="s">
        <v>594</v>
      </c>
      <c r="I35" s="220" t="s">
        <v>594</v>
      </c>
      <c r="J35" s="220" t="s">
        <v>594</v>
      </c>
      <c r="K35" s="220" t="s">
        <v>594</v>
      </c>
      <c r="L35" s="220" t="s">
        <v>594</v>
      </c>
      <c r="M35" s="242" t="s">
        <v>594</v>
      </c>
    </row>
    <row r="36" spans="1:13">
      <c r="A36" s="1632"/>
      <c r="B36" s="2548"/>
      <c r="C36" s="220" t="s">
        <v>594</v>
      </c>
      <c r="D36" s="220">
        <v>2023</v>
      </c>
      <c r="E36" s="220" t="s">
        <v>594</v>
      </c>
      <c r="F36" s="220">
        <v>2024</v>
      </c>
      <c r="G36" s="220" t="s">
        <v>594</v>
      </c>
      <c r="H36" s="220">
        <v>2025</v>
      </c>
      <c r="I36" s="220" t="s">
        <v>594</v>
      </c>
      <c r="J36" s="220">
        <v>2026</v>
      </c>
      <c r="K36" s="220" t="s">
        <v>594</v>
      </c>
      <c r="L36" s="220">
        <v>2027</v>
      </c>
      <c r="M36" s="242" t="s">
        <v>594</v>
      </c>
    </row>
    <row r="37" spans="1:13" ht="16.5" customHeight="1">
      <c r="A37" s="1632"/>
      <c r="B37" s="2548"/>
      <c r="C37" s="220" t="s">
        <v>594</v>
      </c>
      <c r="D37" s="224">
        <v>0.2</v>
      </c>
      <c r="E37" s="263" t="s">
        <v>594</v>
      </c>
      <c r="F37" s="379">
        <v>0.4</v>
      </c>
      <c r="G37" s="263" t="s">
        <v>594</v>
      </c>
      <c r="H37" s="379">
        <v>0.6</v>
      </c>
      <c r="I37" s="263" t="s">
        <v>594</v>
      </c>
      <c r="J37" s="2120">
        <v>0.8</v>
      </c>
      <c r="K37" s="1664"/>
      <c r="L37" s="2120">
        <v>1</v>
      </c>
      <c r="M37" s="1664"/>
    </row>
    <row r="38" spans="1:13">
      <c r="A38" s="1632"/>
      <c r="B38" s="2548"/>
      <c r="C38" s="220" t="s">
        <v>594</v>
      </c>
      <c r="D38" s="220">
        <v>2028</v>
      </c>
      <c r="E38" s="220"/>
      <c r="F38" s="220">
        <v>2029</v>
      </c>
      <c r="G38" s="220"/>
      <c r="H38" s="220">
        <v>2030</v>
      </c>
      <c r="I38" s="220"/>
      <c r="J38" s="220">
        <v>2031</v>
      </c>
      <c r="K38" s="220" t="s">
        <v>594</v>
      </c>
      <c r="L38" s="220">
        <v>2032</v>
      </c>
      <c r="M38" s="242" t="s">
        <v>594</v>
      </c>
    </row>
    <row r="39" spans="1:13">
      <c r="A39" s="1632"/>
      <c r="B39" s="2548"/>
      <c r="C39" s="220" t="s">
        <v>594</v>
      </c>
      <c r="D39" s="223">
        <v>0</v>
      </c>
      <c r="E39" s="263" t="s">
        <v>594</v>
      </c>
      <c r="F39" s="227">
        <v>0</v>
      </c>
      <c r="G39" s="263" t="s">
        <v>594</v>
      </c>
      <c r="H39" s="227">
        <v>0</v>
      </c>
      <c r="I39" s="263" t="s">
        <v>594</v>
      </c>
      <c r="J39" s="227">
        <v>0</v>
      </c>
      <c r="K39" s="263" t="s">
        <v>594</v>
      </c>
      <c r="L39" s="227">
        <v>0</v>
      </c>
      <c r="M39" s="264" t="s">
        <v>594</v>
      </c>
    </row>
    <row r="40" spans="1:13">
      <c r="A40" s="1632"/>
      <c r="B40" s="2548"/>
      <c r="C40" s="220" t="s">
        <v>594</v>
      </c>
      <c r="D40" s="220">
        <v>2033</v>
      </c>
      <c r="E40" s="220"/>
      <c r="F40" s="220"/>
      <c r="G40" s="220"/>
      <c r="H40" s="220"/>
      <c r="I40" s="220"/>
      <c r="J40" s="220"/>
      <c r="K40" s="220"/>
      <c r="L40" s="220"/>
      <c r="M40" s="242" t="s">
        <v>594</v>
      </c>
    </row>
    <row r="41" spans="1:13" ht="18" customHeight="1">
      <c r="A41" s="1632"/>
      <c r="B41" s="2548"/>
      <c r="C41" s="220" t="s">
        <v>594</v>
      </c>
      <c r="D41" s="223">
        <v>0</v>
      </c>
      <c r="E41" s="263" t="s">
        <v>594</v>
      </c>
      <c r="F41" s="227" t="s">
        <v>594</v>
      </c>
      <c r="G41" s="263" t="s">
        <v>594</v>
      </c>
      <c r="H41" s="227" t="s">
        <v>594</v>
      </c>
      <c r="I41" s="263" t="s">
        <v>594</v>
      </c>
      <c r="J41" s="227" t="s">
        <v>594</v>
      </c>
      <c r="K41" s="263" t="s">
        <v>594</v>
      </c>
      <c r="L41" s="227" t="s">
        <v>594</v>
      </c>
      <c r="M41" s="264" t="s">
        <v>594</v>
      </c>
    </row>
    <row r="42" spans="1:13">
      <c r="A42" s="1632"/>
      <c r="B42" s="2548"/>
      <c r="C42" s="220" t="s">
        <v>594</v>
      </c>
      <c r="D42" s="216"/>
      <c r="E42" s="216" t="s">
        <v>594</v>
      </c>
      <c r="F42" s="216" t="s">
        <v>981</v>
      </c>
      <c r="G42" s="216" t="s">
        <v>594</v>
      </c>
      <c r="H42" s="220" t="s">
        <v>594</v>
      </c>
      <c r="I42" s="220" t="s">
        <v>594</v>
      </c>
      <c r="J42" s="220" t="s">
        <v>594</v>
      </c>
      <c r="K42" s="220" t="s">
        <v>594</v>
      </c>
      <c r="L42" s="220" t="s">
        <v>594</v>
      </c>
      <c r="M42" s="242" t="s">
        <v>594</v>
      </c>
    </row>
    <row r="43" spans="1:13" ht="15.75" customHeight="1">
      <c r="A43" s="1632"/>
      <c r="B43" s="2548"/>
      <c r="C43" s="220" t="s">
        <v>594</v>
      </c>
      <c r="D43" s="229" t="s">
        <v>594</v>
      </c>
      <c r="E43" s="231" t="s">
        <v>594</v>
      </c>
      <c r="F43" s="2120">
        <v>1</v>
      </c>
      <c r="G43" s="1664"/>
      <c r="H43" s="1675" t="s">
        <v>594</v>
      </c>
      <c r="I43" s="1675"/>
      <c r="J43" s="220" t="s">
        <v>594</v>
      </c>
      <c r="K43" s="220" t="s">
        <v>594</v>
      </c>
      <c r="L43" s="220" t="s">
        <v>594</v>
      </c>
      <c r="M43" s="242" t="s">
        <v>594</v>
      </c>
    </row>
    <row r="44" spans="1:13">
      <c r="A44" s="1632"/>
      <c r="B44" s="2548"/>
      <c r="C44" s="216" t="s">
        <v>594</v>
      </c>
      <c r="D44" s="216" t="s">
        <v>594</v>
      </c>
      <c r="E44" s="216" t="s">
        <v>594</v>
      </c>
      <c r="F44" s="216" t="s">
        <v>594</v>
      </c>
      <c r="G44" s="216" t="s">
        <v>594</v>
      </c>
      <c r="H44" s="216" t="s">
        <v>594</v>
      </c>
      <c r="I44" s="216" t="s">
        <v>594</v>
      </c>
      <c r="J44" s="216" t="s">
        <v>594</v>
      </c>
      <c r="K44" s="216" t="s">
        <v>594</v>
      </c>
      <c r="L44" s="216" t="s">
        <v>594</v>
      </c>
      <c r="M44" s="217" t="s">
        <v>594</v>
      </c>
    </row>
    <row r="45" spans="1:13" ht="22.5" customHeight="1">
      <c r="A45" s="1632"/>
      <c r="B45" s="2555" t="s">
        <v>982</v>
      </c>
      <c r="C45" s="220" t="s">
        <v>594</v>
      </c>
      <c r="D45" s="220" t="s">
        <v>594</v>
      </c>
      <c r="E45" s="220" t="s">
        <v>594</v>
      </c>
      <c r="F45" s="220" t="s">
        <v>594</v>
      </c>
      <c r="G45" s="220" t="s">
        <v>594</v>
      </c>
      <c r="H45" s="220" t="s">
        <v>594</v>
      </c>
      <c r="I45" s="220" t="s">
        <v>594</v>
      </c>
      <c r="J45" s="220" t="s">
        <v>594</v>
      </c>
      <c r="K45" s="220" t="s">
        <v>594</v>
      </c>
      <c r="L45" s="220" t="s">
        <v>594</v>
      </c>
      <c r="M45" s="242" t="s">
        <v>594</v>
      </c>
    </row>
    <row r="46" spans="1:13" ht="12" customHeight="1">
      <c r="A46" s="1632"/>
      <c r="B46" s="2548"/>
      <c r="C46" s="220" t="s">
        <v>594</v>
      </c>
      <c r="D46" s="220" t="s">
        <v>93</v>
      </c>
      <c r="E46" s="216" t="s">
        <v>95</v>
      </c>
      <c r="F46" s="2556" t="s">
        <v>983</v>
      </c>
      <c r="G46" s="1625" t="s">
        <v>594</v>
      </c>
      <c r="H46" s="1626"/>
      <c r="I46" s="1626"/>
      <c r="J46" s="1627"/>
      <c r="K46" s="220" t="s">
        <v>984</v>
      </c>
      <c r="L46" s="1625" t="s">
        <v>594</v>
      </c>
      <c r="M46" s="2557"/>
    </row>
    <row r="47" spans="1:13" ht="36.75" customHeight="1">
      <c r="A47" s="1632"/>
      <c r="B47" s="2548"/>
      <c r="C47" s="220" t="s">
        <v>594</v>
      </c>
      <c r="D47" s="222" t="s">
        <v>594</v>
      </c>
      <c r="E47" s="522" t="s">
        <v>964</v>
      </c>
      <c r="F47" s="2556"/>
      <c r="G47" s="1628"/>
      <c r="H47" s="1552"/>
      <c r="I47" s="1552"/>
      <c r="J47" s="1629"/>
      <c r="K47" s="220" t="s">
        <v>594</v>
      </c>
      <c r="L47" s="2558"/>
      <c r="M47" s="2559"/>
    </row>
    <row r="48" spans="1:13">
      <c r="A48" s="1632"/>
      <c r="B48" s="2549"/>
      <c r="C48" s="216" t="s">
        <v>594</v>
      </c>
      <c r="D48" s="216" t="s">
        <v>594</v>
      </c>
      <c r="E48" s="216" t="s">
        <v>594</v>
      </c>
      <c r="F48" s="216" t="s">
        <v>594</v>
      </c>
      <c r="G48" s="216" t="s">
        <v>594</v>
      </c>
      <c r="H48" s="216" t="s">
        <v>594</v>
      </c>
      <c r="I48" s="216" t="s">
        <v>594</v>
      </c>
      <c r="J48" s="216" t="s">
        <v>594</v>
      </c>
      <c r="K48" s="216" t="s">
        <v>594</v>
      </c>
      <c r="L48" s="220" t="s">
        <v>594</v>
      </c>
      <c r="M48" s="242" t="s">
        <v>594</v>
      </c>
    </row>
    <row r="49" spans="1:13" ht="235.5" customHeight="1">
      <c r="A49" s="1632"/>
      <c r="B49" s="519" t="s">
        <v>985</v>
      </c>
      <c r="C49" s="1952" t="s">
        <v>2029</v>
      </c>
      <c r="D49" s="1953"/>
      <c r="E49" s="1953"/>
      <c r="F49" s="1953"/>
      <c r="G49" s="1953"/>
      <c r="H49" s="1953"/>
      <c r="I49" s="1953"/>
      <c r="J49" s="1953"/>
      <c r="K49" s="1953"/>
      <c r="L49" s="1953"/>
      <c r="M49" s="2554"/>
    </row>
    <row r="50" spans="1:13" ht="15.75" customHeight="1">
      <c r="A50" s="1632"/>
      <c r="B50" s="519" t="s">
        <v>986</v>
      </c>
      <c r="C50" s="1918" t="s">
        <v>2021</v>
      </c>
      <c r="D50" s="1918"/>
      <c r="E50" s="1918"/>
      <c r="F50" s="1918"/>
      <c r="G50" s="1918"/>
      <c r="H50" s="1918"/>
      <c r="I50" s="1918"/>
      <c r="J50" s="1918"/>
      <c r="K50" s="1918"/>
      <c r="L50" s="1918"/>
      <c r="M50" s="1919"/>
    </row>
    <row r="51" spans="1:13">
      <c r="A51" s="1632"/>
      <c r="B51" s="519" t="s">
        <v>988</v>
      </c>
      <c r="C51" s="275">
        <v>30</v>
      </c>
      <c r="D51" s="275" t="s">
        <v>594</v>
      </c>
      <c r="E51" s="275" t="s">
        <v>594</v>
      </c>
      <c r="F51" s="275" t="s">
        <v>594</v>
      </c>
      <c r="G51" s="275" t="s">
        <v>594</v>
      </c>
      <c r="H51" s="275" t="s">
        <v>594</v>
      </c>
      <c r="I51" s="275" t="s">
        <v>594</v>
      </c>
      <c r="J51" s="275" t="s">
        <v>594</v>
      </c>
      <c r="K51" s="275" t="s">
        <v>594</v>
      </c>
      <c r="L51" s="275" t="s">
        <v>594</v>
      </c>
      <c r="M51" s="515" t="s">
        <v>594</v>
      </c>
    </row>
    <row r="52" spans="1:13" ht="15.75" customHeight="1">
      <c r="A52" s="1632"/>
      <c r="B52" s="519" t="s">
        <v>990</v>
      </c>
      <c r="C52" s="1918" t="s">
        <v>1099</v>
      </c>
      <c r="D52" s="1918"/>
      <c r="E52" s="1918"/>
      <c r="F52" s="1918"/>
      <c r="G52" s="1918"/>
      <c r="H52" s="1918"/>
      <c r="I52" s="1918"/>
      <c r="J52" s="1918"/>
      <c r="K52" s="1918"/>
      <c r="L52" s="1918"/>
      <c r="M52" s="1919"/>
    </row>
    <row r="53" spans="1:13" ht="15.75" customHeight="1">
      <c r="A53" s="1652" t="s">
        <v>216</v>
      </c>
      <c r="B53" s="265" t="s">
        <v>992</v>
      </c>
      <c r="C53" s="1604" t="s">
        <v>336</v>
      </c>
      <c r="D53" s="1605"/>
      <c r="E53" s="1605"/>
      <c r="F53" s="1605"/>
      <c r="G53" s="1605"/>
      <c r="H53" s="1605"/>
      <c r="I53" s="1605"/>
      <c r="J53" s="1605"/>
      <c r="K53" s="1605"/>
      <c r="L53" s="1605"/>
      <c r="M53" s="1605"/>
    </row>
    <row r="54" spans="1:13" ht="15.75" customHeight="1">
      <c r="A54" s="1653"/>
      <c r="B54" s="265" t="s">
        <v>993</v>
      </c>
      <c r="C54" s="1604" t="s">
        <v>994</v>
      </c>
      <c r="D54" s="1605"/>
      <c r="E54" s="1605"/>
      <c r="F54" s="1605"/>
      <c r="G54" s="1605"/>
      <c r="H54" s="1605"/>
      <c r="I54" s="1605"/>
      <c r="J54" s="1605"/>
      <c r="K54" s="1605"/>
      <c r="L54" s="1605"/>
      <c r="M54" s="1605"/>
    </row>
    <row r="55" spans="1:13" ht="15.75" customHeight="1">
      <c r="A55" s="1653"/>
      <c r="B55" s="265" t="s">
        <v>995</v>
      </c>
      <c r="C55" s="1604" t="s">
        <v>996</v>
      </c>
      <c r="D55" s="1605"/>
      <c r="E55" s="1605"/>
      <c r="F55" s="1605"/>
      <c r="G55" s="1605"/>
      <c r="H55" s="1605"/>
      <c r="I55" s="1605"/>
      <c r="J55" s="1605"/>
      <c r="K55" s="1605"/>
      <c r="L55" s="1605"/>
      <c r="M55" s="1605"/>
    </row>
    <row r="56" spans="1:13" ht="30" customHeight="1">
      <c r="A56" s="1653"/>
      <c r="B56" s="265" t="s">
        <v>997</v>
      </c>
      <c r="C56" s="1604" t="s">
        <v>335</v>
      </c>
      <c r="D56" s="1605"/>
      <c r="E56" s="1605"/>
      <c r="F56" s="1605"/>
      <c r="G56" s="1605"/>
      <c r="H56" s="1605"/>
      <c r="I56" s="1605"/>
      <c r="J56" s="1605"/>
      <c r="K56" s="1605"/>
      <c r="L56" s="1605"/>
      <c r="M56" s="1605"/>
    </row>
    <row r="57" spans="1:13" ht="30" customHeight="1">
      <c r="A57" s="1653"/>
      <c r="B57" s="265" t="s">
        <v>998</v>
      </c>
      <c r="C57" s="2002" t="s">
        <v>337</v>
      </c>
      <c r="D57" s="2003"/>
      <c r="E57" s="2003"/>
      <c r="F57" s="2003"/>
      <c r="G57" s="2003"/>
      <c r="H57" s="2003"/>
      <c r="I57" s="2003"/>
      <c r="J57" s="2003"/>
      <c r="K57" s="2003"/>
      <c r="L57" s="2003"/>
      <c r="M57" s="2003"/>
    </row>
    <row r="58" spans="1:13" ht="65.25" customHeight="1">
      <c r="A58" s="1654"/>
      <c r="B58" s="265" t="s">
        <v>999</v>
      </c>
      <c r="C58" s="1604">
        <v>3102407261</v>
      </c>
      <c r="D58" s="1605"/>
      <c r="E58" s="1605"/>
      <c r="F58" s="1605"/>
      <c r="G58" s="1605"/>
      <c r="H58" s="1605"/>
      <c r="I58" s="1605"/>
      <c r="J58" s="1605"/>
      <c r="K58" s="1605"/>
      <c r="L58" s="1605"/>
      <c r="M58" s="1605"/>
    </row>
    <row r="59" spans="1:13">
      <c r="A59" s="1652" t="s">
        <v>1000</v>
      </c>
      <c r="B59" s="266" t="s">
        <v>1001</v>
      </c>
      <c r="C59" s="1577" t="s">
        <v>1002</v>
      </c>
      <c r="D59" s="1554"/>
      <c r="E59" s="1554"/>
      <c r="F59" s="1554"/>
      <c r="G59" s="1554"/>
      <c r="H59" s="1554"/>
      <c r="I59" s="1554"/>
      <c r="J59" s="1554"/>
      <c r="K59" s="1554"/>
      <c r="L59" s="1554"/>
      <c r="M59" s="1555"/>
    </row>
    <row r="60" spans="1:13" ht="29.25" customHeight="1">
      <c r="A60" s="1653"/>
      <c r="B60" s="266" t="s">
        <v>1003</v>
      </c>
      <c r="C60" s="1541" t="s">
        <v>1004</v>
      </c>
      <c r="D60" s="1542"/>
      <c r="E60" s="1542"/>
      <c r="F60" s="1542"/>
      <c r="G60" s="1542"/>
      <c r="H60" s="1542"/>
      <c r="I60" s="1542"/>
      <c r="J60" s="1542"/>
      <c r="K60" s="1542"/>
      <c r="L60" s="1542"/>
      <c r="M60" s="2129"/>
    </row>
    <row r="61" spans="1:13">
      <c r="A61" s="1653"/>
      <c r="B61" s="267" t="s">
        <v>296</v>
      </c>
      <c r="C61" s="2427" t="s">
        <v>1067</v>
      </c>
      <c r="D61" s="2428"/>
      <c r="E61" s="2428"/>
      <c r="F61" s="2428"/>
      <c r="G61" s="2428"/>
      <c r="H61" s="2428"/>
      <c r="I61" s="2428"/>
      <c r="J61" s="2428"/>
      <c r="K61" s="2428"/>
      <c r="L61" s="2428"/>
      <c r="M61" s="2429"/>
    </row>
    <row r="62" spans="1:13" ht="15.75" customHeight="1">
      <c r="A62" s="318" t="s">
        <v>220</v>
      </c>
      <c r="B62" s="268" t="s">
        <v>594</v>
      </c>
      <c r="C62" s="1648" t="s">
        <v>594</v>
      </c>
      <c r="D62" s="1648"/>
      <c r="E62" s="1648"/>
      <c r="F62" s="1648"/>
      <c r="G62" s="1648"/>
      <c r="H62" s="1648"/>
      <c r="I62" s="1648"/>
      <c r="J62" s="1648"/>
      <c r="K62" s="1648"/>
      <c r="L62" s="1648"/>
      <c r="M62" s="1649"/>
    </row>
  </sheetData>
  <mergeCells count="52">
    <mergeCell ref="C62:M62"/>
    <mergeCell ref="C49:M49"/>
    <mergeCell ref="C3:L3"/>
    <mergeCell ref="A16:A52"/>
    <mergeCell ref="B35:B44"/>
    <mergeCell ref="F43:G43"/>
    <mergeCell ref="H43:I43"/>
    <mergeCell ref="B45:B48"/>
    <mergeCell ref="F46:F47"/>
    <mergeCell ref="G46:J47"/>
    <mergeCell ref="L46:M47"/>
    <mergeCell ref="C58:M58"/>
    <mergeCell ref="C59:M59"/>
    <mergeCell ref="C55:M55"/>
    <mergeCell ref="C56:M56"/>
    <mergeCell ref="A53:A58"/>
    <mergeCell ref="A59:A61"/>
    <mergeCell ref="J37:K37"/>
    <mergeCell ref="L37:M37"/>
    <mergeCell ref="C16:M16"/>
    <mergeCell ref="C17:M17"/>
    <mergeCell ref="B32:B34"/>
    <mergeCell ref="B18:B24"/>
    <mergeCell ref="B25:B28"/>
    <mergeCell ref="C60:M60"/>
    <mergeCell ref="C57:M57"/>
    <mergeCell ref="C50:M50"/>
    <mergeCell ref="C52:M52"/>
    <mergeCell ref="C53:M53"/>
    <mergeCell ref="C54:M54"/>
    <mergeCell ref="C61:M61"/>
    <mergeCell ref="I10:J10"/>
    <mergeCell ref="C13:M13"/>
    <mergeCell ref="B14:B15"/>
    <mergeCell ref="C14:D14"/>
    <mergeCell ref="F14:M14"/>
    <mergeCell ref="B1:M1"/>
    <mergeCell ref="A2:A15"/>
    <mergeCell ref="C2:M2"/>
    <mergeCell ref="F4:G4"/>
    <mergeCell ref="C5:M5"/>
    <mergeCell ref="C6:M6"/>
    <mergeCell ref="C7:D7"/>
    <mergeCell ref="I7:M7"/>
    <mergeCell ref="B8:B10"/>
    <mergeCell ref="C9:D9"/>
    <mergeCell ref="C11:M11"/>
    <mergeCell ref="C12:M12"/>
    <mergeCell ref="F9:G9"/>
    <mergeCell ref="I9:J9"/>
    <mergeCell ref="C10:D10"/>
    <mergeCell ref="F10:G10"/>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6384" width="11.42578125" style="11"/>
  </cols>
  <sheetData>
    <row r="1" spans="1:13">
      <c r="A1" s="56"/>
      <c r="B1" s="57" t="s">
        <v>2030</v>
      </c>
      <c r="C1" s="196"/>
      <c r="D1" s="196"/>
      <c r="E1" s="196"/>
      <c r="F1" s="196"/>
      <c r="G1" s="196"/>
      <c r="H1" s="196"/>
      <c r="I1" s="196"/>
      <c r="J1" s="196"/>
      <c r="K1" s="196"/>
      <c r="L1" s="196"/>
      <c r="M1" s="197"/>
    </row>
    <row r="2" spans="1:13" ht="41.25" customHeight="1">
      <c r="A2" s="1728" t="s">
        <v>944</v>
      </c>
      <c r="B2" s="139" t="s">
        <v>945</v>
      </c>
      <c r="C2" s="1915" t="s">
        <v>2031</v>
      </c>
      <c r="D2" s="1690"/>
      <c r="E2" s="1690"/>
      <c r="F2" s="1690"/>
      <c r="G2" s="1690"/>
      <c r="H2" s="1690"/>
      <c r="I2" s="1690"/>
      <c r="J2" s="1690"/>
      <c r="K2" s="1690"/>
      <c r="L2" s="1690"/>
      <c r="M2" s="1884"/>
    </row>
    <row r="3" spans="1:13" ht="33.75" customHeight="1">
      <c r="A3" s="1729"/>
      <c r="B3" s="151" t="s">
        <v>1063</v>
      </c>
      <c r="C3" s="1577" t="s">
        <v>2014</v>
      </c>
      <c r="D3" s="1554"/>
      <c r="E3" s="1554"/>
      <c r="F3" s="1554"/>
      <c r="G3" s="1554"/>
      <c r="H3" s="1554"/>
      <c r="I3" s="1554"/>
      <c r="J3" s="1554"/>
      <c r="K3" s="1554"/>
      <c r="L3" s="1554"/>
      <c r="M3" s="1555"/>
    </row>
    <row r="4" spans="1:13" ht="25.5" customHeight="1">
      <c r="A4" s="1729"/>
      <c r="B4" s="142" t="s">
        <v>292</v>
      </c>
      <c r="C4" s="215" t="s">
        <v>331</v>
      </c>
      <c r="D4" s="229" t="s">
        <v>594</v>
      </c>
      <c r="E4" s="231" t="s">
        <v>594</v>
      </c>
      <c r="F4" s="2157" t="s">
        <v>293</v>
      </c>
      <c r="G4" s="2158"/>
      <c r="H4" s="231">
        <v>12</v>
      </c>
      <c r="I4" s="216" t="s">
        <v>594</v>
      </c>
      <c r="J4" s="216" t="s">
        <v>594</v>
      </c>
      <c r="K4" s="216" t="s">
        <v>594</v>
      </c>
      <c r="L4" s="216" t="s">
        <v>594</v>
      </c>
      <c r="M4" s="217" t="s">
        <v>594</v>
      </c>
    </row>
    <row r="5" spans="1:13" ht="25.5" customHeight="1">
      <c r="A5" s="1729"/>
      <c r="B5" s="142" t="s">
        <v>947</v>
      </c>
      <c r="C5" s="1733" t="s">
        <v>1201</v>
      </c>
      <c r="D5" s="1734"/>
      <c r="E5" s="1734"/>
      <c r="F5" s="1734"/>
      <c r="G5" s="1734"/>
      <c r="H5" s="1734"/>
      <c r="I5" s="1734"/>
      <c r="J5" s="1734"/>
      <c r="K5" s="1734"/>
      <c r="L5" s="1734"/>
      <c r="M5" s="1735"/>
    </row>
    <row r="6" spans="1:13" ht="31.5" customHeight="1">
      <c r="A6" s="1729"/>
      <c r="B6" s="142" t="s">
        <v>948</v>
      </c>
      <c r="C6" s="2560" t="s">
        <v>2032</v>
      </c>
      <c r="D6" s="2561"/>
      <c r="E6" s="2561"/>
      <c r="F6" s="2561"/>
      <c r="G6" s="2561"/>
      <c r="H6" s="2561"/>
      <c r="I6" s="2561"/>
      <c r="J6" s="2561"/>
      <c r="K6" s="2561"/>
      <c r="L6" s="2561"/>
      <c r="M6" s="2562"/>
    </row>
    <row r="7" spans="1:13">
      <c r="A7" s="1729"/>
      <c r="B7" s="151" t="s">
        <v>949</v>
      </c>
      <c r="C7" s="1583" t="s">
        <v>31</v>
      </c>
      <c r="D7" s="1560"/>
      <c r="E7" s="120"/>
      <c r="F7" s="120"/>
      <c r="G7" s="121"/>
      <c r="H7" s="61" t="s">
        <v>296</v>
      </c>
      <c r="I7" s="1559" t="s">
        <v>50</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2154</v>
      </c>
      <c r="D9" s="2022"/>
      <c r="E9" s="27"/>
      <c r="F9" s="2022" t="s">
        <v>1959</v>
      </c>
      <c r="G9" s="2022"/>
      <c r="H9" s="27"/>
      <c r="I9" s="1745" t="s">
        <v>1960</v>
      </c>
      <c r="J9" s="1745"/>
      <c r="K9" s="27"/>
      <c r="L9" s="25"/>
      <c r="M9" s="108"/>
    </row>
    <row r="10" spans="1:13">
      <c r="A10" s="1729"/>
      <c r="B10" s="1743"/>
      <c r="C10" s="2019" t="s">
        <v>951</v>
      </c>
      <c r="D10" s="2020"/>
      <c r="E10" s="126"/>
      <c r="F10" s="2020" t="s">
        <v>951</v>
      </c>
      <c r="G10" s="2020"/>
      <c r="H10" s="126"/>
      <c r="I10" s="2020" t="s">
        <v>951</v>
      </c>
      <c r="J10" s="2020"/>
      <c r="K10" s="126"/>
      <c r="L10" s="113"/>
      <c r="M10" s="127"/>
    </row>
    <row r="11" spans="1:13" ht="94.5" customHeight="1">
      <c r="A11" s="1729"/>
      <c r="B11" s="151" t="s">
        <v>952</v>
      </c>
      <c r="C11" s="1577" t="s">
        <v>2033</v>
      </c>
      <c r="D11" s="1554"/>
      <c r="E11" s="1554"/>
      <c r="F11" s="1554"/>
      <c r="G11" s="1554"/>
      <c r="H11" s="1554"/>
      <c r="I11" s="1554"/>
      <c r="J11" s="1554"/>
      <c r="K11" s="1554"/>
      <c r="L11" s="1554"/>
      <c r="M11" s="1555"/>
    </row>
    <row r="12" spans="1:13" ht="90.75" customHeight="1">
      <c r="A12" s="1729"/>
      <c r="B12" s="151" t="s">
        <v>1069</v>
      </c>
      <c r="C12" s="1577" t="s">
        <v>2034</v>
      </c>
      <c r="D12" s="1554"/>
      <c r="E12" s="1554"/>
      <c r="F12" s="1554"/>
      <c r="G12" s="1554"/>
      <c r="H12" s="1554"/>
      <c r="I12" s="1554"/>
      <c r="J12" s="1554"/>
      <c r="K12" s="1554"/>
      <c r="L12" s="1554"/>
      <c r="M12" s="1555"/>
    </row>
    <row r="13" spans="1:13" ht="31.5">
      <c r="A13" s="1729"/>
      <c r="B13" s="151" t="s">
        <v>1071</v>
      </c>
      <c r="C13" s="1899" t="s">
        <v>853</v>
      </c>
      <c r="D13" s="1900"/>
      <c r="E13" s="1900"/>
      <c r="F13" s="1900"/>
      <c r="G13" s="1900"/>
      <c r="H13" s="1900"/>
      <c r="I13" s="1900"/>
      <c r="J13" s="1900"/>
      <c r="K13" s="1900"/>
      <c r="L13" s="1900"/>
      <c r="M13" s="1901"/>
    </row>
    <row r="14" spans="1:13" ht="54.75" customHeight="1">
      <c r="A14" s="1729"/>
      <c r="B14" s="1746" t="s">
        <v>1072</v>
      </c>
      <c r="C14" s="1722" t="s">
        <v>55</v>
      </c>
      <c r="D14" s="1724"/>
      <c r="E14" s="84" t="s">
        <v>108</v>
      </c>
      <c r="F14" s="1761" t="s">
        <v>2035</v>
      </c>
      <c r="G14" s="1610"/>
      <c r="H14" s="1610"/>
      <c r="I14" s="1610"/>
      <c r="J14" s="1610"/>
      <c r="K14" s="1610"/>
      <c r="L14" s="1610"/>
      <c r="M14" s="1611"/>
    </row>
    <row r="15" spans="1:13">
      <c r="A15" s="1729"/>
      <c r="B15" s="1746"/>
      <c r="C15" s="99"/>
      <c r="D15" s="99"/>
      <c r="E15" s="167"/>
      <c r="F15" s="55"/>
      <c r="G15" s="55"/>
      <c r="H15" s="55"/>
      <c r="I15" s="55"/>
      <c r="J15" s="55"/>
      <c r="K15" s="55"/>
      <c r="L15" s="124"/>
      <c r="M15" s="125"/>
    </row>
    <row r="16" spans="1:13">
      <c r="A16" s="1714" t="s">
        <v>204</v>
      </c>
      <c r="B16" s="140" t="s">
        <v>283</v>
      </c>
      <c r="C16" s="1577" t="s">
        <v>2036</v>
      </c>
      <c r="D16" s="1554"/>
      <c r="E16" s="1554"/>
      <c r="F16" s="1554"/>
      <c r="G16" s="1554"/>
      <c r="H16" s="1554"/>
      <c r="I16" s="1554"/>
      <c r="J16" s="1554"/>
      <c r="K16" s="1554"/>
      <c r="L16" s="1554"/>
      <c r="M16" s="1555"/>
    </row>
    <row r="17" spans="1:13" ht="40.5" customHeight="1">
      <c r="A17" s="1715"/>
      <c r="B17" s="140" t="s">
        <v>1074</v>
      </c>
      <c r="C17" s="1577" t="s">
        <v>893</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514">
        <v>0.87</v>
      </c>
      <c r="E30" s="272" t="s">
        <v>594</v>
      </c>
      <c r="F30" s="273" t="s">
        <v>975</v>
      </c>
      <c r="G30" s="399">
        <v>2022</v>
      </c>
      <c r="H30" s="272" t="s">
        <v>594</v>
      </c>
      <c r="I30" s="273" t="s">
        <v>976</v>
      </c>
      <c r="J30" s="1663" t="s">
        <v>2037</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3" t="s">
        <v>897</v>
      </c>
      <c r="E37" s="263" t="s">
        <v>594</v>
      </c>
      <c r="F37" s="227" t="s">
        <v>898</v>
      </c>
      <c r="G37" s="263" t="s">
        <v>594</v>
      </c>
      <c r="H37" s="227" t="s">
        <v>899</v>
      </c>
      <c r="I37" s="263" t="s">
        <v>594</v>
      </c>
      <c r="J37" s="227" t="s">
        <v>900</v>
      </c>
      <c r="K37" s="263" t="s">
        <v>594</v>
      </c>
      <c r="L37" s="227" t="s">
        <v>901</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t="s">
        <v>902</v>
      </c>
      <c r="E39" s="263" t="s">
        <v>594</v>
      </c>
      <c r="F39" s="227" t="s">
        <v>903</v>
      </c>
      <c r="G39" s="263" t="s">
        <v>594</v>
      </c>
      <c r="H39" s="379" t="s">
        <v>904</v>
      </c>
      <c r="I39" s="263" t="s">
        <v>594</v>
      </c>
      <c r="J39" s="379" t="s">
        <v>905</v>
      </c>
      <c r="K39" s="263" t="s">
        <v>594</v>
      </c>
      <c r="L39" s="379" t="s">
        <v>906</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1550">
        <v>1</v>
      </c>
      <c r="E41" s="2514"/>
      <c r="F41" s="1550">
        <v>1</v>
      </c>
      <c r="G41" s="2514"/>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14" customHeight="1">
      <c r="A47" s="1715"/>
      <c r="B47" s="151" t="s">
        <v>985</v>
      </c>
      <c r="C47" s="1577" t="s">
        <v>2038</v>
      </c>
      <c r="D47" s="1554"/>
      <c r="E47" s="1554"/>
      <c r="F47" s="1554"/>
      <c r="G47" s="1554"/>
      <c r="H47" s="1554"/>
      <c r="I47" s="1554"/>
      <c r="J47" s="1554"/>
      <c r="K47" s="1554"/>
      <c r="L47" s="1554"/>
      <c r="M47" s="1555"/>
    </row>
    <row r="48" spans="1:13">
      <c r="A48" s="1715"/>
      <c r="B48" s="140" t="s">
        <v>986</v>
      </c>
      <c r="C48" s="1577" t="s">
        <v>2039</v>
      </c>
      <c r="D48" s="1554"/>
      <c r="E48" s="1554"/>
      <c r="F48" s="1554"/>
      <c r="G48" s="1554"/>
      <c r="H48" s="1554"/>
      <c r="I48" s="1554"/>
      <c r="J48" s="1554"/>
      <c r="K48" s="1554"/>
      <c r="L48" s="1554"/>
      <c r="M48" s="1555"/>
    </row>
    <row r="49" spans="1:13">
      <c r="A49" s="1715"/>
      <c r="B49" s="140" t="s">
        <v>988</v>
      </c>
      <c r="C49" s="215">
        <v>90</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215">
        <v>2023</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577" t="s">
        <v>910</v>
      </c>
      <c r="D51" s="1554"/>
      <c r="E51" s="1554"/>
      <c r="F51" s="1554"/>
      <c r="G51" s="1554"/>
      <c r="H51" s="1554"/>
      <c r="I51" s="1554"/>
      <c r="J51" s="1554"/>
      <c r="K51" s="1554"/>
      <c r="L51" s="1554"/>
      <c r="M51" s="1555"/>
    </row>
    <row r="52" spans="1:13">
      <c r="A52" s="1700"/>
      <c r="B52" s="144" t="s">
        <v>993</v>
      </c>
      <c r="C52" s="1577" t="s">
        <v>2040</v>
      </c>
      <c r="D52" s="1554"/>
      <c r="E52" s="1554"/>
      <c r="F52" s="1554"/>
      <c r="G52" s="1554"/>
      <c r="H52" s="1554"/>
      <c r="I52" s="1554"/>
      <c r="J52" s="1554"/>
      <c r="K52" s="1554"/>
      <c r="L52" s="1554"/>
      <c r="M52" s="1555"/>
    </row>
    <row r="53" spans="1:13">
      <c r="A53" s="1700"/>
      <c r="B53" s="144" t="s">
        <v>995</v>
      </c>
      <c r="C53" s="1577" t="s">
        <v>50</v>
      </c>
      <c r="D53" s="1554"/>
      <c r="E53" s="1554"/>
      <c r="F53" s="1554"/>
      <c r="G53" s="1554"/>
      <c r="H53" s="1554"/>
      <c r="I53" s="1554"/>
      <c r="J53" s="1554"/>
      <c r="K53" s="1554"/>
      <c r="L53" s="1554"/>
      <c r="M53" s="1555"/>
    </row>
    <row r="54" spans="1:13" ht="15.75" customHeight="1">
      <c r="A54" s="1700"/>
      <c r="B54" s="145" t="s">
        <v>997</v>
      </c>
      <c r="C54" s="1577" t="s">
        <v>909</v>
      </c>
      <c r="D54" s="1554"/>
      <c r="E54" s="1554"/>
      <c r="F54" s="1554"/>
      <c r="G54" s="1554"/>
      <c r="H54" s="1554"/>
      <c r="I54" s="1554"/>
      <c r="J54" s="1554"/>
      <c r="K54" s="1554"/>
      <c r="L54" s="1554"/>
      <c r="M54" s="1555"/>
    </row>
    <row r="55" spans="1:13" ht="15.75" customHeight="1">
      <c r="A55" s="1700"/>
      <c r="B55" s="144" t="s">
        <v>998</v>
      </c>
      <c r="C55" s="1577" t="s">
        <v>530</v>
      </c>
      <c r="D55" s="1554"/>
      <c r="E55" s="1554"/>
      <c r="F55" s="1554"/>
      <c r="G55" s="1554"/>
      <c r="H55" s="1554"/>
      <c r="I55" s="1554"/>
      <c r="J55" s="1554"/>
      <c r="K55" s="1554"/>
      <c r="L55" s="1554"/>
      <c r="M55" s="1555"/>
    </row>
    <row r="56" spans="1:13" ht="16.5" customHeight="1">
      <c r="A56" s="1704"/>
      <c r="B56" s="144" t="s">
        <v>999</v>
      </c>
      <c r="C56" s="1577" t="s">
        <v>911</v>
      </c>
      <c r="D56" s="1554"/>
      <c r="E56" s="1554"/>
      <c r="F56" s="1554"/>
      <c r="G56" s="1554"/>
      <c r="H56" s="1554"/>
      <c r="I56" s="1554"/>
      <c r="J56" s="1554"/>
      <c r="K56" s="1554"/>
      <c r="L56" s="1554"/>
      <c r="M56" s="1555"/>
    </row>
    <row r="57" spans="1:13" ht="15.75" customHeight="1">
      <c r="A57" s="1699" t="s">
        <v>1000</v>
      </c>
      <c r="B57" s="146" t="s">
        <v>1001</v>
      </c>
      <c r="C57" s="1577" t="s">
        <v>1185</v>
      </c>
      <c r="D57" s="1554"/>
      <c r="E57" s="1554"/>
      <c r="F57" s="1554"/>
      <c r="G57" s="1554"/>
      <c r="H57" s="1554"/>
      <c r="I57" s="1554"/>
      <c r="J57" s="1554"/>
      <c r="K57" s="1554"/>
      <c r="L57" s="1554"/>
      <c r="M57" s="1555"/>
    </row>
    <row r="58" spans="1:13" ht="30" customHeight="1">
      <c r="A58" s="1700"/>
      <c r="B58" s="146" t="s">
        <v>1003</v>
      </c>
      <c r="C58" s="1577" t="s">
        <v>1186</v>
      </c>
      <c r="D58" s="1554"/>
      <c r="E58" s="1554"/>
      <c r="F58" s="1554"/>
      <c r="G58" s="1554"/>
      <c r="H58" s="1554"/>
      <c r="I58" s="1554"/>
      <c r="J58" s="1554"/>
      <c r="K58" s="1554"/>
      <c r="L58" s="1554"/>
      <c r="M58" s="1555"/>
    </row>
    <row r="59" spans="1:13" ht="30" customHeight="1">
      <c r="A59" s="1700"/>
      <c r="B59" s="147" t="s">
        <v>296</v>
      </c>
      <c r="C59" s="1577" t="s">
        <v>50</v>
      </c>
      <c r="D59" s="1554"/>
      <c r="E59" s="1554"/>
      <c r="F59" s="1554"/>
      <c r="G59" s="1554"/>
      <c r="H59" s="1554"/>
      <c r="I59" s="1554"/>
      <c r="J59" s="1554"/>
      <c r="K59" s="1554"/>
      <c r="L59" s="1554"/>
      <c r="M59" s="1555"/>
    </row>
    <row r="60" spans="1:13" ht="189.75" customHeight="1">
      <c r="A60" s="138" t="s">
        <v>220</v>
      </c>
      <c r="B60" s="148"/>
      <c r="C60" s="1962" t="s">
        <v>2041</v>
      </c>
      <c r="D60" s="1687"/>
      <c r="E60" s="1687"/>
      <c r="F60" s="1687"/>
      <c r="G60" s="1687"/>
      <c r="H60" s="1687"/>
      <c r="I60" s="1687"/>
      <c r="J60" s="1687"/>
      <c r="K60" s="1687"/>
      <c r="L60" s="1687"/>
      <c r="M60" s="1688"/>
    </row>
  </sheetData>
  <mergeCells count="49">
    <mergeCell ref="A57:A59"/>
    <mergeCell ref="C57:M57"/>
    <mergeCell ref="C58:M58"/>
    <mergeCell ref="C59:M59"/>
    <mergeCell ref="C60:M60"/>
    <mergeCell ref="L44:M45"/>
    <mergeCell ref="C47:M47"/>
    <mergeCell ref="C48:M48"/>
    <mergeCell ref="A16:A50"/>
    <mergeCell ref="C16:M16"/>
    <mergeCell ref="C17:M17"/>
    <mergeCell ref="B43:B46"/>
    <mergeCell ref="B35:B42"/>
    <mergeCell ref="F41:G41"/>
    <mergeCell ref="D41:E41"/>
    <mergeCell ref="F44:F45"/>
    <mergeCell ref="G44:J45"/>
    <mergeCell ref="B18:B24"/>
    <mergeCell ref="B25:B28"/>
    <mergeCell ref="J30:L30"/>
    <mergeCell ref="B32:B34"/>
    <mergeCell ref="A51:A56"/>
    <mergeCell ref="C51:M51"/>
    <mergeCell ref="C52:M52"/>
    <mergeCell ref="C53:M53"/>
    <mergeCell ref="C54:M54"/>
    <mergeCell ref="C55:M55"/>
    <mergeCell ref="C56:M56"/>
    <mergeCell ref="C12:M12"/>
    <mergeCell ref="C13:M13"/>
    <mergeCell ref="B14:B15"/>
    <mergeCell ref="C14:D14"/>
    <mergeCell ref="F14:M14"/>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type="list" allowBlank="1" showInputMessage="1" showErrorMessage="1" sqref="I7:M7">
      <formula1>INDIRECT($C$7)</formula1>
    </dataValidation>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Desplegables!$L$24:$L$39</xm:f>
          </x14:formula1>
          <xm:sqref>C14:D15</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s>
    </ex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6384" width="11.42578125" style="11"/>
  </cols>
  <sheetData>
    <row r="1" spans="1:13">
      <c r="A1" s="56"/>
      <c r="B1" s="57" t="s">
        <v>2042</v>
      </c>
      <c r="C1" s="196"/>
      <c r="D1" s="196"/>
      <c r="E1" s="196"/>
      <c r="F1" s="196"/>
      <c r="G1" s="196"/>
      <c r="H1" s="196"/>
      <c r="I1" s="196"/>
      <c r="J1" s="196"/>
      <c r="K1" s="196"/>
      <c r="L1" s="196"/>
      <c r="M1" s="197"/>
    </row>
    <row r="2" spans="1:13" ht="36" customHeight="1">
      <c r="A2" s="1728" t="s">
        <v>944</v>
      </c>
      <c r="B2" s="139" t="s">
        <v>945</v>
      </c>
      <c r="C2" s="1963" t="s">
        <v>913</v>
      </c>
      <c r="D2" s="1697"/>
      <c r="E2" s="1697"/>
      <c r="F2" s="1697"/>
      <c r="G2" s="1697"/>
      <c r="H2" s="1697"/>
      <c r="I2" s="1697"/>
      <c r="J2" s="1697"/>
      <c r="K2" s="1697"/>
      <c r="L2" s="1697"/>
      <c r="M2" s="1698"/>
    </row>
    <row r="3" spans="1:13" ht="33.75" customHeight="1">
      <c r="A3" s="1729"/>
      <c r="B3" s="151" t="s">
        <v>1063</v>
      </c>
      <c r="C3" s="1577" t="s">
        <v>2014</v>
      </c>
      <c r="D3" s="1554"/>
      <c r="E3" s="1554"/>
      <c r="F3" s="1554"/>
      <c r="G3" s="1554"/>
      <c r="H3" s="1554"/>
      <c r="I3" s="1554"/>
      <c r="J3" s="1554"/>
      <c r="K3" s="1554"/>
      <c r="L3" s="1554"/>
      <c r="M3" s="1555"/>
    </row>
    <row r="4" spans="1:13" ht="25.5" customHeight="1">
      <c r="A4" s="1729"/>
      <c r="B4" s="142" t="s">
        <v>292</v>
      </c>
      <c r="C4" s="215"/>
      <c r="D4" s="229" t="s">
        <v>594</v>
      </c>
      <c r="E4" s="231" t="s">
        <v>594</v>
      </c>
      <c r="F4" s="2157" t="s">
        <v>293</v>
      </c>
      <c r="G4" s="2158"/>
      <c r="H4" s="231"/>
      <c r="I4" s="216" t="s">
        <v>594</v>
      </c>
      <c r="J4" s="216" t="s">
        <v>594</v>
      </c>
      <c r="K4" s="216" t="s">
        <v>594</v>
      </c>
      <c r="L4" s="216" t="s">
        <v>594</v>
      </c>
      <c r="M4" s="217" t="s">
        <v>594</v>
      </c>
    </row>
    <row r="5" spans="1:13" ht="25.5" customHeight="1">
      <c r="A5" s="1729"/>
      <c r="B5" s="142" t="s">
        <v>947</v>
      </c>
      <c r="C5" s="1733" t="s">
        <v>1201</v>
      </c>
      <c r="D5" s="1734"/>
      <c r="E5" s="1734"/>
      <c r="F5" s="1734"/>
      <c r="G5" s="1734"/>
      <c r="H5" s="1734"/>
      <c r="I5" s="1734"/>
      <c r="J5" s="1734"/>
      <c r="K5" s="1734"/>
      <c r="L5" s="1734"/>
      <c r="M5" s="1735"/>
    </row>
    <row r="6" spans="1:13" ht="31.5" customHeight="1">
      <c r="A6" s="1729"/>
      <c r="B6" s="142" t="s">
        <v>948</v>
      </c>
      <c r="C6" s="1577" t="s">
        <v>1870</v>
      </c>
      <c r="D6" s="1554"/>
      <c r="E6" s="1554"/>
      <c r="F6" s="1554"/>
      <c r="G6" s="1554"/>
      <c r="H6" s="1554"/>
      <c r="I6" s="1554"/>
      <c r="J6" s="1554"/>
      <c r="K6" s="1554"/>
      <c r="L6" s="1554"/>
      <c r="M6" s="1555"/>
    </row>
    <row r="7" spans="1:13">
      <c r="A7" s="1729"/>
      <c r="B7" s="151" t="s">
        <v>949</v>
      </c>
      <c r="C7" s="1583" t="s">
        <v>31</v>
      </c>
      <c r="D7" s="1560"/>
      <c r="E7" s="120"/>
      <c r="F7" s="120"/>
      <c r="G7" s="121"/>
      <c r="H7" s="61" t="s">
        <v>296</v>
      </c>
      <c r="I7" s="1559" t="s">
        <v>50</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334</v>
      </c>
      <c r="D9" s="2022"/>
      <c r="E9" s="27"/>
      <c r="F9" s="2022" t="s">
        <v>1959</v>
      </c>
      <c r="G9" s="2022"/>
      <c r="H9" s="27"/>
      <c r="I9" s="1745" t="s">
        <v>1960</v>
      </c>
      <c r="J9" s="1745"/>
      <c r="K9" s="27"/>
      <c r="L9" s="25"/>
      <c r="M9" s="108"/>
    </row>
    <row r="10" spans="1:13">
      <c r="A10" s="1729"/>
      <c r="B10" s="1743"/>
      <c r="C10" s="2019" t="s">
        <v>951</v>
      </c>
      <c r="D10" s="2020"/>
      <c r="E10" s="126"/>
      <c r="F10" s="2020" t="s">
        <v>951</v>
      </c>
      <c r="G10" s="2020"/>
      <c r="H10" s="126"/>
      <c r="I10" s="2020" t="s">
        <v>951</v>
      </c>
      <c r="J10" s="2020"/>
      <c r="K10" s="126"/>
      <c r="L10" s="113"/>
      <c r="M10" s="127"/>
    </row>
    <row r="11" spans="1:13" ht="80.25" customHeight="1">
      <c r="A11" s="1729"/>
      <c r="B11" s="151" t="s">
        <v>952</v>
      </c>
      <c r="C11" s="1577" t="s">
        <v>2043</v>
      </c>
      <c r="D11" s="1554"/>
      <c r="E11" s="1554"/>
      <c r="F11" s="1554"/>
      <c r="G11" s="1554"/>
      <c r="H11" s="1554"/>
      <c r="I11" s="1554"/>
      <c r="J11" s="1554"/>
      <c r="K11" s="1554"/>
      <c r="L11" s="1554"/>
      <c r="M11" s="1555"/>
    </row>
    <row r="12" spans="1:13" ht="90.75" customHeight="1">
      <c r="A12" s="1729"/>
      <c r="B12" s="151" t="s">
        <v>1069</v>
      </c>
      <c r="C12" s="1577" t="s">
        <v>2044</v>
      </c>
      <c r="D12" s="1554"/>
      <c r="E12" s="1554"/>
      <c r="F12" s="1554"/>
      <c r="G12" s="1554"/>
      <c r="H12" s="1554"/>
      <c r="I12" s="1554"/>
      <c r="J12" s="1554"/>
      <c r="K12" s="1554"/>
      <c r="L12" s="1554"/>
      <c r="M12" s="1555"/>
    </row>
    <row r="13" spans="1:13" ht="31.5">
      <c r="A13" s="1729"/>
      <c r="B13" s="151" t="s">
        <v>1071</v>
      </c>
      <c r="C13" s="1899" t="s">
        <v>853</v>
      </c>
      <c r="D13" s="1900"/>
      <c r="E13" s="1900"/>
      <c r="F13" s="1900"/>
      <c r="G13" s="1900"/>
      <c r="H13" s="1900"/>
      <c r="I13" s="1900"/>
      <c r="J13" s="1900"/>
      <c r="K13" s="1900"/>
      <c r="L13" s="1900"/>
      <c r="M13" s="1901"/>
    </row>
    <row r="14" spans="1:13" ht="54.75" customHeight="1">
      <c r="A14" s="1729"/>
      <c r="B14" s="1746" t="s">
        <v>1072</v>
      </c>
      <c r="C14" s="1722" t="s">
        <v>55</v>
      </c>
      <c r="D14" s="1724"/>
      <c r="E14" s="84" t="s">
        <v>108</v>
      </c>
      <c r="F14" s="1761" t="s">
        <v>2045</v>
      </c>
      <c r="G14" s="1610"/>
      <c r="H14" s="1610"/>
      <c r="I14" s="1610"/>
      <c r="J14" s="1610"/>
      <c r="K14" s="1610"/>
      <c r="L14" s="1610"/>
      <c r="M14" s="1611"/>
    </row>
    <row r="15" spans="1:13">
      <c r="A15" s="1729"/>
      <c r="B15" s="1746"/>
      <c r="C15" s="99"/>
      <c r="D15" s="99"/>
      <c r="E15" s="167"/>
      <c r="F15" s="55"/>
      <c r="G15" s="55"/>
      <c r="H15" s="55"/>
      <c r="I15" s="55"/>
      <c r="J15" s="55"/>
      <c r="K15" s="55"/>
      <c r="L15" s="124"/>
      <c r="M15" s="125"/>
    </row>
    <row r="16" spans="1:13">
      <c r="A16" s="1714" t="s">
        <v>204</v>
      </c>
      <c r="B16" s="140" t="s">
        <v>283</v>
      </c>
      <c r="C16" s="1577" t="s">
        <v>2046</v>
      </c>
      <c r="D16" s="1554"/>
      <c r="E16" s="1554"/>
      <c r="F16" s="1554"/>
      <c r="G16" s="1554"/>
      <c r="H16" s="1554"/>
      <c r="I16" s="1554"/>
      <c r="J16" s="1554"/>
      <c r="K16" s="1554"/>
      <c r="L16" s="1554"/>
      <c r="M16" s="1555"/>
    </row>
    <row r="17" spans="1:13" ht="40.5" customHeight="1">
      <c r="A17" s="1715"/>
      <c r="B17" s="140" t="s">
        <v>1074</v>
      </c>
      <c r="C17" s="1577" t="s">
        <v>914</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514">
        <v>0.89</v>
      </c>
      <c r="E30" s="272" t="s">
        <v>594</v>
      </c>
      <c r="F30" s="273" t="s">
        <v>975</v>
      </c>
      <c r="G30" s="399">
        <v>2021</v>
      </c>
      <c r="H30" s="272" t="s">
        <v>594</v>
      </c>
      <c r="I30" s="273" t="s">
        <v>976</v>
      </c>
      <c r="J30" s="1663" t="s">
        <v>2047</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4">
        <v>0.9</v>
      </c>
      <c r="E37" s="263" t="s">
        <v>594</v>
      </c>
      <c r="F37" s="379">
        <v>0.9</v>
      </c>
      <c r="G37" s="263" t="s">
        <v>594</v>
      </c>
      <c r="H37" s="379">
        <v>0.9</v>
      </c>
      <c r="I37" s="263" t="s">
        <v>594</v>
      </c>
      <c r="J37" s="379">
        <v>0.9</v>
      </c>
      <c r="K37" s="263" t="s">
        <v>594</v>
      </c>
      <c r="L37" s="379">
        <v>0.9</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4">
        <v>0.9</v>
      </c>
      <c r="E39" s="263" t="s">
        <v>594</v>
      </c>
      <c r="F39" s="379">
        <v>0.9</v>
      </c>
      <c r="G39" s="263" t="s">
        <v>594</v>
      </c>
      <c r="H39" s="379">
        <v>0.9</v>
      </c>
      <c r="I39" s="263" t="s">
        <v>594</v>
      </c>
      <c r="J39" s="379">
        <v>0.9</v>
      </c>
      <c r="K39" s="263" t="s">
        <v>594</v>
      </c>
      <c r="L39" s="379">
        <v>0.9</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1550">
        <v>0.9</v>
      </c>
      <c r="E41" s="2514"/>
      <c r="F41" s="1550">
        <v>0.9</v>
      </c>
      <c r="G41" s="2514"/>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51.75" customHeight="1">
      <c r="A47" s="1715"/>
      <c r="B47" s="151" t="s">
        <v>985</v>
      </c>
      <c r="C47" s="1952" t="s">
        <v>2048</v>
      </c>
      <c r="D47" s="1953"/>
      <c r="E47" s="1953"/>
      <c r="F47" s="1953"/>
      <c r="G47" s="1953"/>
      <c r="H47" s="1953"/>
      <c r="I47" s="1953"/>
      <c r="J47" s="1953"/>
      <c r="K47" s="1953"/>
      <c r="L47" s="1953"/>
      <c r="M47" s="2554"/>
    </row>
    <row r="48" spans="1:13">
      <c r="A48" s="1715"/>
      <c r="B48" s="140" t="s">
        <v>986</v>
      </c>
      <c r="C48" s="1917" t="s">
        <v>2049</v>
      </c>
      <c r="D48" s="1918"/>
      <c r="E48" s="1918"/>
      <c r="F48" s="1918"/>
      <c r="G48" s="1918"/>
      <c r="H48" s="1918"/>
      <c r="I48" s="1918"/>
      <c r="J48" s="1918"/>
      <c r="K48" s="1918"/>
      <c r="L48" s="1918"/>
      <c r="M48" s="1919"/>
    </row>
    <row r="49" spans="1:13">
      <c r="A49" s="1715"/>
      <c r="B49" s="140" t="s">
        <v>988</v>
      </c>
      <c r="C49" s="218">
        <v>90</v>
      </c>
      <c r="D49" s="275" t="s">
        <v>594</v>
      </c>
      <c r="E49" s="275" t="s">
        <v>594</v>
      </c>
      <c r="F49" s="275" t="s">
        <v>594</v>
      </c>
      <c r="G49" s="275" t="s">
        <v>594</v>
      </c>
      <c r="H49" s="275" t="s">
        <v>594</v>
      </c>
      <c r="I49" s="275" t="s">
        <v>594</v>
      </c>
      <c r="J49" s="275" t="s">
        <v>594</v>
      </c>
      <c r="K49" s="275" t="s">
        <v>594</v>
      </c>
      <c r="L49" s="275" t="s">
        <v>594</v>
      </c>
      <c r="M49" s="515" t="s">
        <v>594</v>
      </c>
    </row>
    <row r="50" spans="1:13">
      <c r="A50" s="1715"/>
      <c r="B50" s="140" t="s">
        <v>990</v>
      </c>
      <c r="C50" s="218">
        <v>2023</v>
      </c>
      <c r="D50" s="275" t="s">
        <v>594</v>
      </c>
      <c r="E50" s="275" t="s">
        <v>594</v>
      </c>
      <c r="F50" s="275" t="s">
        <v>594</v>
      </c>
      <c r="G50" s="275" t="s">
        <v>594</v>
      </c>
      <c r="H50" s="275" t="s">
        <v>594</v>
      </c>
      <c r="I50" s="275" t="s">
        <v>594</v>
      </c>
      <c r="J50" s="275" t="s">
        <v>594</v>
      </c>
      <c r="K50" s="275" t="s">
        <v>594</v>
      </c>
      <c r="L50" s="275" t="s">
        <v>594</v>
      </c>
      <c r="M50" s="515" t="s">
        <v>594</v>
      </c>
    </row>
    <row r="51" spans="1:13" ht="15.75" customHeight="1">
      <c r="A51" s="1699" t="s">
        <v>216</v>
      </c>
      <c r="B51" s="144" t="s">
        <v>992</v>
      </c>
      <c r="C51" s="1917" t="s">
        <v>917</v>
      </c>
      <c r="D51" s="1918"/>
      <c r="E51" s="1918"/>
      <c r="F51" s="1918"/>
      <c r="G51" s="1918"/>
      <c r="H51" s="1918"/>
      <c r="I51" s="1918"/>
      <c r="J51" s="1918"/>
      <c r="K51" s="1918"/>
      <c r="L51" s="1918"/>
      <c r="M51" s="1919"/>
    </row>
    <row r="52" spans="1:13">
      <c r="A52" s="1700"/>
      <c r="B52" s="144" t="s">
        <v>993</v>
      </c>
      <c r="C52" s="1917" t="s">
        <v>2050</v>
      </c>
      <c r="D52" s="1918"/>
      <c r="E52" s="1918"/>
      <c r="F52" s="1918"/>
      <c r="G52" s="1918"/>
      <c r="H52" s="1918"/>
      <c r="I52" s="1918"/>
      <c r="J52" s="1918"/>
      <c r="K52" s="1918"/>
      <c r="L52" s="1918"/>
      <c r="M52" s="1919"/>
    </row>
    <row r="53" spans="1:13">
      <c r="A53" s="1700"/>
      <c r="B53" s="144" t="s">
        <v>995</v>
      </c>
      <c r="C53" s="1917" t="s">
        <v>50</v>
      </c>
      <c r="D53" s="1918"/>
      <c r="E53" s="1918"/>
      <c r="F53" s="1918"/>
      <c r="G53" s="1918"/>
      <c r="H53" s="1918"/>
      <c r="I53" s="1918"/>
      <c r="J53" s="1918"/>
      <c r="K53" s="1918"/>
      <c r="L53" s="1918"/>
      <c r="M53" s="1919"/>
    </row>
    <row r="54" spans="1:13" ht="15.75" customHeight="1">
      <c r="A54" s="1700"/>
      <c r="B54" s="145" t="s">
        <v>997</v>
      </c>
      <c r="C54" s="1917" t="s">
        <v>2051</v>
      </c>
      <c r="D54" s="1918"/>
      <c r="E54" s="1918"/>
      <c r="F54" s="1918"/>
      <c r="G54" s="1918"/>
      <c r="H54" s="1918"/>
      <c r="I54" s="1918"/>
      <c r="J54" s="1918"/>
      <c r="K54" s="1918"/>
      <c r="L54" s="1918"/>
      <c r="M54" s="1919"/>
    </row>
    <row r="55" spans="1:13" ht="15.75" customHeight="1">
      <c r="A55" s="1700"/>
      <c r="B55" s="144" t="s">
        <v>998</v>
      </c>
      <c r="C55" s="1612" t="s">
        <v>918</v>
      </c>
      <c r="D55" s="1613"/>
      <c r="E55" s="1613"/>
      <c r="F55" s="1613"/>
      <c r="G55" s="1613"/>
      <c r="H55" s="1613"/>
      <c r="I55" s="1613"/>
      <c r="J55" s="1613"/>
      <c r="K55" s="1613"/>
      <c r="L55" s="1613"/>
      <c r="M55" s="2153"/>
    </row>
    <row r="56" spans="1:13">
      <c r="A56" s="1704"/>
      <c r="B56" s="144" t="s">
        <v>999</v>
      </c>
      <c r="C56" s="1577" t="s">
        <v>2052</v>
      </c>
      <c r="D56" s="1554"/>
      <c r="E56" s="1554"/>
      <c r="F56" s="1554"/>
      <c r="G56" s="1554"/>
      <c r="H56" s="1554"/>
      <c r="I56" s="1554"/>
      <c r="J56" s="1554"/>
      <c r="K56" s="1554"/>
      <c r="L56" s="1554"/>
      <c r="M56" s="1555"/>
    </row>
    <row r="57" spans="1:13" ht="15.75" customHeight="1">
      <c r="A57" s="1699" t="s">
        <v>1000</v>
      </c>
      <c r="B57" s="146" t="s">
        <v>1001</v>
      </c>
      <c r="C57" s="1577" t="s">
        <v>2053</v>
      </c>
      <c r="D57" s="1554"/>
      <c r="E57" s="1554"/>
      <c r="F57" s="1554"/>
      <c r="G57" s="1554"/>
      <c r="H57" s="1554"/>
      <c r="I57" s="1554"/>
      <c r="J57" s="1554"/>
      <c r="K57" s="1554"/>
      <c r="L57" s="1554"/>
      <c r="M57" s="1555"/>
    </row>
    <row r="58" spans="1:13" ht="30" customHeight="1">
      <c r="A58" s="1700"/>
      <c r="B58" s="146" t="s">
        <v>1003</v>
      </c>
      <c r="C58" s="1577" t="s">
        <v>1186</v>
      </c>
      <c r="D58" s="1554"/>
      <c r="E58" s="1554"/>
      <c r="F58" s="1554"/>
      <c r="G58" s="1554"/>
      <c r="H58" s="1554"/>
      <c r="I58" s="1554"/>
      <c r="J58" s="1554"/>
      <c r="K58" s="1554"/>
      <c r="L58" s="1554"/>
      <c r="M58" s="1555"/>
    </row>
    <row r="59" spans="1:13" ht="30" customHeight="1">
      <c r="A59" s="1700"/>
      <c r="B59" s="147" t="s">
        <v>296</v>
      </c>
      <c r="C59" s="1577" t="s">
        <v>1170</v>
      </c>
      <c r="D59" s="1554"/>
      <c r="E59" s="1554"/>
      <c r="F59" s="1554"/>
      <c r="G59" s="1554"/>
      <c r="H59" s="1554"/>
      <c r="I59" s="1554"/>
      <c r="J59" s="1554"/>
      <c r="K59" s="1554"/>
      <c r="L59" s="1554"/>
      <c r="M59" s="1555"/>
    </row>
    <row r="60" spans="1:13" ht="65.25" customHeight="1">
      <c r="A60" s="138" t="s">
        <v>220</v>
      </c>
      <c r="B60" s="148"/>
      <c r="C60" s="2012"/>
      <c r="D60" s="2013"/>
      <c r="E60" s="2013"/>
      <c r="F60" s="2013"/>
      <c r="G60" s="2013"/>
      <c r="H60" s="2013"/>
      <c r="I60" s="2013"/>
      <c r="J60" s="2013"/>
      <c r="K60" s="2013"/>
      <c r="L60" s="2013"/>
      <c r="M60" s="2014"/>
    </row>
  </sheetData>
  <mergeCells count="49">
    <mergeCell ref="A57:A59"/>
    <mergeCell ref="C57:M57"/>
    <mergeCell ref="C58:M58"/>
    <mergeCell ref="C59:M59"/>
    <mergeCell ref="C60:M60"/>
    <mergeCell ref="A51:A56"/>
    <mergeCell ref="C51:M51"/>
    <mergeCell ref="C52:M52"/>
    <mergeCell ref="C53:M53"/>
    <mergeCell ref="C54:M54"/>
    <mergeCell ref="C55:M55"/>
    <mergeCell ref="C56:M56"/>
    <mergeCell ref="C48:M48"/>
    <mergeCell ref="A16:A50"/>
    <mergeCell ref="C16:M16"/>
    <mergeCell ref="C17:M17"/>
    <mergeCell ref="B18:B24"/>
    <mergeCell ref="B25:B28"/>
    <mergeCell ref="J30:L30"/>
    <mergeCell ref="B32:B34"/>
    <mergeCell ref="B35:B42"/>
    <mergeCell ref="D41:E41"/>
    <mergeCell ref="F41:G41"/>
    <mergeCell ref="B43:B46"/>
    <mergeCell ref="F44:F45"/>
    <mergeCell ref="G44:J45"/>
    <mergeCell ref="L44:M45"/>
    <mergeCell ref="C47:M47"/>
    <mergeCell ref="F9:G9"/>
    <mergeCell ref="I9:J9"/>
    <mergeCell ref="C10:D10"/>
    <mergeCell ref="F10:G10"/>
    <mergeCell ref="I10:J10"/>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s>
  <dataValidations count="6">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1"/>
  <sheetViews>
    <sheetView topLeftCell="B22" zoomScale="72" zoomScaleNormal="72" workbookViewId="0">
      <selection activeCell="C2" sqref="C2:M2"/>
    </sheetView>
  </sheetViews>
  <sheetFormatPr baseColWidth="10" defaultColWidth="11.42578125" defaultRowHeight="15.75"/>
  <cols>
    <col min="1" max="1" width="25.140625" style="310" customWidth="1"/>
    <col min="2" max="2" width="39.140625" style="311" customWidth="1"/>
    <col min="3" max="12" width="9.140625" style="310" bestFit="1" customWidth="1"/>
    <col min="13" max="13" width="16" style="310" customWidth="1"/>
    <col min="14" max="16384" width="11.42578125" style="310"/>
  </cols>
  <sheetData>
    <row r="1" spans="1:13">
      <c r="A1" s="56"/>
      <c r="B1" s="57" t="s">
        <v>2054</v>
      </c>
      <c r="C1" s="196"/>
      <c r="D1" s="196"/>
      <c r="E1" s="196"/>
      <c r="F1" s="196"/>
      <c r="G1" s="196"/>
      <c r="H1" s="196"/>
      <c r="I1" s="196"/>
      <c r="J1" s="196"/>
      <c r="K1" s="196"/>
      <c r="L1" s="196"/>
      <c r="M1" s="197"/>
    </row>
    <row r="2" spans="1:13" ht="36" customHeight="1">
      <c r="A2" s="1728" t="s">
        <v>944</v>
      </c>
      <c r="B2" s="139" t="s">
        <v>945</v>
      </c>
      <c r="C2" s="1927" t="s">
        <v>920</v>
      </c>
      <c r="D2" s="1639"/>
      <c r="E2" s="1639"/>
      <c r="F2" s="1639"/>
      <c r="G2" s="1639"/>
      <c r="H2" s="1639"/>
      <c r="I2" s="1639"/>
      <c r="J2" s="1639"/>
      <c r="K2" s="1639"/>
      <c r="L2" s="1639"/>
      <c r="M2" s="1640"/>
    </row>
    <row r="3" spans="1:13" ht="33.75" customHeight="1">
      <c r="A3" s="1729"/>
      <c r="B3" s="151" t="s">
        <v>1063</v>
      </c>
      <c r="C3" s="1577" t="s">
        <v>2014</v>
      </c>
      <c r="D3" s="1554"/>
      <c r="E3" s="1554"/>
      <c r="F3" s="1554"/>
      <c r="G3" s="1554"/>
      <c r="H3" s="1554"/>
      <c r="I3" s="1554"/>
      <c r="J3" s="1554"/>
      <c r="K3" s="1554"/>
      <c r="L3" s="1554"/>
      <c r="M3" s="1555"/>
    </row>
    <row r="4" spans="1:13" ht="25.5" customHeight="1">
      <c r="A4" s="1729"/>
      <c r="B4" s="142" t="s">
        <v>292</v>
      </c>
      <c r="C4" s="215" t="s">
        <v>93</v>
      </c>
      <c r="D4" s="229" t="s">
        <v>594</v>
      </c>
      <c r="E4" s="231" t="s">
        <v>594</v>
      </c>
      <c r="F4" s="2157" t="s">
        <v>293</v>
      </c>
      <c r="G4" s="2158"/>
      <c r="H4" s="231">
        <v>114</v>
      </c>
      <c r="I4" s="216" t="s">
        <v>594</v>
      </c>
      <c r="J4" s="216" t="s">
        <v>594</v>
      </c>
      <c r="K4" s="216" t="s">
        <v>594</v>
      </c>
      <c r="L4" s="216" t="s">
        <v>594</v>
      </c>
      <c r="M4" s="217" t="s">
        <v>594</v>
      </c>
    </row>
    <row r="5" spans="1:13" ht="25.5" customHeight="1">
      <c r="A5" s="1729"/>
      <c r="B5" s="142" t="s">
        <v>947</v>
      </c>
      <c r="C5" s="1733" t="s">
        <v>2055</v>
      </c>
      <c r="D5" s="1734"/>
      <c r="E5" s="1734"/>
      <c r="F5" s="1734"/>
      <c r="G5" s="1734"/>
      <c r="H5" s="1734"/>
      <c r="I5" s="1734"/>
      <c r="J5" s="1734"/>
      <c r="K5" s="1734"/>
      <c r="L5" s="1734"/>
      <c r="M5" s="1735"/>
    </row>
    <row r="6" spans="1:13" ht="31.5" customHeight="1">
      <c r="A6" s="1729"/>
      <c r="B6" s="142" t="s">
        <v>948</v>
      </c>
      <c r="C6" s="1577" t="s">
        <v>2056</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334</v>
      </c>
      <c r="D9" s="2022"/>
      <c r="E9" s="27"/>
      <c r="F9" s="2022"/>
      <c r="G9" s="2022"/>
      <c r="H9" s="27"/>
      <c r="I9" s="1745"/>
      <c r="J9" s="1745"/>
      <c r="K9" s="27"/>
      <c r="L9" s="25"/>
      <c r="M9" s="108"/>
    </row>
    <row r="10" spans="1:13">
      <c r="A10" s="1729"/>
      <c r="B10" s="1743"/>
      <c r="C10" s="2019" t="s">
        <v>951</v>
      </c>
      <c r="D10" s="2020"/>
      <c r="E10" s="126"/>
      <c r="F10" s="2020" t="s">
        <v>951</v>
      </c>
      <c r="G10" s="2020"/>
      <c r="H10" s="126"/>
      <c r="I10" s="2020" t="s">
        <v>951</v>
      </c>
      <c r="J10" s="2020"/>
      <c r="K10" s="126"/>
      <c r="L10" s="113"/>
      <c r="M10" s="127"/>
    </row>
    <row r="11" spans="1:13" ht="80.25" customHeight="1">
      <c r="A11" s="1729"/>
      <c r="B11" s="151" t="s">
        <v>952</v>
      </c>
      <c r="C11" s="1577" t="s">
        <v>2057</v>
      </c>
      <c r="D11" s="1554"/>
      <c r="E11" s="1554"/>
      <c r="F11" s="1554"/>
      <c r="G11" s="1554"/>
      <c r="H11" s="1554"/>
      <c r="I11" s="1554"/>
      <c r="J11" s="1554"/>
      <c r="K11" s="1554"/>
      <c r="L11" s="1554"/>
      <c r="M11" s="1555"/>
    </row>
    <row r="12" spans="1:13" ht="90.75" customHeight="1">
      <c r="A12" s="1729"/>
      <c r="B12" s="151" t="s">
        <v>1069</v>
      </c>
      <c r="C12" s="1577" t="s">
        <v>2058</v>
      </c>
      <c r="D12" s="1554"/>
      <c r="E12" s="1554"/>
      <c r="F12" s="1554"/>
      <c r="G12" s="1554"/>
      <c r="H12" s="1554"/>
      <c r="I12" s="1554"/>
      <c r="J12" s="1554"/>
      <c r="K12" s="1554"/>
      <c r="L12" s="1554"/>
      <c r="M12" s="1555"/>
    </row>
    <row r="13" spans="1:13" ht="31.5">
      <c r="A13" s="1729"/>
      <c r="B13" s="151" t="s">
        <v>1071</v>
      </c>
      <c r="C13" s="1899" t="s">
        <v>853</v>
      </c>
      <c r="D13" s="1900"/>
      <c r="E13" s="1900"/>
      <c r="F13" s="1900"/>
      <c r="G13" s="1900"/>
      <c r="H13" s="1900"/>
      <c r="I13" s="1900"/>
      <c r="J13" s="1900"/>
      <c r="K13" s="1900"/>
      <c r="L13" s="1900"/>
      <c r="M13" s="1901"/>
    </row>
    <row r="14" spans="1:13" ht="54.75" customHeight="1">
      <c r="A14" s="1729"/>
      <c r="B14" s="1746" t="s">
        <v>1072</v>
      </c>
      <c r="C14" s="1722" t="s">
        <v>69</v>
      </c>
      <c r="D14" s="1724"/>
      <c r="E14" s="84" t="s">
        <v>108</v>
      </c>
      <c r="F14" s="1910" t="s">
        <v>1204</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922</v>
      </c>
      <c r="D16" s="1554"/>
      <c r="E16" s="1554"/>
      <c r="F16" s="1554"/>
      <c r="G16" s="1554"/>
      <c r="H16" s="1554"/>
      <c r="I16" s="1554"/>
      <c r="J16" s="1554"/>
      <c r="K16" s="1554"/>
      <c r="L16" s="1554"/>
      <c r="M16" s="1555"/>
    </row>
    <row r="17" spans="1:13" ht="40.5" customHeight="1">
      <c r="A17" s="1715"/>
      <c r="B17" s="140" t="s">
        <v>1074</v>
      </c>
      <c r="C17" s="1577" t="s">
        <v>921</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8"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ht="31.5">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222">
        <v>120</v>
      </c>
      <c r="E30" s="272" t="s">
        <v>594</v>
      </c>
      <c r="F30" s="273" t="s">
        <v>975</v>
      </c>
      <c r="G30" s="399">
        <v>2021</v>
      </c>
      <c r="H30" s="272" t="s">
        <v>594</v>
      </c>
      <c r="I30" s="273" t="s">
        <v>976</v>
      </c>
      <c r="J30" s="1663" t="s">
        <v>2059</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3">
        <v>120</v>
      </c>
      <c r="E37" s="263" t="s">
        <v>594</v>
      </c>
      <c r="F37" s="890">
        <v>120</v>
      </c>
      <c r="G37" s="263" t="s">
        <v>594</v>
      </c>
      <c r="H37" s="890">
        <v>130</v>
      </c>
      <c r="I37" s="263"/>
      <c r="J37" s="890">
        <v>130</v>
      </c>
      <c r="K37" s="263" t="s">
        <v>594</v>
      </c>
      <c r="L37" s="227">
        <v>140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140</v>
      </c>
      <c r="E39" s="263" t="s">
        <v>594</v>
      </c>
      <c r="F39" s="227">
        <v>150</v>
      </c>
      <c r="G39" s="263" t="s">
        <v>594</v>
      </c>
      <c r="H39" s="227">
        <v>150</v>
      </c>
      <c r="I39" s="263" t="s">
        <v>594</v>
      </c>
      <c r="J39" s="227">
        <v>160</v>
      </c>
      <c r="K39" s="263" t="s">
        <v>594</v>
      </c>
      <c r="L39" s="227">
        <v>160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1684">
        <v>170</v>
      </c>
      <c r="E41" s="1551"/>
      <c r="F41" s="1684">
        <v>1570</v>
      </c>
      <c r="G41" s="1551"/>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785" t="s">
        <v>984</v>
      </c>
      <c r="L44" s="1599" t="s">
        <v>2060</v>
      </c>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80.25" customHeight="1">
      <c r="A47" s="1715"/>
      <c r="B47" s="151" t="s">
        <v>985</v>
      </c>
      <c r="C47" s="2566" t="s">
        <v>2061</v>
      </c>
      <c r="D47" s="1621"/>
      <c r="E47" s="1621"/>
      <c r="F47" s="1621"/>
      <c r="G47" s="1621"/>
      <c r="H47" s="1621"/>
      <c r="I47" s="1621"/>
      <c r="J47" s="1621"/>
      <c r="K47" s="1621"/>
      <c r="L47" s="1621"/>
      <c r="M47" s="2567"/>
    </row>
    <row r="48" spans="1:13">
      <c r="A48" s="1715"/>
      <c r="B48" s="140" t="s">
        <v>986</v>
      </c>
      <c r="C48" s="1917" t="s">
        <v>2059</v>
      </c>
      <c r="D48" s="1918"/>
      <c r="E48" s="1918"/>
      <c r="F48" s="1918"/>
      <c r="G48" s="1918"/>
      <c r="H48" s="1918"/>
      <c r="I48" s="1918"/>
      <c r="J48" s="1918"/>
      <c r="K48" s="1918"/>
      <c r="L48" s="1918"/>
      <c r="M48" s="1919"/>
    </row>
    <row r="49" spans="1:13">
      <c r="A49" s="1715"/>
      <c r="B49" s="140" t="s">
        <v>988</v>
      </c>
      <c r="C49" s="218" t="s">
        <v>2062</v>
      </c>
      <c r="D49" s="275" t="s">
        <v>594</v>
      </c>
      <c r="E49" s="275" t="s">
        <v>594</v>
      </c>
      <c r="F49" s="275" t="s">
        <v>594</v>
      </c>
      <c r="G49" s="275" t="s">
        <v>594</v>
      </c>
      <c r="H49" s="275" t="s">
        <v>594</v>
      </c>
      <c r="I49" s="275" t="s">
        <v>594</v>
      </c>
      <c r="J49" s="275" t="s">
        <v>594</v>
      </c>
      <c r="K49" s="275" t="s">
        <v>594</v>
      </c>
      <c r="L49" s="275" t="s">
        <v>594</v>
      </c>
      <c r="M49" s="515" t="s">
        <v>594</v>
      </c>
    </row>
    <row r="50" spans="1:13" ht="31.5">
      <c r="A50" s="1715"/>
      <c r="B50" s="140" t="s">
        <v>990</v>
      </c>
      <c r="C50" s="218" t="s">
        <v>2063</v>
      </c>
      <c r="D50" s="275" t="s">
        <v>594</v>
      </c>
      <c r="E50" s="275" t="s">
        <v>594</v>
      </c>
      <c r="F50" s="275" t="s">
        <v>594</v>
      </c>
      <c r="G50" s="275" t="s">
        <v>594</v>
      </c>
      <c r="H50" s="275" t="s">
        <v>594</v>
      </c>
      <c r="I50" s="275" t="s">
        <v>594</v>
      </c>
      <c r="J50" s="275" t="s">
        <v>594</v>
      </c>
      <c r="K50" s="275" t="s">
        <v>594</v>
      </c>
      <c r="L50" s="275" t="s">
        <v>594</v>
      </c>
      <c r="M50" s="515" t="s">
        <v>594</v>
      </c>
    </row>
    <row r="51" spans="1:13" ht="15.75" customHeight="1">
      <c r="A51" s="1699" t="s">
        <v>216</v>
      </c>
      <c r="B51" s="144" t="s">
        <v>992</v>
      </c>
      <c r="C51" s="2563" t="s">
        <v>424</v>
      </c>
      <c r="D51" s="2564"/>
      <c r="E51" s="2564"/>
      <c r="F51" s="2564"/>
      <c r="G51" s="2564"/>
      <c r="H51" s="2564"/>
      <c r="I51" s="2564"/>
      <c r="J51" s="2564"/>
      <c r="K51" s="2564"/>
      <c r="L51" s="2564"/>
      <c r="M51" s="2565"/>
    </row>
    <row r="52" spans="1:13">
      <c r="A52" s="1700"/>
      <c r="B52" s="144" t="s">
        <v>993</v>
      </c>
      <c r="C52" s="1577" t="s">
        <v>1208</v>
      </c>
      <c r="D52" s="1554"/>
      <c r="E52" s="1554"/>
      <c r="F52" s="1554"/>
      <c r="G52" s="1554"/>
      <c r="H52" s="1554"/>
      <c r="I52" s="1554"/>
      <c r="J52" s="1554"/>
      <c r="K52" s="1554"/>
      <c r="L52" s="1554"/>
      <c r="M52" s="1555"/>
    </row>
    <row r="53" spans="1:13">
      <c r="A53" s="1700"/>
      <c r="B53" s="144" t="s">
        <v>995</v>
      </c>
      <c r="C53" s="1577" t="s">
        <v>56</v>
      </c>
      <c r="D53" s="1554"/>
      <c r="E53" s="1554"/>
      <c r="F53" s="1554"/>
      <c r="G53" s="1554"/>
      <c r="H53" s="1554"/>
      <c r="I53" s="1554"/>
      <c r="J53" s="1554"/>
      <c r="K53" s="1554"/>
      <c r="L53" s="1554"/>
      <c r="M53" s="1555"/>
    </row>
    <row r="54" spans="1:13" ht="15.75" customHeight="1">
      <c r="A54" s="1700"/>
      <c r="B54" s="145" t="s">
        <v>997</v>
      </c>
      <c r="C54" s="1577" t="s">
        <v>1209</v>
      </c>
      <c r="D54" s="1554"/>
      <c r="E54" s="1554"/>
      <c r="F54" s="1554"/>
      <c r="G54" s="1554"/>
      <c r="H54" s="1554"/>
      <c r="I54" s="1554"/>
      <c r="J54" s="1554"/>
      <c r="K54" s="1554"/>
      <c r="L54" s="1554"/>
      <c r="M54" s="1555"/>
    </row>
    <row r="55" spans="1:13" ht="15.75" customHeight="1">
      <c r="A55" s="1700"/>
      <c r="B55" s="144" t="s">
        <v>998</v>
      </c>
      <c r="C55" s="1920" t="s">
        <v>426</v>
      </c>
      <c r="D55" s="1921"/>
      <c r="E55" s="1921"/>
      <c r="F55" s="1921"/>
      <c r="G55" s="1921"/>
      <c r="H55" s="1921"/>
      <c r="I55" s="1921"/>
      <c r="J55" s="1921"/>
      <c r="K55" s="1921"/>
      <c r="L55" s="1921"/>
      <c r="M55" s="1922"/>
    </row>
    <row r="56" spans="1:13">
      <c r="A56" s="1704"/>
      <c r="B56" s="144" t="s">
        <v>999</v>
      </c>
      <c r="C56" s="1923" t="s">
        <v>1210</v>
      </c>
      <c r="D56" s="1924"/>
      <c r="E56" s="1924"/>
      <c r="F56" s="1924"/>
      <c r="G56" s="1924"/>
      <c r="H56" s="1924"/>
      <c r="I56" s="1924"/>
      <c r="J56" s="1924"/>
      <c r="K56" s="1924"/>
      <c r="L56" s="1924"/>
      <c r="M56" s="192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012"/>
      <c r="D60" s="2013"/>
      <c r="E60" s="2013"/>
      <c r="F60" s="2013"/>
      <c r="G60" s="2013"/>
      <c r="H60" s="2013"/>
      <c r="I60" s="2013"/>
      <c r="J60" s="2013"/>
      <c r="K60" s="2013"/>
      <c r="L60" s="2013"/>
      <c r="M60" s="2014"/>
    </row>
    <row r="61" spans="1:13">
      <c r="A61" s="11"/>
      <c r="B61" s="42"/>
      <c r="C61" s="11"/>
      <c r="D61" s="11"/>
      <c r="E61" s="11"/>
      <c r="F61" s="11"/>
      <c r="G61" s="11"/>
      <c r="H61" s="11"/>
      <c r="I61" s="11"/>
      <c r="J61" s="11"/>
      <c r="K61" s="11"/>
      <c r="L61" s="11"/>
      <c r="M61" s="11"/>
    </row>
  </sheetData>
  <mergeCells count="49">
    <mergeCell ref="A2:A15"/>
    <mergeCell ref="C2:M2"/>
    <mergeCell ref="C3:M3"/>
    <mergeCell ref="F4:G4"/>
    <mergeCell ref="C5:M5"/>
    <mergeCell ref="C6:M6"/>
    <mergeCell ref="C7:D7"/>
    <mergeCell ref="I7:M7"/>
    <mergeCell ref="B8:B10"/>
    <mergeCell ref="C9:D9"/>
    <mergeCell ref="B14:B15"/>
    <mergeCell ref="F9:G9"/>
    <mergeCell ref="I9:J9"/>
    <mergeCell ref="C10:D10"/>
    <mergeCell ref="F10:G10"/>
    <mergeCell ref="I10:J10"/>
    <mergeCell ref="C11:M11"/>
    <mergeCell ref="C12:M12"/>
    <mergeCell ref="C13:M13"/>
    <mergeCell ref="C14:D14"/>
    <mergeCell ref="F14:M14"/>
    <mergeCell ref="C48:M48"/>
    <mergeCell ref="A16:A50"/>
    <mergeCell ref="C16:M16"/>
    <mergeCell ref="C17:M17"/>
    <mergeCell ref="B18:B24"/>
    <mergeCell ref="B25:B28"/>
    <mergeCell ref="J30:L30"/>
    <mergeCell ref="B32:B34"/>
    <mergeCell ref="B35:B42"/>
    <mergeCell ref="D41:E41"/>
    <mergeCell ref="F41:G41"/>
    <mergeCell ref="B43:B46"/>
    <mergeCell ref="F44:F45"/>
    <mergeCell ref="G44:J45"/>
    <mergeCell ref="L44:M45"/>
    <mergeCell ref="C47:M47"/>
    <mergeCell ref="A51:A56"/>
    <mergeCell ref="C51:M51"/>
    <mergeCell ref="C52:M52"/>
    <mergeCell ref="C53:M53"/>
    <mergeCell ref="C54:M54"/>
    <mergeCell ref="C55:M55"/>
    <mergeCell ref="C56:M56"/>
    <mergeCell ref="A57:A59"/>
    <mergeCell ref="C57:M57"/>
    <mergeCell ref="C58:M58"/>
    <mergeCell ref="C59:M59"/>
    <mergeCell ref="C60:M60"/>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type="list" allowBlank="1" showInputMessage="1" showErrorMessage="1" sqref="I7:M7">
      <formula1>INDIRECT($C$7)</formula1>
    </dataValidation>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Desplegables!$L$24:$L$39</xm:f>
          </x14:formula1>
          <xm:sqref>C14:D15</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s>
    </ex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1"/>
  <sheetViews>
    <sheetView topLeftCell="B4" zoomScale="72" zoomScaleNormal="72" workbookViewId="0">
      <selection activeCell="C2" sqref="C2:M2"/>
    </sheetView>
  </sheetViews>
  <sheetFormatPr baseColWidth="10" defaultColWidth="11.42578125" defaultRowHeight="15.75"/>
  <cols>
    <col min="1" max="1" width="25.140625" style="310" customWidth="1"/>
    <col min="2" max="2" width="39.140625" style="311" customWidth="1"/>
    <col min="3" max="12" width="9.140625" style="310" bestFit="1" customWidth="1"/>
    <col min="13" max="13" width="16" style="310" customWidth="1"/>
    <col min="14" max="16384" width="11.42578125" style="310"/>
  </cols>
  <sheetData>
    <row r="1" spans="1:13">
      <c r="A1" s="56"/>
      <c r="B1" s="57" t="s">
        <v>2064</v>
      </c>
      <c r="C1" s="196"/>
      <c r="D1" s="196"/>
      <c r="E1" s="196"/>
      <c r="F1" s="196"/>
      <c r="G1" s="196"/>
      <c r="H1" s="196"/>
      <c r="I1" s="196"/>
      <c r="J1" s="196"/>
      <c r="K1" s="196"/>
      <c r="L1" s="196"/>
      <c r="M1" s="197"/>
    </row>
    <row r="2" spans="1:13" ht="36" customHeight="1">
      <c r="A2" s="1728" t="s">
        <v>944</v>
      </c>
      <c r="B2" s="139" t="s">
        <v>945</v>
      </c>
      <c r="C2" s="1963" t="s">
        <v>924</v>
      </c>
      <c r="D2" s="1697"/>
      <c r="E2" s="1697"/>
      <c r="F2" s="1697"/>
      <c r="G2" s="1697"/>
      <c r="H2" s="1697"/>
      <c r="I2" s="1697"/>
      <c r="J2" s="1697"/>
      <c r="K2" s="1697"/>
      <c r="L2" s="1697"/>
      <c r="M2" s="1698"/>
    </row>
    <row r="3" spans="1:13" ht="33.75" customHeight="1">
      <c r="A3" s="1729"/>
      <c r="B3" s="151" t="s">
        <v>1063</v>
      </c>
      <c r="C3" s="1577" t="s">
        <v>2014</v>
      </c>
      <c r="D3" s="1554"/>
      <c r="E3" s="1554"/>
      <c r="F3" s="1554"/>
      <c r="G3" s="1554"/>
      <c r="H3" s="1554"/>
      <c r="I3" s="1554"/>
      <c r="J3" s="1554"/>
      <c r="K3" s="1554"/>
      <c r="L3" s="1554"/>
      <c r="M3" s="1555"/>
    </row>
    <row r="4" spans="1:13" ht="25.5" customHeight="1">
      <c r="A4" s="1729"/>
      <c r="B4" s="142" t="s">
        <v>292</v>
      </c>
      <c r="C4" s="215" t="s">
        <v>95</v>
      </c>
      <c r="D4" s="229" t="s">
        <v>594</v>
      </c>
      <c r="E4" s="231" t="s">
        <v>594</v>
      </c>
      <c r="F4" s="2157" t="s">
        <v>293</v>
      </c>
      <c r="G4" s="2158"/>
      <c r="H4" s="231"/>
      <c r="I4" s="216" t="s">
        <v>594</v>
      </c>
      <c r="J4" s="216" t="s">
        <v>594</v>
      </c>
      <c r="K4" s="216" t="s">
        <v>594</v>
      </c>
      <c r="L4" s="216" t="s">
        <v>594</v>
      </c>
      <c r="M4" s="217" t="s">
        <v>594</v>
      </c>
    </row>
    <row r="5" spans="1:13" ht="25.5" customHeight="1">
      <c r="A5" s="1729"/>
      <c r="B5" s="142" t="s">
        <v>947</v>
      </c>
      <c r="C5" s="1733"/>
      <c r="D5" s="1734"/>
      <c r="E5" s="1734"/>
      <c r="F5" s="1734"/>
      <c r="G5" s="1734"/>
      <c r="H5" s="1734"/>
      <c r="I5" s="1734"/>
      <c r="J5" s="1734"/>
      <c r="K5" s="1734"/>
      <c r="L5" s="1734"/>
      <c r="M5" s="1735"/>
    </row>
    <row r="6" spans="1:13" ht="31.5" customHeight="1">
      <c r="A6" s="1729"/>
      <c r="B6" s="142" t="s">
        <v>948</v>
      </c>
      <c r="C6" s="1577"/>
      <c r="D6" s="1554"/>
      <c r="E6" s="1554"/>
      <c r="F6" s="1554"/>
      <c r="G6" s="1554"/>
      <c r="H6" s="1554"/>
      <c r="I6" s="1554"/>
      <c r="J6" s="1554"/>
      <c r="K6" s="1554"/>
      <c r="L6" s="1554"/>
      <c r="M6" s="1555"/>
    </row>
    <row r="7" spans="1:13">
      <c r="A7" s="1729"/>
      <c r="B7" s="151" t="s">
        <v>949</v>
      </c>
      <c r="C7" s="1583"/>
      <c r="D7" s="1560"/>
      <c r="E7" s="120"/>
      <c r="F7" s="120"/>
      <c r="G7" s="121"/>
      <c r="H7" s="61" t="s">
        <v>296</v>
      </c>
      <c r="I7" s="1559" t="s">
        <v>1090</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1240</v>
      </c>
      <c r="D9" s="2022"/>
      <c r="E9" s="27"/>
      <c r="F9" s="2022"/>
      <c r="G9" s="2022"/>
      <c r="H9" s="27"/>
      <c r="I9" s="1745"/>
      <c r="J9" s="1745"/>
      <c r="K9" s="27"/>
      <c r="L9" s="25"/>
      <c r="M9" s="108"/>
    </row>
    <row r="10" spans="1:13">
      <c r="A10" s="1729"/>
      <c r="B10" s="1743"/>
      <c r="C10" s="2019" t="s">
        <v>951</v>
      </c>
      <c r="D10" s="2020"/>
      <c r="E10" s="126"/>
      <c r="F10" s="2020" t="s">
        <v>951</v>
      </c>
      <c r="G10" s="2020"/>
      <c r="H10" s="126"/>
      <c r="I10" s="2020" t="s">
        <v>951</v>
      </c>
      <c r="J10" s="2020"/>
      <c r="K10" s="126"/>
      <c r="L10" s="113"/>
      <c r="M10" s="127"/>
    </row>
    <row r="11" spans="1:13" ht="30.75" customHeight="1">
      <c r="A11" s="1729"/>
      <c r="B11" s="151" t="s">
        <v>952</v>
      </c>
      <c r="C11" s="1577" t="s">
        <v>2065</v>
      </c>
      <c r="D11" s="1554"/>
      <c r="E11" s="1554"/>
      <c r="F11" s="1554"/>
      <c r="G11" s="1554"/>
      <c r="H11" s="1554"/>
      <c r="I11" s="1554"/>
      <c r="J11" s="1554"/>
      <c r="K11" s="1554"/>
      <c r="L11" s="1554"/>
      <c r="M11" s="1555"/>
    </row>
    <row r="12" spans="1:13" ht="67.5" customHeight="1">
      <c r="A12" s="1729"/>
      <c r="B12" s="151" t="s">
        <v>1069</v>
      </c>
      <c r="C12" s="1577" t="s">
        <v>2066</v>
      </c>
      <c r="D12" s="1554"/>
      <c r="E12" s="1554"/>
      <c r="F12" s="1554"/>
      <c r="G12" s="1554"/>
      <c r="H12" s="1554"/>
      <c r="I12" s="1554"/>
      <c r="J12" s="1554"/>
      <c r="K12" s="1554"/>
      <c r="L12" s="1554"/>
      <c r="M12" s="1555"/>
    </row>
    <row r="13" spans="1:13" ht="31.5">
      <c r="A13" s="1729"/>
      <c r="B13" s="151" t="s">
        <v>1071</v>
      </c>
      <c r="C13" s="1899" t="s">
        <v>853</v>
      </c>
      <c r="D13" s="1900"/>
      <c r="E13" s="1900"/>
      <c r="F13" s="1900"/>
      <c r="G13" s="1900"/>
      <c r="H13" s="1900"/>
      <c r="I13" s="1900"/>
      <c r="J13" s="1900"/>
      <c r="K13" s="1900"/>
      <c r="L13" s="1900"/>
      <c r="M13" s="1901"/>
    </row>
    <row r="14" spans="1:13" ht="54.75" customHeight="1">
      <c r="A14" s="1729"/>
      <c r="B14" s="1746" t="s">
        <v>1072</v>
      </c>
      <c r="C14" s="1722" t="s">
        <v>69</v>
      </c>
      <c r="D14" s="1724"/>
      <c r="E14" s="84" t="s">
        <v>108</v>
      </c>
      <c r="F14" s="1910" t="s">
        <v>1204</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441</v>
      </c>
      <c r="D16" s="1554"/>
      <c r="E16" s="1554"/>
      <c r="F16" s="1554"/>
      <c r="G16" s="1554"/>
      <c r="H16" s="1554"/>
      <c r="I16" s="1554"/>
      <c r="J16" s="1554"/>
      <c r="K16" s="1554"/>
      <c r="L16" s="1554"/>
      <c r="M16" s="1555"/>
    </row>
    <row r="17" spans="1:13" ht="40.5" customHeight="1">
      <c r="A17" s="1715"/>
      <c r="B17" s="140" t="s">
        <v>1074</v>
      </c>
      <c r="C17" s="1915" t="s">
        <v>2067</v>
      </c>
      <c r="D17" s="1690"/>
      <c r="E17" s="1690"/>
      <c r="F17" s="1690"/>
      <c r="G17" s="1690"/>
      <c r="H17" s="1690"/>
      <c r="I17" s="1690"/>
      <c r="J17" s="1690"/>
      <c r="K17" s="1690"/>
      <c r="L17" s="1690"/>
      <c r="M17" s="188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8"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ht="31.5">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222">
        <v>400</v>
      </c>
      <c r="E30" s="272" t="s">
        <v>594</v>
      </c>
      <c r="F30" s="273" t="s">
        <v>975</v>
      </c>
      <c r="G30" s="399">
        <v>2021</v>
      </c>
      <c r="H30" s="272" t="s">
        <v>594</v>
      </c>
      <c r="I30" s="273" t="s">
        <v>976</v>
      </c>
      <c r="J30" s="1663" t="s">
        <v>1933</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3">
        <v>900</v>
      </c>
      <c r="E37" s="263" t="s">
        <v>594</v>
      </c>
      <c r="F37" s="223">
        <v>900</v>
      </c>
      <c r="G37" s="263" t="s">
        <v>594</v>
      </c>
      <c r="H37" s="223">
        <v>900</v>
      </c>
      <c r="I37" s="263"/>
      <c r="J37" s="223">
        <v>900</v>
      </c>
      <c r="K37" s="263" t="s">
        <v>594</v>
      </c>
      <c r="L37" s="223">
        <v>900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900</v>
      </c>
      <c r="E39" s="263" t="s">
        <v>594</v>
      </c>
      <c r="F39" s="223">
        <v>900</v>
      </c>
      <c r="G39" s="263" t="s">
        <v>594</v>
      </c>
      <c r="H39" s="223">
        <v>900</v>
      </c>
      <c r="I39" s="263" t="s">
        <v>594</v>
      </c>
      <c r="J39" s="223">
        <v>900</v>
      </c>
      <c r="K39" s="263" t="s">
        <v>594</v>
      </c>
      <c r="L39" s="223">
        <v>900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1684">
        <v>900</v>
      </c>
      <c r="E41" s="1551"/>
      <c r="F41" s="1684">
        <v>900</v>
      </c>
      <c r="G41" s="1551"/>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785"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1.25" customHeight="1">
      <c r="A47" s="1715"/>
      <c r="B47" s="151" t="s">
        <v>985</v>
      </c>
      <c r="C47" s="1915" t="s">
        <v>2068</v>
      </c>
      <c r="D47" s="1690"/>
      <c r="E47" s="1690"/>
      <c r="F47" s="1690"/>
      <c r="G47" s="1690"/>
      <c r="H47" s="1690"/>
      <c r="I47" s="1690"/>
      <c r="J47" s="1690"/>
      <c r="K47" s="1690"/>
      <c r="L47" s="1690"/>
      <c r="M47" s="1884"/>
    </row>
    <row r="48" spans="1:13">
      <c r="A48" s="1715"/>
      <c r="B48" s="140" t="s">
        <v>986</v>
      </c>
      <c r="C48" s="1577" t="s">
        <v>1259</v>
      </c>
      <c r="D48" s="1554"/>
      <c r="E48" s="1554"/>
      <c r="F48" s="1554"/>
      <c r="G48" s="1554"/>
      <c r="H48" s="1554"/>
      <c r="I48" s="1554"/>
      <c r="J48" s="1554"/>
      <c r="K48" s="1554"/>
      <c r="L48" s="1554"/>
      <c r="M48" s="1555"/>
    </row>
    <row r="49" spans="1:13">
      <c r="A49" s="1715"/>
      <c r="B49" s="140" t="s">
        <v>988</v>
      </c>
      <c r="C49" s="1604">
        <v>30</v>
      </c>
      <c r="D49" s="1605"/>
      <c r="E49" s="1605"/>
      <c r="F49" s="1605"/>
      <c r="G49" s="1605"/>
      <c r="H49" s="1605"/>
      <c r="I49" s="1605"/>
      <c r="J49" s="1605"/>
      <c r="K49" s="1605"/>
      <c r="L49" s="1605"/>
      <c r="M49" s="2141"/>
    </row>
    <row r="50" spans="1:13">
      <c r="A50" s="1715"/>
      <c r="B50" s="140" t="s">
        <v>990</v>
      </c>
      <c r="C50" s="1604" t="s">
        <v>1099</v>
      </c>
      <c r="D50" s="1605"/>
      <c r="E50" s="1605"/>
      <c r="F50" s="1605"/>
      <c r="G50" s="1605"/>
      <c r="H50" s="1605"/>
      <c r="I50" s="1605"/>
      <c r="J50" s="1605"/>
      <c r="K50" s="1605"/>
      <c r="L50" s="1605"/>
      <c r="M50" s="2141"/>
    </row>
    <row r="51" spans="1:13" ht="15.75" customHeight="1">
      <c r="A51" s="1699" t="s">
        <v>216</v>
      </c>
      <c r="B51" s="144" t="s">
        <v>992</v>
      </c>
      <c r="C51" s="1577" t="s">
        <v>553</v>
      </c>
      <c r="D51" s="1554"/>
      <c r="E51" s="1554"/>
      <c r="F51" s="1554"/>
      <c r="G51" s="1554"/>
      <c r="H51" s="1554"/>
      <c r="I51" s="1554"/>
      <c r="J51" s="1554"/>
      <c r="K51" s="1554"/>
      <c r="L51" s="1554"/>
      <c r="M51" s="1555"/>
    </row>
    <row r="52" spans="1:13" ht="16.5" customHeight="1">
      <c r="A52" s="1700"/>
      <c r="B52" s="144" t="s">
        <v>993</v>
      </c>
      <c r="C52" s="1577" t="s">
        <v>1260</v>
      </c>
      <c r="D52" s="1554"/>
      <c r="E52" s="1554"/>
      <c r="F52" s="1554"/>
      <c r="G52" s="1554"/>
      <c r="H52" s="1554"/>
      <c r="I52" s="1554"/>
      <c r="J52" s="1554"/>
      <c r="K52" s="1554"/>
      <c r="L52" s="1554"/>
      <c r="M52" s="1555"/>
    </row>
    <row r="53" spans="1:13" ht="16.5" customHeight="1">
      <c r="A53" s="1700"/>
      <c r="B53" s="144" t="s">
        <v>995</v>
      </c>
      <c r="C53" s="1577" t="s">
        <v>1249</v>
      </c>
      <c r="D53" s="1554"/>
      <c r="E53" s="1554"/>
      <c r="F53" s="1554"/>
      <c r="G53" s="1554"/>
      <c r="H53" s="1554"/>
      <c r="I53" s="1554"/>
      <c r="J53" s="1554"/>
      <c r="K53" s="1554"/>
      <c r="L53" s="1554"/>
      <c r="M53" s="1555"/>
    </row>
    <row r="54" spans="1:13" ht="15.75" customHeight="1">
      <c r="A54" s="1700"/>
      <c r="B54" s="145" t="s">
        <v>997</v>
      </c>
      <c r="C54" s="1577" t="s">
        <v>1250</v>
      </c>
      <c r="D54" s="1554"/>
      <c r="E54" s="1554"/>
      <c r="F54" s="1554"/>
      <c r="G54" s="1554"/>
      <c r="H54" s="1554"/>
      <c r="I54" s="1554"/>
      <c r="J54" s="1554"/>
      <c r="K54" s="1554"/>
      <c r="L54" s="1554"/>
      <c r="M54" s="1555"/>
    </row>
    <row r="55" spans="1:13" ht="15.75" customHeight="1">
      <c r="A55" s="1700"/>
      <c r="B55" s="144" t="s">
        <v>998</v>
      </c>
      <c r="C55" s="1577" t="s">
        <v>1261</v>
      </c>
      <c r="D55" s="1554"/>
      <c r="E55" s="1554"/>
      <c r="F55" s="1554"/>
      <c r="G55" s="1554"/>
      <c r="H55" s="1554"/>
      <c r="I55" s="1554"/>
      <c r="J55" s="1554"/>
      <c r="K55" s="1554"/>
      <c r="L55" s="1554"/>
      <c r="M55" s="1555"/>
    </row>
    <row r="56" spans="1:13" ht="16.5" customHeight="1">
      <c r="A56" s="1704"/>
      <c r="B56" s="144" t="s">
        <v>999</v>
      </c>
      <c r="C56" s="1577" t="s">
        <v>453</v>
      </c>
      <c r="D56" s="1554"/>
      <c r="E56" s="1554"/>
      <c r="F56" s="1554"/>
      <c r="G56" s="1554"/>
      <c r="H56" s="1554"/>
      <c r="I56" s="1554"/>
      <c r="J56" s="1554"/>
      <c r="K56" s="1554"/>
      <c r="L56" s="1554"/>
      <c r="M56" s="1555"/>
    </row>
    <row r="57" spans="1:13" ht="15.75" customHeight="1">
      <c r="A57" s="1699" t="s">
        <v>1000</v>
      </c>
      <c r="B57" s="146" t="s">
        <v>1001</v>
      </c>
      <c r="C57" s="1577" t="s">
        <v>1251</v>
      </c>
      <c r="D57" s="1554"/>
      <c r="E57" s="1554"/>
      <c r="F57" s="1554"/>
      <c r="G57" s="1554"/>
      <c r="H57" s="1554"/>
      <c r="I57" s="1554"/>
      <c r="J57" s="1554"/>
      <c r="K57" s="1554"/>
      <c r="L57" s="1554"/>
      <c r="M57" s="1555"/>
    </row>
    <row r="58" spans="1:13" ht="30" customHeight="1">
      <c r="A58" s="1700"/>
      <c r="B58" s="146" t="s">
        <v>1003</v>
      </c>
      <c r="C58" s="1577" t="s">
        <v>1252</v>
      </c>
      <c r="D58" s="1554"/>
      <c r="E58" s="1554"/>
      <c r="F58" s="1554"/>
      <c r="G58" s="1554"/>
      <c r="H58" s="1554"/>
      <c r="I58" s="1554"/>
      <c r="J58" s="1554"/>
      <c r="K58" s="1554"/>
      <c r="L58" s="1554"/>
      <c r="M58" s="1555"/>
    </row>
    <row r="59" spans="1:13" ht="30" customHeight="1">
      <c r="A59" s="1700"/>
      <c r="B59" s="147" t="s">
        <v>296</v>
      </c>
      <c r="C59" s="1577" t="s">
        <v>1249</v>
      </c>
      <c r="D59" s="1554"/>
      <c r="E59" s="1554"/>
      <c r="F59" s="1554"/>
      <c r="G59" s="1554"/>
      <c r="H59" s="1554"/>
      <c r="I59" s="1554"/>
      <c r="J59" s="1554"/>
      <c r="K59" s="1554"/>
      <c r="L59" s="1554"/>
      <c r="M59" s="1555"/>
    </row>
    <row r="60" spans="1:13" ht="89.25" customHeight="1">
      <c r="A60" s="138" t="s">
        <v>220</v>
      </c>
      <c r="B60" s="148" t="s">
        <v>220</v>
      </c>
      <c r="C60" s="1915" t="s">
        <v>1253</v>
      </c>
      <c r="D60" s="1690"/>
      <c r="E60" s="1690"/>
      <c r="F60" s="1690"/>
      <c r="G60" s="1690"/>
      <c r="H60" s="1690"/>
      <c r="I60" s="1690"/>
      <c r="J60" s="1690"/>
      <c r="K60" s="1690"/>
      <c r="L60" s="1690"/>
      <c r="M60" s="1884"/>
    </row>
    <row r="61" spans="1:13">
      <c r="A61" s="11"/>
      <c r="B61" s="42"/>
      <c r="C61" s="11"/>
      <c r="D61" s="11"/>
      <c r="E61" s="11"/>
      <c r="F61" s="11"/>
      <c r="G61" s="11"/>
      <c r="H61" s="11"/>
      <c r="I61" s="11"/>
      <c r="J61" s="11"/>
      <c r="K61" s="11"/>
      <c r="L61" s="11"/>
      <c r="M61" s="11"/>
    </row>
  </sheetData>
  <mergeCells count="51">
    <mergeCell ref="F10:G10"/>
    <mergeCell ref="I10:J10"/>
    <mergeCell ref="B32:B34"/>
    <mergeCell ref="B35:B42"/>
    <mergeCell ref="C11:M11"/>
    <mergeCell ref="C16:M16"/>
    <mergeCell ref="C17:M17"/>
    <mergeCell ref="B18:B24"/>
    <mergeCell ref="B25:B28"/>
    <mergeCell ref="J30:L30"/>
    <mergeCell ref="C14:D14"/>
    <mergeCell ref="F14:M14"/>
    <mergeCell ref="A2:A15"/>
    <mergeCell ref="C2:M2"/>
    <mergeCell ref="C3:M3"/>
    <mergeCell ref="F4:G4"/>
    <mergeCell ref="C5:M5"/>
    <mergeCell ref="C6:M6"/>
    <mergeCell ref="C7:D7"/>
    <mergeCell ref="I7:M7"/>
    <mergeCell ref="B8:B10"/>
    <mergeCell ref="C9:D9"/>
    <mergeCell ref="F9:G9"/>
    <mergeCell ref="I9:J9"/>
    <mergeCell ref="C10:D10"/>
    <mergeCell ref="C12:M12"/>
    <mergeCell ref="C13:M13"/>
    <mergeCell ref="B14:B15"/>
    <mergeCell ref="C50:M50"/>
    <mergeCell ref="C47:M47"/>
    <mergeCell ref="C48:M48"/>
    <mergeCell ref="B43:B46"/>
    <mergeCell ref="F44:F45"/>
    <mergeCell ref="G44:J45"/>
    <mergeCell ref="L44:M45"/>
    <mergeCell ref="C60:M60"/>
    <mergeCell ref="A16:A50"/>
    <mergeCell ref="A57:A59"/>
    <mergeCell ref="C57:M57"/>
    <mergeCell ref="C58:M58"/>
    <mergeCell ref="C59:M59"/>
    <mergeCell ref="A51:A56"/>
    <mergeCell ref="C51:M51"/>
    <mergeCell ref="C52:M52"/>
    <mergeCell ref="C53:M53"/>
    <mergeCell ref="C54:M54"/>
    <mergeCell ref="C55:M55"/>
    <mergeCell ref="C56:M56"/>
    <mergeCell ref="D41:E41"/>
    <mergeCell ref="F41:G41"/>
    <mergeCell ref="C49:M49"/>
  </mergeCells>
  <dataValidations count="6">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60"/>
  <sheetViews>
    <sheetView topLeftCell="C1"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1049</v>
      </c>
      <c r="C1" s="251"/>
      <c r="D1" s="252" t="s">
        <v>594</v>
      </c>
      <c r="E1" s="252" t="s">
        <v>594</v>
      </c>
      <c r="F1" s="252" t="s">
        <v>594</v>
      </c>
      <c r="G1" s="252" t="s">
        <v>594</v>
      </c>
      <c r="H1" s="252" t="s">
        <v>594</v>
      </c>
      <c r="I1" s="252" t="s">
        <v>594</v>
      </c>
      <c r="J1" s="252" t="s">
        <v>594</v>
      </c>
      <c r="K1" s="252" t="s">
        <v>594</v>
      </c>
      <c r="L1" s="252" t="s">
        <v>594</v>
      </c>
      <c r="M1" s="253" t="s">
        <v>594</v>
      </c>
    </row>
    <row r="2" spans="1:13" ht="25.5" customHeight="1">
      <c r="A2" s="1636" t="s">
        <v>944</v>
      </c>
      <c r="B2" s="254" t="s">
        <v>945</v>
      </c>
      <c r="C2" s="1639" t="s">
        <v>854</v>
      </c>
      <c r="D2" s="1639"/>
      <c r="E2" s="1639"/>
      <c r="F2" s="1639"/>
      <c r="G2" s="1639"/>
      <c r="H2" s="1639"/>
      <c r="I2" s="1639"/>
      <c r="J2" s="1639"/>
      <c r="K2" s="1639"/>
      <c r="L2" s="1639"/>
      <c r="M2" s="1640"/>
    </row>
    <row r="3" spans="1:13" ht="35.25" customHeight="1">
      <c r="A3" s="1637"/>
      <c r="B3" s="255" t="s">
        <v>946</v>
      </c>
      <c r="C3" s="1554" t="s">
        <v>1050</v>
      </c>
      <c r="D3" s="1554"/>
      <c r="E3" s="1554"/>
      <c r="F3" s="1554"/>
      <c r="G3" s="1554"/>
      <c r="H3" s="1554"/>
      <c r="I3" s="1554"/>
      <c r="J3" s="1554"/>
      <c r="K3" s="1554"/>
      <c r="L3" s="1554"/>
      <c r="M3" s="1555"/>
    </row>
    <row r="4" spans="1:13" ht="36.7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5.7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27" customHeight="1">
      <c r="A7" s="1637"/>
      <c r="B7" s="259" t="s">
        <v>949</v>
      </c>
      <c r="C7" s="1647" t="s">
        <v>33</v>
      </c>
      <c r="D7" s="1647"/>
      <c r="E7" s="221" t="s">
        <v>594</v>
      </c>
      <c r="F7" s="221" t="s">
        <v>594</v>
      </c>
      <c r="G7" s="301" t="s">
        <v>594</v>
      </c>
      <c r="H7" s="302" t="s">
        <v>296</v>
      </c>
      <c r="I7" s="1647" t="s">
        <v>56</v>
      </c>
      <c r="J7" s="1647"/>
      <c r="K7" s="1647"/>
      <c r="L7" s="1647"/>
      <c r="M7" s="1618"/>
    </row>
    <row r="8" spans="1:13" ht="15.75" customHeight="1">
      <c r="A8" s="1637"/>
      <c r="B8" s="1694" t="s">
        <v>950</v>
      </c>
      <c r="C8" s="1655" t="s">
        <v>56</v>
      </c>
      <c r="D8" s="1656"/>
      <c r="E8" s="609" t="s">
        <v>594</v>
      </c>
      <c r="F8" s="1656" t="s">
        <v>1051</v>
      </c>
      <c r="G8" s="1656"/>
      <c r="H8" s="609" t="s">
        <v>594</v>
      </c>
      <c r="I8" s="609" t="s">
        <v>594</v>
      </c>
      <c r="J8" s="609" t="s">
        <v>594</v>
      </c>
      <c r="K8" s="609" t="s">
        <v>594</v>
      </c>
      <c r="L8" s="1656" t="s">
        <v>675</v>
      </c>
      <c r="M8" s="1659"/>
    </row>
    <row r="9" spans="1:13" ht="30" customHeight="1">
      <c r="A9" s="1637"/>
      <c r="B9" s="1694"/>
      <c r="C9" s="1657"/>
      <c r="D9" s="1658"/>
      <c r="E9" s="605" t="s">
        <v>594</v>
      </c>
      <c r="F9" s="1658"/>
      <c r="G9" s="1658"/>
      <c r="H9" s="605" t="s">
        <v>594</v>
      </c>
      <c r="I9" s="1665"/>
      <c r="J9" s="1665"/>
      <c r="K9" s="605" t="s">
        <v>594</v>
      </c>
      <c r="L9" s="1658"/>
      <c r="M9" s="1660"/>
    </row>
    <row r="10" spans="1:13">
      <c r="A10" s="1637"/>
      <c r="B10" s="1694"/>
      <c r="C10" s="1564" t="s">
        <v>951</v>
      </c>
      <c r="D10" s="1565"/>
      <c r="E10" s="605" t="s">
        <v>594</v>
      </c>
      <c r="F10" s="1565" t="s">
        <v>951</v>
      </c>
      <c r="G10" s="1565"/>
      <c r="H10" s="605" t="s">
        <v>594</v>
      </c>
      <c r="I10" s="1565" t="s">
        <v>951</v>
      </c>
      <c r="J10" s="1565"/>
      <c r="K10" s="605" t="s">
        <v>594</v>
      </c>
      <c r="L10" s="1565" t="s">
        <v>951</v>
      </c>
      <c r="M10" s="1570"/>
    </row>
    <row r="11" spans="1:13" ht="15.75" customHeight="1">
      <c r="A11" s="1637"/>
      <c r="B11" s="1694"/>
      <c r="C11" s="1696" t="s">
        <v>443</v>
      </c>
      <c r="D11" s="1692"/>
      <c r="E11" s="605" t="s">
        <v>594</v>
      </c>
      <c r="F11" s="1692" t="s">
        <v>594</v>
      </c>
      <c r="G11" s="1692"/>
      <c r="H11" s="605" t="s">
        <v>594</v>
      </c>
      <c r="I11" s="605" t="s">
        <v>594</v>
      </c>
      <c r="J11" s="605" t="s">
        <v>594</v>
      </c>
      <c r="K11" s="605" t="s">
        <v>594</v>
      </c>
      <c r="L11" s="1692" t="s">
        <v>594</v>
      </c>
      <c r="M11" s="1693"/>
    </row>
    <row r="12" spans="1:13" ht="30" customHeight="1">
      <c r="A12" s="1637"/>
      <c r="B12" s="1694"/>
      <c r="C12" s="1657"/>
      <c r="D12" s="1658"/>
      <c r="E12" s="605" t="s">
        <v>594</v>
      </c>
      <c r="F12" s="1658"/>
      <c r="G12" s="1658"/>
      <c r="H12" s="605" t="s">
        <v>594</v>
      </c>
      <c r="I12" s="1665" t="s">
        <v>594</v>
      </c>
      <c r="J12" s="1665"/>
      <c r="K12" s="605" t="s">
        <v>594</v>
      </c>
      <c r="L12" s="1658"/>
      <c r="M12" s="1660"/>
    </row>
    <row r="13" spans="1:13">
      <c r="A13" s="1637"/>
      <c r="B13" s="1695"/>
      <c r="C13" s="1584" t="s">
        <v>951</v>
      </c>
      <c r="D13" s="1585"/>
      <c r="E13" s="610" t="s">
        <v>594</v>
      </c>
      <c r="F13" s="1585" t="s">
        <v>951</v>
      </c>
      <c r="G13" s="1585"/>
      <c r="H13" s="610" t="s">
        <v>594</v>
      </c>
      <c r="I13" s="1585" t="s">
        <v>951</v>
      </c>
      <c r="J13" s="1585"/>
      <c r="K13" s="610" t="s">
        <v>594</v>
      </c>
      <c r="L13" s="1585" t="s">
        <v>951</v>
      </c>
      <c r="M13" s="1586"/>
    </row>
    <row r="14" spans="1:13" ht="46.5" customHeight="1">
      <c r="A14" s="1638"/>
      <c r="B14" s="256" t="s">
        <v>952</v>
      </c>
      <c r="C14" s="1552" t="s">
        <v>1052</v>
      </c>
      <c r="D14" s="1552"/>
      <c r="E14" s="1552"/>
      <c r="F14" s="1552"/>
      <c r="G14" s="1552"/>
      <c r="H14" s="1552"/>
      <c r="I14" s="1552"/>
      <c r="J14" s="1552"/>
      <c r="K14" s="1552"/>
      <c r="L14" s="1552"/>
      <c r="M14" s="1588"/>
    </row>
    <row r="15" spans="1:13" ht="15.75" customHeight="1">
      <c r="A15" s="1632" t="s">
        <v>204</v>
      </c>
      <c r="B15" s="259" t="s">
        <v>283</v>
      </c>
      <c r="C15" s="1554" t="s">
        <v>856</v>
      </c>
      <c r="D15" s="1554"/>
      <c r="E15" s="1554"/>
      <c r="F15" s="1554"/>
      <c r="G15" s="1554"/>
      <c r="H15" s="1554"/>
      <c r="I15" s="216" t="s">
        <v>594</v>
      </c>
      <c r="J15" s="216" t="s">
        <v>594</v>
      </c>
      <c r="K15" s="216" t="s">
        <v>594</v>
      </c>
      <c r="L15" s="236" t="s">
        <v>594</v>
      </c>
      <c r="M15" s="248" t="s">
        <v>594</v>
      </c>
    </row>
    <row r="16" spans="1:13" ht="8.25" customHeight="1">
      <c r="A16" s="1632"/>
      <c r="B16" s="1634" t="s">
        <v>954</v>
      </c>
      <c r="C16" s="221" t="s">
        <v>594</v>
      </c>
      <c r="D16" s="220" t="s">
        <v>594</v>
      </c>
      <c r="E16" s="220" t="s">
        <v>594</v>
      </c>
      <c r="F16" s="220" t="s">
        <v>594</v>
      </c>
      <c r="G16" s="220" t="s">
        <v>594</v>
      </c>
      <c r="H16" s="220" t="s">
        <v>594</v>
      </c>
      <c r="I16" s="220" t="s">
        <v>594</v>
      </c>
      <c r="J16" s="220" t="s">
        <v>594</v>
      </c>
      <c r="K16" s="220" t="s">
        <v>594</v>
      </c>
      <c r="L16" s="220" t="s">
        <v>594</v>
      </c>
      <c r="M16" s="242" t="s">
        <v>594</v>
      </c>
    </row>
    <row r="17" spans="1:13" ht="9" customHeight="1">
      <c r="A17" s="1632"/>
      <c r="B17" s="1634"/>
      <c r="C17" s="221" t="s">
        <v>594</v>
      </c>
      <c r="D17" s="216" t="s">
        <v>594</v>
      </c>
      <c r="E17" s="220" t="s">
        <v>594</v>
      </c>
      <c r="F17" s="216" t="s">
        <v>594</v>
      </c>
      <c r="G17" s="220" t="s">
        <v>594</v>
      </c>
      <c r="H17" s="216" t="s">
        <v>594</v>
      </c>
      <c r="I17" s="220" t="s">
        <v>594</v>
      </c>
      <c r="J17" s="216" t="s">
        <v>594</v>
      </c>
      <c r="K17" s="220" t="s">
        <v>594</v>
      </c>
      <c r="L17" s="220" t="s">
        <v>594</v>
      </c>
      <c r="M17" s="242" t="s">
        <v>594</v>
      </c>
    </row>
    <row r="18" spans="1:13">
      <c r="A18" s="1632"/>
      <c r="B18" s="1634"/>
      <c r="C18" s="220" t="s">
        <v>955</v>
      </c>
      <c r="D18" s="260" t="s">
        <v>594</v>
      </c>
      <c r="E18" s="220" t="s">
        <v>956</v>
      </c>
      <c r="F18" s="260" t="s">
        <v>594</v>
      </c>
      <c r="G18" s="220" t="s">
        <v>957</v>
      </c>
      <c r="H18" s="260" t="s">
        <v>594</v>
      </c>
      <c r="I18" s="220" t="s">
        <v>958</v>
      </c>
      <c r="J18" s="260" t="s">
        <v>594</v>
      </c>
      <c r="K18" s="220" t="s">
        <v>594</v>
      </c>
      <c r="L18" s="220" t="s">
        <v>594</v>
      </c>
      <c r="M18" s="242" t="s">
        <v>594</v>
      </c>
    </row>
    <row r="19" spans="1:13">
      <c r="A19" s="1632"/>
      <c r="B19" s="1634"/>
      <c r="C19" s="220" t="s">
        <v>959</v>
      </c>
      <c r="D19" s="260" t="s">
        <v>594</v>
      </c>
      <c r="E19" s="220" t="s">
        <v>960</v>
      </c>
      <c r="F19" s="260" t="s">
        <v>594</v>
      </c>
      <c r="G19" s="220" t="s">
        <v>961</v>
      </c>
      <c r="H19" s="260" t="s">
        <v>594</v>
      </c>
      <c r="I19" s="220" t="s">
        <v>594</v>
      </c>
      <c r="J19" s="220" t="s">
        <v>594</v>
      </c>
      <c r="K19" s="220" t="s">
        <v>594</v>
      </c>
      <c r="L19" s="220" t="s">
        <v>594</v>
      </c>
      <c r="M19" s="242" t="s">
        <v>594</v>
      </c>
    </row>
    <row r="20" spans="1:13">
      <c r="A20" s="1632"/>
      <c r="B20" s="1634"/>
      <c r="C20" s="220" t="s">
        <v>962</v>
      </c>
      <c r="D20" s="260" t="s">
        <v>594</v>
      </c>
      <c r="E20" s="220" t="s">
        <v>963</v>
      </c>
      <c r="F20" s="260" t="s">
        <v>594</v>
      </c>
      <c r="G20" s="220" t="s">
        <v>594</v>
      </c>
      <c r="H20" s="220" t="s">
        <v>594</v>
      </c>
      <c r="I20" s="220" t="s">
        <v>594</v>
      </c>
      <c r="J20" s="220" t="s">
        <v>594</v>
      </c>
      <c r="K20" s="220" t="s">
        <v>594</v>
      </c>
      <c r="L20" s="220" t="s">
        <v>594</v>
      </c>
      <c r="M20" s="242" t="s">
        <v>594</v>
      </c>
    </row>
    <row r="21" spans="1:13" ht="15.75" customHeight="1">
      <c r="A21" s="1632"/>
      <c r="B21" s="1634"/>
      <c r="C21" s="220" t="s">
        <v>105</v>
      </c>
      <c r="D21" s="611" t="s">
        <v>964</v>
      </c>
      <c r="E21" s="220" t="s">
        <v>965</v>
      </c>
      <c r="F21" s="1666" t="s">
        <v>1046</v>
      </c>
      <c r="G21" s="1666"/>
      <c r="H21" s="236" t="s">
        <v>594</v>
      </c>
      <c r="I21" s="236" t="s">
        <v>594</v>
      </c>
      <c r="J21" s="236" t="s">
        <v>594</v>
      </c>
      <c r="K21" s="236" t="s">
        <v>594</v>
      </c>
      <c r="L21" s="236" t="s">
        <v>594</v>
      </c>
      <c r="M21" s="248" t="s">
        <v>594</v>
      </c>
    </row>
    <row r="22" spans="1:13" ht="9.75" customHeight="1">
      <c r="A22" s="1632"/>
      <c r="B22" s="1635"/>
      <c r="C22" s="216" t="s">
        <v>594</v>
      </c>
      <c r="D22" s="216" t="s">
        <v>594</v>
      </c>
      <c r="E22" s="216" t="s">
        <v>594</v>
      </c>
      <c r="F22" s="216" t="s">
        <v>594</v>
      </c>
      <c r="G22" s="216" t="s">
        <v>594</v>
      </c>
      <c r="H22" s="216" t="s">
        <v>594</v>
      </c>
      <c r="I22" s="216" t="s">
        <v>594</v>
      </c>
      <c r="J22" s="216" t="s">
        <v>594</v>
      </c>
      <c r="K22" s="216" t="s">
        <v>594</v>
      </c>
      <c r="L22" s="216" t="s">
        <v>594</v>
      </c>
      <c r="M22" s="217" t="s">
        <v>594</v>
      </c>
    </row>
    <row r="23" spans="1:13">
      <c r="A23" s="1632"/>
      <c r="B23" s="1634" t="s">
        <v>967</v>
      </c>
      <c r="C23" s="220" t="s">
        <v>594</v>
      </c>
      <c r="D23" s="220" t="s">
        <v>594</v>
      </c>
      <c r="E23" s="220" t="s">
        <v>594</v>
      </c>
      <c r="F23" s="220" t="s">
        <v>594</v>
      </c>
      <c r="G23" s="220" t="s">
        <v>594</v>
      </c>
      <c r="H23" s="220" t="s">
        <v>594</v>
      </c>
      <c r="I23" s="220" t="s">
        <v>594</v>
      </c>
      <c r="J23" s="220" t="s">
        <v>594</v>
      </c>
      <c r="K23" s="220" t="s">
        <v>594</v>
      </c>
      <c r="L23" s="221" t="s">
        <v>594</v>
      </c>
      <c r="M23" s="234" t="s">
        <v>594</v>
      </c>
    </row>
    <row r="24" spans="1:13">
      <c r="A24" s="1632"/>
      <c r="B24" s="1634"/>
      <c r="C24" s="220" t="s">
        <v>968</v>
      </c>
      <c r="D24" s="222" t="s">
        <v>594</v>
      </c>
      <c r="E24" s="220" t="s">
        <v>594</v>
      </c>
      <c r="F24" s="220" t="s">
        <v>969</v>
      </c>
      <c r="G24" s="222" t="s">
        <v>594</v>
      </c>
      <c r="H24" s="220" t="s">
        <v>594</v>
      </c>
      <c r="I24" s="220" t="s">
        <v>970</v>
      </c>
      <c r="J24" s="563" t="s">
        <v>964</v>
      </c>
      <c r="K24" s="220" t="s">
        <v>594</v>
      </c>
      <c r="L24" s="221" t="s">
        <v>594</v>
      </c>
      <c r="M24" s="234" t="s">
        <v>594</v>
      </c>
    </row>
    <row r="25" spans="1:13">
      <c r="A25" s="1632"/>
      <c r="B25" s="1634"/>
      <c r="C25" s="220" t="s">
        <v>971</v>
      </c>
      <c r="D25" s="261" t="s">
        <v>594</v>
      </c>
      <c r="E25" s="221" t="s">
        <v>594</v>
      </c>
      <c r="F25" s="220" t="s">
        <v>972</v>
      </c>
      <c r="G25" s="260" t="s">
        <v>594</v>
      </c>
      <c r="H25" s="221" t="s">
        <v>594</v>
      </c>
      <c r="I25" s="221" t="s">
        <v>594</v>
      </c>
      <c r="J25" s="221" t="s">
        <v>594</v>
      </c>
      <c r="K25" s="221" t="s">
        <v>594</v>
      </c>
      <c r="L25" s="221" t="s">
        <v>594</v>
      </c>
      <c r="M25" s="234" t="s">
        <v>594</v>
      </c>
    </row>
    <row r="26" spans="1:13">
      <c r="A26" s="1632"/>
      <c r="B26" s="1634"/>
      <c r="C26" s="216" t="s">
        <v>594</v>
      </c>
      <c r="D26" s="216" t="s">
        <v>594</v>
      </c>
      <c r="E26" s="216" t="s">
        <v>594</v>
      </c>
      <c r="F26" s="216" t="s">
        <v>594</v>
      </c>
      <c r="G26" s="216" t="s">
        <v>594</v>
      </c>
      <c r="H26" s="216" t="s">
        <v>594</v>
      </c>
      <c r="I26" s="216" t="s">
        <v>594</v>
      </c>
      <c r="J26" s="216" t="s">
        <v>594</v>
      </c>
      <c r="K26" s="216" t="s">
        <v>594</v>
      </c>
      <c r="L26" s="236" t="s">
        <v>594</v>
      </c>
      <c r="M26" s="248" t="s">
        <v>594</v>
      </c>
    </row>
    <row r="27" spans="1:13">
      <c r="A27" s="1632"/>
      <c r="B27" s="464" t="s">
        <v>973</v>
      </c>
      <c r="C27" s="220" t="s">
        <v>594</v>
      </c>
      <c r="D27" s="220" t="s">
        <v>594</v>
      </c>
      <c r="E27" s="220" t="s">
        <v>594</v>
      </c>
      <c r="F27" s="220" t="s">
        <v>594</v>
      </c>
      <c r="G27" s="220" t="s">
        <v>594</v>
      </c>
      <c r="H27" s="220" t="s">
        <v>594</v>
      </c>
      <c r="I27" s="220" t="s">
        <v>594</v>
      </c>
      <c r="J27" s="220" t="s">
        <v>594</v>
      </c>
      <c r="K27" s="220" t="s">
        <v>594</v>
      </c>
      <c r="L27" s="220" t="s">
        <v>594</v>
      </c>
      <c r="M27" s="242" t="s">
        <v>594</v>
      </c>
    </row>
    <row r="28" spans="1:13">
      <c r="A28" s="1632"/>
      <c r="B28" s="257" t="s">
        <v>594</v>
      </c>
      <c r="C28" s="262" t="s">
        <v>974</v>
      </c>
      <c r="D28" s="212" t="s">
        <v>411</v>
      </c>
      <c r="E28" s="220" t="s">
        <v>594</v>
      </c>
      <c r="F28" s="221" t="s">
        <v>975</v>
      </c>
      <c r="G28" s="563" t="s">
        <v>411</v>
      </c>
      <c r="H28" s="220" t="s">
        <v>594</v>
      </c>
      <c r="I28" s="221" t="s">
        <v>976</v>
      </c>
      <c r="J28" s="223" t="s">
        <v>411</v>
      </c>
      <c r="K28" s="227" t="s">
        <v>594</v>
      </c>
      <c r="L28" s="263" t="s">
        <v>594</v>
      </c>
      <c r="M28" s="242" t="s">
        <v>594</v>
      </c>
    </row>
    <row r="29" spans="1:13">
      <c r="A29" s="1632"/>
      <c r="B29" s="256" t="s">
        <v>594</v>
      </c>
      <c r="C29" s="216" t="s">
        <v>594</v>
      </c>
      <c r="D29" s="216" t="s">
        <v>594</v>
      </c>
      <c r="E29" s="216" t="s">
        <v>594</v>
      </c>
      <c r="F29" s="220" t="s">
        <v>594</v>
      </c>
      <c r="G29" s="220" t="s">
        <v>594</v>
      </c>
      <c r="H29" s="220" t="s">
        <v>594</v>
      </c>
      <c r="I29" s="216" t="s">
        <v>594</v>
      </c>
      <c r="J29" s="216" t="s">
        <v>594</v>
      </c>
      <c r="K29" s="216" t="s">
        <v>594</v>
      </c>
      <c r="L29" s="216" t="s">
        <v>594</v>
      </c>
      <c r="M29" s="217" t="s">
        <v>594</v>
      </c>
    </row>
    <row r="30" spans="1:13">
      <c r="A30" s="1632"/>
      <c r="B30" s="1634" t="s">
        <v>977</v>
      </c>
      <c r="C30" s="244" t="s">
        <v>594</v>
      </c>
      <c r="D30" s="244" t="s">
        <v>594</v>
      </c>
      <c r="E30" s="244" t="s">
        <v>594</v>
      </c>
      <c r="F30" s="651" t="s">
        <v>594</v>
      </c>
      <c r="G30" s="652" t="s">
        <v>594</v>
      </c>
      <c r="H30" s="651" t="s">
        <v>594</v>
      </c>
      <c r="I30" s="244" t="s">
        <v>594</v>
      </c>
      <c r="J30" s="244" t="s">
        <v>594</v>
      </c>
      <c r="K30" s="244" t="s">
        <v>594</v>
      </c>
      <c r="L30" s="221" t="s">
        <v>594</v>
      </c>
      <c r="M30" s="234" t="s">
        <v>594</v>
      </c>
    </row>
    <row r="31" spans="1:13">
      <c r="A31" s="1632"/>
      <c r="B31" s="1634"/>
      <c r="C31" s="220" t="s">
        <v>978</v>
      </c>
      <c r="D31" s="563">
        <v>2023</v>
      </c>
      <c r="E31" s="244" t="s">
        <v>594</v>
      </c>
      <c r="F31" s="220" t="s">
        <v>979</v>
      </c>
      <c r="G31" s="653">
        <v>2033</v>
      </c>
      <c r="H31" s="244" t="s">
        <v>594</v>
      </c>
      <c r="I31" s="221" t="s">
        <v>594</v>
      </c>
      <c r="J31" s="244" t="s">
        <v>594</v>
      </c>
      <c r="K31" s="244" t="s">
        <v>594</v>
      </c>
      <c r="L31" s="221" t="s">
        <v>594</v>
      </c>
      <c r="M31" s="234" t="s">
        <v>594</v>
      </c>
    </row>
    <row r="32" spans="1:13">
      <c r="A32" s="1632"/>
      <c r="B32" s="1634"/>
      <c r="C32" s="220" t="s">
        <v>594</v>
      </c>
      <c r="D32" s="220" t="s">
        <v>594</v>
      </c>
      <c r="E32" s="244" t="s">
        <v>594</v>
      </c>
      <c r="F32" s="220" t="s">
        <v>594</v>
      </c>
      <c r="G32" s="244" t="s">
        <v>594</v>
      </c>
      <c r="H32" s="244" t="s">
        <v>594</v>
      </c>
      <c r="I32" s="221" t="s">
        <v>594</v>
      </c>
      <c r="J32" s="244" t="s">
        <v>594</v>
      </c>
      <c r="K32" s="244" t="s">
        <v>594</v>
      </c>
      <c r="L32" s="221" t="s">
        <v>594</v>
      </c>
      <c r="M32" s="234" t="s">
        <v>594</v>
      </c>
    </row>
    <row r="33" spans="1:13">
      <c r="A33" s="1632"/>
      <c r="B33" s="464" t="s">
        <v>980</v>
      </c>
      <c r="C33" s="238" t="s">
        <v>594</v>
      </c>
      <c r="D33" s="238" t="s">
        <v>594</v>
      </c>
      <c r="E33" s="238" t="s">
        <v>594</v>
      </c>
      <c r="F33" s="238" t="s">
        <v>594</v>
      </c>
      <c r="G33" s="238" t="s">
        <v>594</v>
      </c>
      <c r="H33" s="238" t="s">
        <v>594</v>
      </c>
      <c r="I33" s="238" t="s">
        <v>594</v>
      </c>
      <c r="J33" s="238" t="s">
        <v>594</v>
      </c>
      <c r="K33" s="238" t="s">
        <v>594</v>
      </c>
      <c r="L33" s="238" t="s">
        <v>594</v>
      </c>
      <c r="M33" s="239" t="s">
        <v>594</v>
      </c>
    </row>
    <row r="34" spans="1:13">
      <c r="A34" s="1632"/>
      <c r="B34" s="257" t="s">
        <v>594</v>
      </c>
      <c r="C34" s="220" t="s">
        <v>594</v>
      </c>
      <c r="D34" s="220">
        <v>2023</v>
      </c>
      <c r="E34" s="220" t="s">
        <v>594</v>
      </c>
      <c r="F34" s="220">
        <v>2024</v>
      </c>
      <c r="G34" s="220" t="s">
        <v>594</v>
      </c>
      <c r="H34" s="221">
        <v>2025</v>
      </c>
      <c r="I34" s="221" t="s">
        <v>594</v>
      </c>
      <c r="J34" s="221">
        <v>2026</v>
      </c>
      <c r="K34" s="220" t="s">
        <v>594</v>
      </c>
      <c r="L34" s="220">
        <v>2027</v>
      </c>
      <c r="M34" s="242" t="s">
        <v>594</v>
      </c>
    </row>
    <row r="35" spans="1:13">
      <c r="A35" s="1632"/>
      <c r="B35" s="257" t="s">
        <v>594</v>
      </c>
      <c r="C35" s="220" t="s">
        <v>594</v>
      </c>
      <c r="D35" s="224">
        <v>0.7</v>
      </c>
      <c r="E35" s="263" t="s">
        <v>594</v>
      </c>
      <c r="F35" s="379">
        <v>0.73</v>
      </c>
      <c r="G35" s="263" t="s">
        <v>594</v>
      </c>
      <c r="H35" s="379">
        <v>0.76</v>
      </c>
      <c r="I35" s="263" t="s">
        <v>594</v>
      </c>
      <c r="J35" s="379">
        <v>0.79</v>
      </c>
      <c r="K35" s="263" t="s">
        <v>594</v>
      </c>
      <c r="L35" s="379">
        <v>0.82</v>
      </c>
      <c r="M35" s="264" t="s">
        <v>594</v>
      </c>
    </row>
    <row r="36" spans="1:13">
      <c r="A36" s="1632"/>
      <c r="B36" s="257" t="s">
        <v>594</v>
      </c>
      <c r="C36" s="220" t="s">
        <v>594</v>
      </c>
      <c r="D36" s="220">
        <v>2028</v>
      </c>
      <c r="E36" s="220" t="s">
        <v>594</v>
      </c>
      <c r="F36" s="220">
        <v>2029</v>
      </c>
      <c r="G36" s="220" t="s">
        <v>594</v>
      </c>
      <c r="H36" s="221">
        <v>2030</v>
      </c>
      <c r="I36" s="221" t="s">
        <v>594</v>
      </c>
      <c r="J36" s="221">
        <v>2031</v>
      </c>
      <c r="K36" s="220" t="s">
        <v>594</v>
      </c>
      <c r="L36" s="220">
        <v>2032</v>
      </c>
      <c r="M36" s="242" t="s">
        <v>594</v>
      </c>
    </row>
    <row r="37" spans="1:13">
      <c r="A37" s="1632"/>
      <c r="B37" s="257" t="s">
        <v>594</v>
      </c>
      <c r="C37" s="220" t="s">
        <v>594</v>
      </c>
      <c r="D37" s="224">
        <v>0.85</v>
      </c>
      <c r="E37" s="263" t="s">
        <v>594</v>
      </c>
      <c r="F37" s="379">
        <v>0.88</v>
      </c>
      <c r="G37" s="263" t="s">
        <v>594</v>
      </c>
      <c r="H37" s="379">
        <v>0.91</v>
      </c>
      <c r="I37" s="263" t="s">
        <v>594</v>
      </c>
      <c r="J37" s="379">
        <v>0.94</v>
      </c>
      <c r="K37" s="263" t="s">
        <v>594</v>
      </c>
      <c r="L37" s="379">
        <v>0.97</v>
      </c>
      <c r="M37" s="264" t="s">
        <v>594</v>
      </c>
    </row>
    <row r="38" spans="1:13">
      <c r="A38" s="1632"/>
      <c r="B38" s="257" t="s">
        <v>594</v>
      </c>
      <c r="C38" s="220" t="s">
        <v>594</v>
      </c>
      <c r="D38" s="220">
        <v>2033</v>
      </c>
      <c r="E38" s="220" t="s">
        <v>594</v>
      </c>
      <c r="F38" s="220" t="s">
        <v>594</v>
      </c>
      <c r="G38" s="220" t="s">
        <v>594</v>
      </c>
      <c r="H38" s="221" t="s">
        <v>594</v>
      </c>
      <c r="I38" s="221" t="s">
        <v>594</v>
      </c>
      <c r="J38" s="221" t="s">
        <v>594</v>
      </c>
      <c r="K38" s="220" t="s">
        <v>594</v>
      </c>
      <c r="L38" s="220" t="s">
        <v>594</v>
      </c>
      <c r="M38" s="242" t="s">
        <v>594</v>
      </c>
    </row>
    <row r="39" spans="1:13">
      <c r="A39" s="1632"/>
      <c r="B39" s="257" t="s">
        <v>594</v>
      </c>
      <c r="C39" s="220" t="s">
        <v>594</v>
      </c>
      <c r="D39" s="224">
        <v>1</v>
      </c>
      <c r="E39" s="263" t="s">
        <v>594</v>
      </c>
      <c r="F39" s="227" t="s">
        <v>594</v>
      </c>
      <c r="G39" s="263" t="s">
        <v>594</v>
      </c>
      <c r="H39" s="227" t="s">
        <v>594</v>
      </c>
      <c r="I39" s="263" t="s">
        <v>594</v>
      </c>
      <c r="J39" s="227" t="s">
        <v>594</v>
      </c>
      <c r="K39" s="263" t="s">
        <v>594</v>
      </c>
      <c r="L39" s="227" t="s">
        <v>594</v>
      </c>
      <c r="M39" s="264" t="s">
        <v>594</v>
      </c>
    </row>
    <row r="40" spans="1:13">
      <c r="A40" s="1632"/>
      <c r="B40" s="257" t="s">
        <v>594</v>
      </c>
      <c r="C40" s="220" t="s">
        <v>594</v>
      </c>
      <c r="D40" s="216" t="s">
        <v>594</v>
      </c>
      <c r="E40" s="216" t="s">
        <v>594</v>
      </c>
      <c r="F40" s="510" t="s">
        <v>981</v>
      </c>
      <c r="G40" s="216" t="s">
        <v>594</v>
      </c>
      <c r="H40" s="220" t="s">
        <v>594</v>
      </c>
      <c r="I40" s="220" t="s">
        <v>594</v>
      </c>
      <c r="J40" s="220" t="s">
        <v>594</v>
      </c>
      <c r="K40" s="220" t="s">
        <v>594</v>
      </c>
      <c r="L40" s="220" t="s">
        <v>594</v>
      </c>
      <c r="M40" s="242" t="s">
        <v>594</v>
      </c>
    </row>
    <row r="41" spans="1:13" ht="15.75" customHeight="1">
      <c r="A41" s="1632"/>
      <c r="B41" s="257" t="s">
        <v>594</v>
      </c>
      <c r="C41" s="220" t="s">
        <v>594</v>
      </c>
      <c r="D41" s="229" t="s">
        <v>594</v>
      </c>
      <c r="E41" s="231" t="s">
        <v>594</v>
      </c>
      <c r="F41" s="655">
        <v>1</v>
      </c>
      <c r="G41" s="231" t="s">
        <v>594</v>
      </c>
      <c r="H41" s="220" t="s">
        <v>594</v>
      </c>
      <c r="I41" s="220" t="s">
        <v>594</v>
      </c>
      <c r="J41" s="220" t="s">
        <v>594</v>
      </c>
      <c r="K41" s="220" t="s">
        <v>594</v>
      </c>
      <c r="L41" s="220" t="s">
        <v>594</v>
      </c>
      <c r="M41" s="242" t="s">
        <v>594</v>
      </c>
    </row>
    <row r="42" spans="1:13" ht="15.75" customHeight="1">
      <c r="A42" s="1632"/>
      <c r="B42" s="256" t="s">
        <v>594</v>
      </c>
      <c r="C42" s="216" t="s">
        <v>594</v>
      </c>
      <c r="D42" s="236" t="s">
        <v>594</v>
      </c>
      <c r="E42" s="236" t="s">
        <v>594</v>
      </c>
      <c r="F42" s="236" t="s">
        <v>594</v>
      </c>
      <c r="G42" s="236" t="s">
        <v>594</v>
      </c>
      <c r="H42" s="1552" t="s">
        <v>594</v>
      </c>
      <c r="I42" s="1552"/>
      <c r="J42" s="216" t="s">
        <v>594</v>
      </c>
      <c r="K42" s="216" t="s">
        <v>594</v>
      </c>
      <c r="L42" s="216" t="s">
        <v>594</v>
      </c>
      <c r="M42" s="217" t="s">
        <v>594</v>
      </c>
    </row>
    <row r="43" spans="1:13" ht="18" customHeight="1">
      <c r="A43" s="1632"/>
      <c r="B43" s="1634" t="s">
        <v>982</v>
      </c>
      <c r="C43" s="220" t="s">
        <v>594</v>
      </c>
      <c r="D43" s="220" t="s">
        <v>594</v>
      </c>
      <c r="E43" s="220" t="s">
        <v>594</v>
      </c>
      <c r="F43" s="220" t="s">
        <v>594</v>
      </c>
      <c r="G43" s="220" t="s">
        <v>594</v>
      </c>
      <c r="H43" s="220" t="s">
        <v>594</v>
      </c>
      <c r="I43" s="220" t="s">
        <v>594</v>
      </c>
      <c r="J43" s="220" t="s">
        <v>594</v>
      </c>
      <c r="K43" s="220" t="s">
        <v>594</v>
      </c>
      <c r="L43" s="221" t="s">
        <v>594</v>
      </c>
      <c r="M43" s="234" t="s">
        <v>594</v>
      </c>
    </row>
    <row r="44" spans="1:13" ht="15.75" customHeight="1">
      <c r="A44" s="1632"/>
      <c r="B44" s="1634"/>
      <c r="C44" s="221" t="s">
        <v>594</v>
      </c>
      <c r="D44" s="220" t="s">
        <v>93</v>
      </c>
      <c r="E44" s="216" t="s">
        <v>95</v>
      </c>
      <c r="F44" s="1624" t="s">
        <v>983</v>
      </c>
      <c r="G44" s="1625" t="s">
        <v>594</v>
      </c>
      <c r="H44" s="1626"/>
      <c r="I44" s="1626"/>
      <c r="J44" s="1627"/>
      <c r="K44" s="220" t="s">
        <v>984</v>
      </c>
      <c r="L44" s="1617" t="s">
        <v>594</v>
      </c>
      <c r="M44" s="1618"/>
    </row>
    <row r="45" spans="1:13">
      <c r="A45" s="1632"/>
      <c r="B45" s="1634"/>
      <c r="C45" s="221" t="s">
        <v>594</v>
      </c>
      <c r="D45" s="246" t="s">
        <v>594</v>
      </c>
      <c r="E45" s="231" t="s">
        <v>964</v>
      </c>
      <c r="F45" s="1624"/>
      <c r="G45" s="1628"/>
      <c r="H45" s="1552"/>
      <c r="I45" s="1552"/>
      <c r="J45" s="1629"/>
      <c r="K45" s="221" t="s">
        <v>594</v>
      </c>
      <c r="L45" s="1619"/>
      <c r="M45" s="1620"/>
    </row>
    <row r="46" spans="1:13">
      <c r="A46" s="1632"/>
      <c r="B46" s="1635"/>
      <c r="C46" s="236" t="s">
        <v>594</v>
      </c>
      <c r="D46" s="236" t="s">
        <v>594</v>
      </c>
      <c r="E46" s="236" t="s">
        <v>594</v>
      </c>
      <c r="F46" s="236" t="s">
        <v>594</v>
      </c>
      <c r="G46" s="236" t="s">
        <v>594</v>
      </c>
      <c r="H46" s="236" t="s">
        <v>594</v>
      </c>
      <c r="I46" s="236" t="s">
        <v>594</v>
      </c>
      <c r="J46" s="236" t="s">
        <v>594</v>
      </c>
      <c r="K46" s="236" t="s">
        <v>594</v>
      </c>
      <c r="L46" s="221" t="s">
        <v>594</v>
      </c>
      <c r="M46" s="234" t="s">
        <v>594</v>
      </c>
    </row>
    <row r="47" spans="1:13" ht="315" customHeight="1">
      <c r="A47" s="1632"/>
      <c r="B47" s="259" t="s">
        <v>985</v>
      </c>
      <c r="C47" s="1554" t="s">
        <v>1053</v>
      </c>
      <c r="D47" s="1554"/>
      <c r="E47" s="1554"/>
      <c r="F47" s="1554"/>
      <c r="G47" s="1554"/>
      <c r="H47" s="1554"/>
      <c r="I47" s="1554"/>
      <c r="J47" s="1554"/>
      <c r="K47" s="1554"/>
      <c r="L47" s="1554"/>
      <c r="M47" s="1555"/>
    </row>
    <row r="48" spans="1:13" ht="26.25" customHeight="1">
      <c r="A48" s="1632"/>
      <c r="B48" s="259" t="s">
        <v>986</v>
      </c>
      <c r="C48" s="1554" t="s">
        <v>1054</v>
      </c>
      <c r="D48" s="1554"/>
      <c r="E48" s="1554"/>
      <c r="F48" s="1554"/>
      <c r="G48" s="1554"/>
      <c r="H48" s="1554"/>
      <c r="I48" s="1554"/>
      <c r="J48" s="1554"/>
      <c r="K48" s="1554"/>
      <c r="L48" s="1554"/>
      <c r="M48" s="1555"/>
    </row>
    <row r="49" spans="1:13">
      <c r="A49" s="1632"/>
      <c r="B49" s="259" t="s">
        <v>988</v>
      </c>
      <c r="C49" s="275">
        <v>30</v>
      </c>
      <c r="D49" s="216" t="s">
        <v>594</v>
      </c>
      <c r="E49" s="216" t="s">
        <v>594</v>
      </c>
      <c r="F49" s="216" t="s">
        <v>594</v>
      </c>
      <c r="G49" s="216" t="s">
        <v>594</v>
      </c>
      <c r="H49" s="216" t="s">
        <v>594</v>
      </c>
      <c r="I49" s="216" t="s">
        <v>594</v>
      </c>
      <c r="J49" s="216" t="s">
        <v>594</v>
      </c>
      <c r="K49" s="216" t="s">
        <v>594</v>
      </c>
      <c r="L49" s="216" t="s">
        <v>594</v>
      </c>
      <c r="M49" s="217" t="s">
        <v>594</v>
      </c>
    </row>
    <row r="50" spans="1:13">
      <c r="A50" s="1633"/>
      <c r="B50" s="259" t="s">
        <v>990</v>
      </c>
      <c r="C50" s="275">
        <v>2023</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53" t="s">
        <v>216</v>
      </c>
      <c r="B51" s="265" t="s">
        <v>992</v>
      </c>
      <c r="C51" s="1604" t="s">
        <v>336</v>
      </c>
      <c r="D51" s="1605"/>
      <c r="E51" s="1605"/>
      <c r="F51" s="1605"/>
      <c r="G51" s="1605"/>
      <c r="H51" s="1605"/>
      <c r="I51" s="1605"/>
      <c r="J51" s="1605"/>
      <c r="K51" s="1605"/>
      <c r="L51" s="1605"/>
      <c r="M51" s="1605"/>
    </row>
    <row r="52" spans="1:13" ht="15.75" customHeight="1">
      <c r="A52" s="1653"/>
      <c r="B52" s="265" t="s">
        <v>993</v>
      </c>
      <c r="C52" s="1604" t="s">
        <v>994</v>
      </c>
      <c r="D52" s="1605"/>
      <c r="E52" s="1605"/>
      <c r="F52" s="1605"/>
      <c r="G52" s="1605"/>
      <c r="H52" s="1605"/>
      <c r="I52" s="1605"/>
      <c r="J52" s="1605"/>
      <c r="K52" s="1605"/>
      <c r="L52" s="1605"/>
      <c r="M52" s="1605"/>
    </row>
    <row r="53" spans="1:13" ht="15.75" customHeight="1">
      <c r="A53" s="1653"/>
      <c r="B53" s="265" t="s">
        <v>995</v>
      </c>
      <c r="C53" s="1604" t="s">
        <v>996</v>
      </c>
      <c r="D53" s="1605"/>
      <c r="E53" s="1605"/>
      <c r="F53" s="1605"/>
      <c r="G53" s="1605"/>
      <c r="H53" s="1605"/>
      <c r="I53" s="1605"/>
      <c r="J53" s="1605"/>
      <c r="K53" s="1605"/>
      <c r="L53" s="1605"/>
      <c r="M53" s="1605"/>
    </row>
    <row r="54" spans="1:13" ht="16.5" customHeight="1">
      <c r="A54" s="1653"/>
      <c r="B54" s="265" t="s">
        <v>997</v>
      </c>
      <c r="C54" s="1604" t="s">
        <v>335</v>
      </c>
      <c r="D54" s="1605"/>
      <c r="E54" s="1605"/>
      <c r="F54" s="1605"/>
      <c r="G54" s="1605"/>
      <c r="H54" s="1605"/>
      <c r="I54" s="1605"/>
      <c r="J54" s="1605"/>
      <c r="K54" s="1605"/>
      <c r="L54" s="1605"/>
      <c r="M54" s="1605"/>
    </row>
    <row r="55" spans="1:13" ht="16.5" customHeight="1">
      <c r="A55" s="1653"/>
      <c r="B55" s="265" t="s">
        <v>998</v>
      </c>
      <c r="C55" s="1612" t="s">
        <v>337</v>
      </c>
      <c r="D55" s="1613"/>
      <c r="E55" s="1613"/>
      <c r="F55" s="1613"/>
      <c r="G55" s="1613"/>
      <c r="H55" s="1613"/>
      <c r="I55" s="1613"/>
      <c r="J55" s="1613"/>
      <c r="K55" s="1613"/>
      <c r="L55" s="1613"/>
      <c r="M55" s="1613"/>
    </row>
    <row r="56" spans="1:13" ht="15.75" customHeight="1">
      <c r="A56" s="1654"/>
      <c r="B56" s="265" t="s">
        <v>999</v>
      </c>
      <c r="C56" s="1604">
        <v>3102407261</v>
      </c>
      <c r="D56" s="1605"/>
      <c r="E56" s="1605"/>
      <c r="F56" s="1605"/>
      <c r="G56" s="1605"/>
      <c r="H56" s="1605"/>
      <c r="I56" s="1605"/>
      <c r="J56" s="1605"/>
      <c r="K56" s="1605"/>
      <c r="L56" s="1605"/>
      <c r="M56" s="1605"/>
    </row>
    <row r="57" spans="1:13" ht="15.75" customHeight="1">
      <c r="A57" s="1652" t="s">
        <v>1000</v>
      </c>
      <c r="B57" s="266" t="s">
        <v>1001</v>
      </c>
      <c r="C57" s="1538" t="s">
        <v>1002</v>
      </c>
      <c r="D57" s="1539"/>
      <c r="E57" s="1539"/>
      <c r="F57" s="1539"/>
      <c r="G57" s="1539"/>
      <c r="H57" s="1539"/>
      <c r="I57" s="1539"/>
      <c r="J57" s="1539"/>
      <c r="K57" s="1539"/>
      <c r="L57" s="1539"/>
      <c r="M57" s="1540"/>
    </row>
    <row r="58" spans="1:13" ht="30" customHeight="1">
      <c r="A58" s="1653"/>
      <c r="B58" s="266" t="s">
        <v>1003</v>
      </c>
      <c r="C58" s="1538" t="s">
        <v>1004</v>
      </c>
      <c r="D58" s="1539"/>
      <c r="E58" s="1539"/>
      <c r="F58" s="1539"/>
      <c r="G58" s="1539"/>
      <c r="H58" s="1539"/>
      <c r="I58" s="1539"/>
      <c r="J58" s="1539"/>
      <c r="K58" s="1539"/>
      <c r="L58" s="1539"/>
      <c r="M58" s="1540"/>
    </row>
    <row r="59" spans="1:13" ht="30" customHeight="1">
      <c r="A59" s="1653"/>
      <c r="B59" s="267" t="s">
        <v>296</v>
      </c>
      <c r="C59" s="1541" t="s">
        <v>56</v>
      </c>
      <c r="D59" s="1542"/>
      <c r="E59" s="1542"/>
      <c r="F59" s="1542"/>
      <c r="G59" s="1542"/>
      <c r="H59" s="1542"/>
      <c r="I59" s="1542"/>
      <c r="J59" s="1542"/>
      <c r="K59" s="1542"/>
      <c r="L59" s="1542"/>
      <c r="M59" s="1543"/>
    </row>
    <row r="60" spans="1:13" ht="57" customHeight="1">
      <c r="A60" s="318" t="s">
        <v>220</v>
      </c>
      <c r="B60" s="268" t="s">
        <v>594</v>
      </c>
      <c r="C60" s="1648" t="s">
        <v>1055</v>
      </c>
      <c r="D60" s="1648"/>
      <c r="E60" s="1648"/>
      <c r="F60" s="1648"/>
      <c r="G60" s="1648"/>
      <c r="H60" s="1648"/>
      <c r="I60" s="1648"/>
      <c r="J60" s="1648"/>
      <c r="K60" s="1648"/>
      <c r="L60" s="1648"/>
      <c r="M60" s="1649"/>
    </row>
  </sheetData>
  <mergeCells count="50">
    <mergeCell ref="C15:H15"/>
    <mergeCell ref="F21:G21"/>
    <mergeCell ref="A57:A59"/>
    <mergeCell ref="C57:M57"/>
    <mergeCell ref="C58:M58"/>
    <mergeCell ref="C59:M59"/>
    <mergeCell ref="A51:A56"/>
    <mergeCell ref="C60:M60"/>
    <mergeCell ref="C8:D9"/>
    <mergeCell ref="F8:G9"/>
    <mergeCell ref="L8:M9"/>
    <mergeCell ref="C11:D12"/>
    <mergeCell ref="F11:G12"/>
    <mergeCell ref="C51:M51"/>
    <mergeCell ref="C52:M52"/>
    <mergeCell ref="C53:M53"/>
    <mergeCell ref="C54:M54"/>
    <mergeCell ref="C55:M55"/>
    <mergeCell ref="C56:M56"/>
    <mergeCell ref="G44:J45"/>
    <mergeCell ref="L44:M45"/>
    <mergeCell ref="C47:M47"/>
    <mergeCell ref="C48:M48"/>
    <mergeCell ref="C14:M14"/>
    <mergeCell ref="A15:A50"/>
    <mergeCell ref="B16:B22"/>
    <mergeCell ref="B23:B26"/>
    <mergeCell ref="B30:B32"/>
    <mergeCell ref="H42:I42"/>
    <mergeCell ref="B43:B46"/>
    <mergeCell ref="F44:F45"/>
    <mergeCell ref="A2:A14"/>
    <mergeCell ref="C2:M2"/>
    <mergeCell ref="C3:M3"/>
    <mergeCell ref="F4:G4"/>
    <mergeCell ref="C5:M5"/>
    <mergeCell ref="C7:D7"/>
    <mergeCell ref="I7:M7"/>
    <mergeCell ref="B8:B13"/>
    <mergeCell ref="I12:J12"/>
    <mergeCell ref="C13:D13"/>
    <mergeCell ref="F13:G13"/>
    <mergeCell ref="I13:J13"/>
    <mergeCell ref="L13:M13"/>
    <mergeCell ref="L11:M12"/>
    <mergeCell ref="I9:J9"/>
    <mergeCell ref="C10:D10"/>
    <mergeCell ref="F10:G10"/>
    <mergeCell ref="I10:J10"/>
    <mergeCell ref="L10:M10"/>
  </mergeCells>
  <hyperlinks>
    <hyperlink ref="C55" r:id="rId1"/>
  </hyperlinks>
  <pageMargins left="0.7" right="0.7" top="0.75" bottom="0.75" header="0.3" footer="0.3"/>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2"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6384" width="11.42578125" style="11"/>
  </cols>
  <sheetData>
    <row r="1" spans="1:13">
      <c r="A1" s="56"/>
      <c r="B1" s="57" t="s">
        <v>2069</v>
      </c>
      <c r="C1" s="196"/>
      <c r="D1" s="196"/>
      <c r="E1" s="196"/>
      <c r="F1" s="196"/>
      <c r="G1" s="196"/>
      <c r="H1" s="196"/>
      <c r="I1" s="196"/>
      <c r="J1" s="196"/>
      <c r="K1" s="196"/>
      <c r="L1" s="196"/>
      <c r="M1" s="197"/>
    </row>
    <row r="2" spans="1:13" ht="36" customHeight="1">
      <c r="A2" s="1728" t="s">
        <v>944</v>
      </c>
      <c r="B2" s="1262" t="s">
        <v>945</v>
      </c>
      <c r="C2" s="2568" t="s">
        <v>932</v>
      </c>
      <c r="D2" s="2569"/>
      <c r="E2" s="2569"/>
      <c r="F2" s="2569"/>
      <c r="G2" s="2569"/>
      <c r="H2" s="2569"/>
      <c r="I2" s="2569"/>
      <c r="J2" s="2569"/>
      <c r="K2" s="2569"/>
      <c r="L2" s="2569"/>
      <c r="M2" s="2570"/>
    </row>
    <row r="3" spans="1:13" ht="33.75" customHeight="1">
      <c r="A3" s="1729"/>
      <c r="B3" s="1263" t="s">
        <v>1063</v>
      </c>
      <c r="C3" s="1577" t="s">
        <v>2070</v>
      </c>
      <c r="D3" s="1554"/>
      <c r="E3" s="1554"/>
      <c r="F3" s="1554"/>
      <c r="G3" s="1554"/>
      <c r="H3" s="1554"/>
      <c r="I3" s="1554"/>
      <c r="J3" s="1554"/>
      <c r="K3" s="1554"/>
      <c r="L3" s="1554"/>
      <c r="M3" s="1555"/>
    </row>
    <row r="4" spans="1:13" ht="25.5" customHeight="1">
      <c r="A4" s="1729"/>
      <c r="B4" s="1264" t="s">
        <v>292</v>
      </c>
      <c r="C4" s="215" t="s">
        <v>331</v>
      </c>
      <c r="D4" s="229" t="s">
        <v>594</v>
      </c>
      <c r="E4" s="231" t="s">
        <v>594</v>
      </c>
      <c r="F4" s="2157" t="s">
        <v>293</v>
      </c>
      <c r="G4" s="2158"/>
      <c r="H4" s="231">
        <v>42</v>
      </c>
      <c r="I4" s="216" t="s">
        <v>594</v>
      </c>
      <c r="J4" s="216" t="s">
        <v>594</v>
      </c>
      <c r="K4" s="216" t="s">
        <v>594</v>
      </c>
      <c r="L4" s="216" t="s">
        <v>594</v>
      </c>
      <c r="M4" s="942" t="s">
        <v>594</v>
      </c>
    </row>
    <row r="5" spans="1:13" ht="25.5" customHeight="1">
      <c r="A5" s="1729"/>
      <c r="B5" s="1264" t="s">
        <v>947</v>
      </c>
      <c r="C5" s="1733" t="s">
        <v>1958</v>
      </c>
      <c r="D5" s="1734"/>
      <c r="E5" s="1734"/>
      <c r="F5" s="1734"/>
      <c r="G5" s="1734"/>
      <c r="H5" s="1734"/>
      <c r="I5" s="1734"/>
      <c r="J5" s="1734"/>
      <c r="K5" s="1734"/>
      <c r="L5" s="1734"/>
      <c r="M5" s="2571"/>
    </row>
    <row r="6" spans="1:13" ht="31.5" customHeight="1">
      <c r="A6" s="1729"/>
      <c r="B6" s="1264" t="s">
        <v>948</v>
      </c>
      <c r="C6" s="1577" t="s">
        <v>2071</v>
      </c>
      <c r="D6" s="1554"/>
      <c r="E6" s="1554"/>
      <c r="F6" s="1554"/>
      <c r="G6" s="1554"/>
      <c r="H6" s="1554"/>
      <c r="I6" s="1554"/>
      <c r="J6" s="1554"/>
      <c r="K6" s="1554"/>
      <c r="L6" s="1554"/>
      <c r="M6" s="1555"/>
    </row>
    <row r="7" spans="1:13">
      <c r="A7" s="1729"/>
      <c r="B7" s="1263" t="s">
        <v>949</v>
      </c>
      <c r="C7" s="1583" t="s">
        <v>33</v>
      </c>
      <c r="D7" s="1560"/>
      <c r="E7" s="120"/>
      <c r="F7" s="120"/>
      <c r="G7" s="121"/>
      <c r="H7" s="61" t="s">
        <v>296</v>
      </c>
      <c r="I7" s="1559" t="s">
        <v>56</v>
      </c>
      <c r="J7" s="1560"/>
      <c r="K7" s="1560"/>
      <c r="L7" s="1560"/>
      <c r="M7" s="2572"/>
    </row>
    <row r="8" spans="1:13" ht="3.75" customHeight="1">
      <c r="A8" s="1729"/>
      <c r="B8" s="2573" t="s">
        <v>950</v>
      </c>
      <c r="C8" s="122"/>
      <c r="D8" s="123"/>
      <c r="E8" s="123"/>
      <c r="F8" s="123"/>
      <c r="G8" s="123"/>
      <c r="H8" s="123"/>
      <c r="I8" s="123"/>
      <c r="J8" s="123"/>
      <c r="K8" s="123"/>
      <c r="L8" s="124"/>
      <c r="M8" s="1265"/>
    </row>
    <row r="9" spans="1:13" ht="55.5" customHeight="1">
      <c r="A9" s="1729"/>
      <c r="B9" s="2574"/>
      <c r="C9" s="2022" t="s">
        <v>1067</v>
      </c>
      <c r="D9" s="2022"/>
      <c r="E9" s="27"/>
      <c r="F9" s="1745"/>
      <c r="G9" s="1745"/>
      <c r="H9" s="27"/>
      <c r="K9" s="27"/>
      <c r="L9" s="25"/>
      <c r="M9" s="1266"/>
    </row>
    <row r="10" spans="1:13">
      <c r="A10" s="1729"/>
      <c r="B10" s="2575"/>
      <c r="C10" s="2019" t="s">
        <v>951</v>
      </c>
      <c r="D10" s="2020"/>
      <c r="E10" s="126"/>
      <c r="F10" s="2020" t="s">
        <v>951</v>
      </c>
      <c r="G10" s="2020"/>
      <c r="H10" s="126"/>
      <c r="I10" s="2020" t="s">
        <v>951</v>
      </c>
      <c r="J10" s="2020"/>
      <c r="K10" s="126"/>
      <c r="L10" s="113"/>
      <c r="M10" s="1267"/>
    </row>
    <row r="11" spans="1:13" ht="36.75" customHeight="1">
      <c r="A11" s="1729"/>
      <c r="B11" s="1263" t="s">
        <v>952</v>
      </c>
      <c r="C11" s="2215" t="s">
        <v>2072</v>
      </c>
      <c r="D11" s="2216"/>
      <c r="E11" s="2216"/>
      <c r="F11" s="2216"/>
      <c r="G11" s="2216"/>
      <c r="H11" s="2216"/>
      <c r="I11" s="2216"/>
      <c r="J11" s="2216"/>
      <c r="K11" s="2216"/>
      <c r="L11" s="2216"/>
      <c r="M11" s="2217"/>
    </row>
    <row r="12" spans="1:13" ht="81.75" customHeight="1">
      <c r="A12" s="1729"/>
      <c r="B12" s="1263" t="s">
        <v>1069</v>
      </c>
      <c r="C12" s="2215" t="s">
        <v>2073</v>
      </c>
      <c r="D12" s="2216"/>
      <c r="E12" s="2216"/>
      <c r="F12" s="2216"/>
      <c r="G12" s="2216"/>
      <c r="H12" s="2216"/>
      <c r="I12" s="2216"/>
      <c r="J12" s="2216"/>
      <c r="K12" s="2216"/>
      <c r="L12" s="2216"/>
      <c r="M12" s="2217"/>
    </row>
    <row r="13" spans="1:13" ht="31.5">
      <c r="A13" s="1729"/>
      <c r="B13" s="1263" t="s">
        <v>1071</v>
      </c>
      <c r="C13" s="1899" t="s">
        <v>2074</v>
      </c>
      <c r="D13" s="1900"/>
      <c r="E13" s="1900"/>
      <c r="F13" s="1900"/>
      <c r="G13" s="1900"/>
      <c r="H13" s="1900"/>
      <c r="I13" s="1900"/>
      <c r="J13" s="1900"/>
      <c r="K13" s="1900"/>
      <c r="L13" s="1900"/>
      <c r="M13" s="1901"/>
    </row>
    <row r="14" spans="1:13" ht="66.75" customHeight="1">
      <c r="A14" s="1729"/>
      <c r="B14" s="2579" t="s">
        <v>1072</v>
      </c>
      <c r="C14" s="1722" t="s">
        <v>55</v>
      </c>
      <c r="D14" s="1724"/>
      <c r="E14" s="84" t="s">
        <v>108</v>
      </c>
      <c r="F14" s="2580" t="s">
        <v>2075</v>
      </c>
      <c r="G14" s="2580"/>
      <c r="H14" s="2580"/>
      <c r="I14" s="2580"/>
      <c r="J14" s="2580"/>
      <c r="K14" s="2580"/>
      <c r="L14" s="2580"/>
      <c r="M14" s="2581"/>
    </row>
    <row r="15" spans="1:13">
      <c r="A15" s="1729"/>
      <c r="B15" s="2579"/>
      <c r="C15" s="99"/>
      <c r="D15" s="99"/>
      <c r="E15" s="167"/>
      <c r="F15" s="55"/>
      <c r="G15" s="55"/>
      <c r="H15" s="55"/>
      <c r="I15" s="55"/>
      <c r="J15" s="55"/>
      <c r="K15" s="55"/>
      <c r="L15" s="124"/>
      <c r="M15" s="1265"/>
    </row>
    <row r="16" spans="1:13">
      <c r="A16" s="1714" t="s">
        <v>204</v>
      </c>
      <c r="B16" s="1268" t="s">
        <v>283</v>
      </c>
      <c r="C16" s="1577" t="s">
        <v>2076</v>
      </c>
      <c r="D16" s="1554"/>
      <c r="E16" s="1554"/>
      <c r="F16" s="1554"/>
      <c r="G16" s="1554"/>
      <c r="H16" s="1554"/>
      <c r="I16" s="1554"/>
      <c r="J16" s="1554"/>
      <c r="K16" s="1554"/>
      <c r="L16" s="1554"/>
      <c r="M16" s="1555"/>
    </row>
    <row r="17" spans="1:13" ht="40.5" customHeight="1">
      <c r="A17" s="1715"/>
      <c r="B17" s="1268" t="s">
        <v>1074</v>
      </c>
      <c r="C17" s="2590" t="s">
        <v>2077</v>
      </c>
      <c r="D17" s="1784"/>
      <c r="E17" s="1784"/>
      <c r="F17" s="1784"/>
      <c r="G17" s="1784"/>
      <c r="H17" s="1784"/>
      <c r="I17" s="1784"/>
      <c r="J17" s="1784"/>
      <c r="K17" s="1784"/>
      <c r="L17" s="1784"/>
      <c r="M17" s="1785"/>
    </row>
    <row r="18" spans="1:13" ht="8.25" customHeight="1">
      <c r="A18" s="1715"/>
      <c r="B18" s="2576" t="s">
        <v>954</v>
      </c>
      <c r="C18" s="128"/>
      <c r="D18" s="12"/>
      <c r="E18" s="12"/>
      <c r="F18" s="12"/>
      <c r="G18" s="12"/>
      <c r="H18" s="12"/>
      <c r="I18" s="12"/>
      <c r="J18" s="12"/>
      <c r="K18" s="12"/>
      <c r="L18" s="12"/>
      <c r="M18" s="1269"/>
    </row>
    <row r="19" spans="1:13" ht="9" customHeight="1">
      <c r="A19" s="1715"/>
      <c r="B19" s="2577"/>
      <c r="C19" s="69"/>
      <c r="D19" s="14"/>
      <c r="E19" s="5"/>
      <c r="F19" s="14"/>
      <c r="G19" s="5"/>
      <c r="H19" s="14"/>
      <c r="I19" s="5"/>
      <c r="J19" s="14"/>
      <c r="K19" s="5"/>
      <c r="L19" s="5"/>
      <c r="M19" s="1270"/>
    </row>
    <row r="20" spans="1:13">
      <c r="A20" s="1715"/>
      <c r="B20" s="2577"/>
      <c r="C20" s="70" t="s">
        <v>955</v>
      </c>
      <c r="D20" s="16"/>
      <c r="E20" s="17" t="s">
        <v>956</v>
      </c>
      <c r="F20" s="16"/>
      <c r="G20" s="17" t="s">
        <v>957</v>
      </c>
      <c r="H20" s="16"/>
      <c r="I20" s="17" t="s">
        <v>958</v>
      </c>
      <c r="J20" s="18"/>
      <c r="K20" s="17"/>
      <c r="L20" s="17"/>
      <c r="M20" s="1271"/>
    </row>
    <row r="21" spans="1:13">
      <c r="A21" s="1715"/>
      <c r="B21" s="2577"/>
      <c r="C21" s="70" t="s">
        <v>959</v>
      </c>
      <c r="D21" s="18"/>
      <c r="E21" s="17" t="s">
        <v>960</v>
      </c>
      <c r="F21" s="19"/>
      <c r="G21" s="17" t="s">
        <v>961</v>
      </c>
      <c r="H21" s="19"/>
      <c r="I21" s="17"/>
      <c r="J21" s="62"/>
      <c r="K21" s="17"/>
      <c r="L21" s="17"/>
      <c r="M21" s="1271"/>
    </row>
    <row r="22" spans="1:13">
      <c r="A22" s="1715"/>
      <c r="B22" s="2577"/>
      <c r="C22" s="70" t="s">
        <v>962</v>
      </c>
      <c r="D22" s="18"/>
      <c r="E22" s="17" t="s">
        <v>963</v>
      </c>
      <c r="F22" s="18"/>
      <c r="G22" s="17"/>
      <c r="H22" s="62"/>
      <c r="I22" s="17"/>
      <c r="J22" s="62"/>
      <c r="K22" s="17"/>
      <c r="L22" s="17"/>
      <c r="M22" s="1271"/>
    </row>
    <row r="23" spans="1:13">
      <c r="A23" s="1715"/>
      <c r="B23" s="2577"/>
      <c r="C23" s="70" t="s">
        <v>105</v>
      </c>
      <c r="D23" s="18" t="s">
        <v>964</v>
      </c>
      <c r="E23" s="17" t="s">
        <v>965</v>
      </c>
      <c r="F23" s="129" t="s">
        <v>966</v>
      </c>
      <c r="G23" s="129"/>
      <c r="H23" s="129"/>
      <c r="I23" s="129"/>
      <c r="J23" s="129"/>
      <c r="K23" s="129"/>
      <c r="L23" s="129"/>
      <c r="M23" s="1272"/>
    </row>
    <row r="24" spans="1:13" ht="9.75" customHeight="1">
      <c r="A24" s="1715"/>
      <c r="B24" s="2578"/>
      <c r="C24" s="71"/>
      <c r="D24" s="20"/>
      <c r="E24" s="20"/>
      <c r="F24" s="20"/>
      <c r="G24" s="20"/>
      <c r="H24" s="20"/>
      <c r="I24" s="20"/>
      <c r="J24" s="20"/>
      <c r="K24" s="20"/>
      <c r="L24" s="20"/>
      <c r="M24" s="1273"/>
    </row>
    <row r="25" spans="1:13">
      <c r="A25" s="1715"/>
      <c r="B25" s="2576" t="s">
        <v>967</v>
      </c>
      <c r="C25" s="72"/>
      <c r="D25" s="22"/>
      <c r="E25" s="22"/>
      <c r="F25" s="22"/>
      <c r="G25" s="22"/>
      <c r="H25" s="22"/>
      <c r="I25" s="22"/>
      <c r="J25" s="22"/>
      <c r="K25" s="22"/>
      <c r="L25" s="124"/>
      <c r="M25" s="1265"/>
    </row>
    <row r="26" spans="1:13">
      <c r="A26" s="1715"/>
      <c r="B26" s="2577"/>
      <c r="C26" s="70" t="s">
        <v>968</v>
      </c>
      <c r="D26" s="19"/>
      <c r="E26" s="23"/>
      <c r="F26" s="17" t="s">
        <v>969</v>
      </c>
      <c r="G26" s="18" t="s">
        <v>1126</v>
      </c>
      <c r="H26" s="23"/>
      <c r="I26" s="17" t="s">
        <v>970</v>
      </c>
      <c r="J26" s="18"/>
      <c r="K26" s="23"/>
      <c r="L26" s="25"/>
      <c r="M26" s="1266"/>
    </row>
    <row r="27" spans="1:13">
      <c r="A27" s="1715"/>
      <c r="B27" s="2577"/>
      <c r="C27" s="70" t="s">
        <v>971</v>
      </c>
      <c r="D27" s="24"/>
      <c r="E27" s="25"/>
      <c r="F27" s="17" t="s">
        <v>972</v>
      </c>
      <c r="G27" s="19"/>
      <c r="H27" s="25"/>
      <c r="I27" s="26"/>
      <c r="J27" s="25"/>
      <c r="K27" s="27"/>
      <c r="L27" s="25"/>
      <c r="M27" s="1266"/>
    </row>
    <row r="28" spans="1:13">
      <c r="A28" s="1715"/>
      <c r="B28" s="2578"/>
      <c r="C28" s="73"/>
      <c r="D28" s="28"/>
      <c r="E28" s="28"/>
      <c r="F28" s="28"/>
      <c r="G28" s="28"/>
      <c r="H28" s="28"/>
      <c r="I28" s="28"/>
      <c r="J28" s="28"/>
      <c r="K28" s="28"/>
      <c r="L28" s="113"/>
      <c r="M28" s="1267"/>
    </row>
    <row r="29" spans="1:13">
      <c r="A29" s="1715"/>
      <c r="B29" s="1274" t="s">
        <v>973</v>
      </c>
      <c r="C29" s="74"/>
      <c r="D29" s="55"/>
      <c r="E29" s="55"/>
      <c r="F29" s="55"/>
      <c r="G29" s="55"/>
      <c r="H29" s="55"/>
      <c r="I29" s="55"/>
      <c r="J29" s="55"/>
      <c r="K29" s="55"/>
      <c r="L29" s="55"/>
      <c r="M29" s="1275"/>
    </row>
    <row r="30" spans="1:13" ht="42.75" customHeight="1">
      <c r="A30" s="1715"/>
      <c r="B30" s="1274"/>
      <c r="C30" s="76" t="s">
        <v>974</v>
      </c>
      <c r="D30" s="514" t="s">
        <v>411</v>
      </c>
      <c r="E30" s="272" t="s">
        <v>594</v>
      </c>
      <c r="F30" s="273" t="s">
        <v>975</v>
      </c>
      <c r="G30" s="399" t="s">
        <v>411</v>
      </c>
      <c r="H30" s="272" t="s">
        <v>594</v>
      </c>
      <c r="I30" s="273" t="s">
        <v>976</v>
      </c>
      <c r="J30" s="1663" t="s">
        <v>411</v>
      </c>
      <c r="K30" s="1554"/>
      <c r="L30" s="1664"/>
      <c r="M30" s="1276"/>
    </row>
    <row r="31" spans="1:13">
      <c r="A31" s="1715"/>
      <c r="B31" s="1264"/>
      <c r="C31" s="71"/>
      <c r="D31" s="20"/>
      <c r="E31" s="20"/>
      <c r="F31" s="20"/>
      <c r="G31" s="20"/>
      <c r="H31" s="20"/>
      <c r="I31" s="20"/>
      <c r="J31" s="20"/>
      <c r="K31" s="20"/>
      <c r="L31" s="20"/>
      <c r="M31" s="1273"/>
    </row>
    <row r="32" spans="1:13">
      <c r="A32" s="1715"/>
      <c r="B32" s="2576" t="s">
        <v>977</v>
      </c>
      <c r="C32" s="77"/>
      <c r="D32" s="32"/>
      <c r="E32" s="32"/>
      <c r="F32" s="32"/>
      <c r="G32" s="32"/>
      <c r="H32" s="32"/>
      <c r="I32" s="32"/>
      <c r="J32" s="32"/>
      <c r="K32" s="32"/>
      <c r="L32" s="124"/>
      <c r="M32" s="1265"/>
    </row>
    <row r="33" spans="1:13">
      <c r="A33" s="1715"/>
      <c r="B33" s="2577"/>
      <c r="C33" s="78" t="s">
        <v>978</v>
      </c>
      <c r="D33" s="205">
        <v>2023</v>
      </c>
      <c r="E33" s="34"/>
      <c r="F33" s="23" t="s">
        <v>979</v>
      </c>
      <c r="G33" s="199" t="s">
        <v>1076</v>
      </c>
      <c r="H33" s="34"/>
      <c r="I33" s="31"/>
      <c r="J33" s="34"/>
      <c r="K33" s="34"/>
      <c r="L33" s="25"/>
      <c r="M33" s="1266"/>
    </row>
    <row r="34" spans="1:13">
      <c r="A34" s="1715"/>
      <c r="B34" s="2578"/>
      <c r="C34" s="71"/>
      <c r="D34" s="36"/>
      <c r="E34" s="37"/>
      <c r="F34" s="20"/>
      <c r="G34" s="37"/>
      <c r="H34" s="37"/>
      <c r="I34" s="38"/>
      <c r="J34" s="37"/>
      <c r="K34" s="37"/>
      <c r="L34" s="113"/>
      <c r="M34" s="1267"/>
    </row>
    <row r="35" spans="1:13">
      <c r="A35" s="1715"/>
      <c r="B35" s="2576" t="s">
        <v>980</v>
      </c>
      <c r="C35" s="79"/>
      <c r="D35" s="66"/>
      <c r="E35" s="66"/>
      <c r="F35" s="66"/>
      <c r="G35" s="66"/>
      <c r="H35" s="66"/>
      <c r="I35" s="66"/>
      <c r="J35" s="66"/>
      <c r="K35" s="66"/>
      <c r="L35" s="66"/>
      <c r="M35" s="1277"/>
    </row>
    <row r="36" spans="1:13">
      <c r="A36" s="1715"/>
      <c r="B36" s="2577"/>
      <c r="C36" s="81"/>
      <c r="D36" s="1278">
        <v>2023</v>
      </c>
      <c r="E36" s="1278" t="s">
        <v>594</v>
      </c>
      <c r="F36" s="1278">
        <v>2024</v>
      </c>
      <c r="G36" s="1278" t="s">
        <v>594</v>
      </c>
      <c r="H36" s="1278">
        <v>2025</v>
      </c>
      <c r="I36" s="1278" t="s">
        <v>594</v>
      </c>
      <c r="J36" s="1278">
        <v>2026</v>
      </c>
      <c r="K36" s="1278" t="s">
        <v>594</v>
      </c>
      <c r="L36" s="1278">
        <v>2027</v>
      </c>
      <c r="M36" s="1279" t="s">
        <v>594</v>
      </c>
    </row>
    <row r="37" spans="1:13">
      <c r="A37" s="1715"/>
      <c r="B37" s="2577"/>
      <c r="C37" s="81"/>
      <c r="D37" s="1260">
        <v>0.09</v>
      </c>
      <c r="E37" s="1261" t="s">
        <v>594</v>
      </c>
      <c r="F37" s="1259">
        <v>0.18</v>
      </c>
      <c r="G37" s="1261" t="s">
        <v>594</v>
      </c>
      <c r="H37" s="1259">
        <v>0.27</v>
      </c>
      <c r="I37" s="1261" t="s">
        <v>594</v>
      </c>
      <c r="J37" s="1259">
        <v>0.36</v>
      </c>
      <c r="K37" s="1261" t="s">
        <v>594</v>
      </c>
      <c r="L37" s="1259">
        <v>0.45</v>
      </c>
      <c r="M37" s="1280" t="s">
        <v>594</v>
      </c>
    </row>
    <row r="38" spans="1:13">
      <c r="A38" s="1715"/>
      <c r="B38" s="2577"/>
      <c r="C38" s="81"/>
      <c r="D38" s="1281">
        <v>2028</v>
      </c>
      <c r="E38" s="1281" t="s">
        <v>594</v>
      </c>
      <c r="F38" s="1281">
        <v>2029</v>
      </c>
      <c r="G38" s="1281" t="s">
        <v>594</v>
      </c>
      <c r="H38" s="1281">
        <v>2030</v>
      </c>
      <c r="I38" s="1281" t="s">
        <v>594</v>
      </c>
      <c r="J38" s="1281">
        <v>2031</v>
      </c>
      <c r="K38" s="1281" t="s">
        <v>594</v>
      </c>
      <c r="L38" s="1281">
        <v>2032</v>
      </c>
      <c r="M38" s="1279" t="s">
        <v>594</v>
      </c>
    </row>
    <row r="39" spans="1:13">
      <c r="A39" s="1715"/>
      <c r="B39" s="2577"/>
      <c r="C39" s="81"/>
      <c r="D39" s="1260">
        <v>0.54</v>
      </c>
      <c r="E39" s="1261" t="s">
        <v>594</v>
      </c>
      <c r="F39" s="1259">
        <v>0.63</v>
      </c>
      <c r="G39" s="1261" t="s">
        <v>594</v>
      </c>
      <c r="H39" s="1259">
        <v>0.72</v>
      </c>
      <c r="I39" s="1261" t="s">
        <v>594</v>
      </c>
      <c r="J39" s="1259">
        <v>0.81</v>
      </c>
      <c r="K39" s="1261" t="s">
        <v>594</v>
      </c>
      <c r="L39" s="1259">
        <v>0.9</v>
      </c>
      <c r="M39" s="1280" t="s">
        <v>594</v>
      </c>
    </row>
    <row r="40" spans="1:13">
      <c r="A40" s="1715"/>
      <c r="B40" s="2577"/>
      <c r="C40" s="81"/>
      <c r="D40" s="6">
        <v>2033</v>
      </c>
      <c r="E40" s="6"/>
      <c r="F40" s="10" t="s">
        <v>981</v>
      </c>
      <c r="G40" s="6"/>
      <c r="H40" s="1282"/>
      <c r="I40" s="1282"/>
      <c r="J40" s="1282"/>
      <c r="K40" s="6"/>
      <c r="L40" s="6"/>
      <c r="M40" s="1270"/>
    </row>
    <row r="41" spans="1:13" ht="15.75" customHeight="1">
      <c r="A41" s="1715"/>
      <c r="B41" s="2577"/>
      <c r="C41" s="81"/>
      <c r="D41" s="2588">
        <v>1</v>
      </c>
      <c r="E41" s="2589"/>
      <c r="F41" s="2588">
        <v>1</v>
      </c>
      <c r="G41" s="2589"/>
      <c r="H41" s="97"/>
      <c r="I41" s="6"/>
      <c r="J41" s="97"/>
      <c r="K41" s="6"/>
      <c r="L41" s="97"/>
      <c r="M41" s="1283"/>
    </row>
    <row r="42" spans="1:13">
      <c r="A42" s="1715"/>
      <c r="B42" s="2577"/>
      <c r="C42" s="82"/>
      <c r="D42" s="10"/>
      <c r="E42" s="94"/>
      <c r="F42" s="10"/>
      <c r="G42" s="94"/>
      <c r="H42" s="92"/>
      <c r="I42" s="67"/>
      <c r="J42" s="92"/>
      <c r="K42" s="67"/>
      <c r="L42" s="92"/>
      <c r="M42" s="1284"/>
    </row>
    <row r="43" spans="1:13" ht="18" customHeight="1">
      <c r="A43" s="1715"/>
      <c r="B43" s="2576" t="s">
        <v>982</v>
      </c>
      <c r="C43" s="72"/>
      <c r="D43" s="22"/>
      <c r="E43" s="22"/>
      <c r="F43" s="22"/>
      <c r="G43" s="22"/>
      <c r="H43" s="22"/>
      <c r="I43" s="22"/>
      <c r="J43" s="22"/>
      <c r="K43" s="22"/>
      <c r="L43" s="25"/>
      <c r="M43" s="1266"/>
    </row>
    <row r="44" spans="1:13">
      <c r="A44" s="1715"/>
      <c r="B44" s="2577"/>
      <c r="C44" s="109"/>
      <c r="D44" s="40" t="s">
        <v>93</v>
      </c>
      <c r="E44" s="41" t="s">
        <v>95</v>
      </c>
      <c r="F44" s="1592" t="s">
        <v>983</v>
      </c>
      <c r="G44" s="1725" t="s">
        <v>103</v>
      </c>
      <c r="H44" s="1725"/>
      <c r="I44" s="1725"/>
      <c r="J44" s="1725"/>
      <c r="K44" s="110" t="s">
        <v>984</v>
      </c>
      <c r="L44" s="1599"/>
      <c r="M44" s="2585"/>
    </row>
    <row r="45" spans="1:13">
      <c r="A45" s="1715"/>
      <c r="B45" s="2577"/>
      <c r="C45" s="109"/>
      <c r="D45" s="111" t="s">
        <v>964</v>
      </c>
      <c r="E45" s="18"/>
      <c r="F45" s="1592"/>
      <c r="G45" s="1725"/>
      <c r="H45" s="1725"/>
      <c r="I45" s="1725"/>
      <c r="J45" s="1725"/>
      <c r="K45" s="25"/>
      <c r="L45" s="1601"/>
      <c r="M45" s="2586"/>
    </row>
    <row r="46" spans="1:13">
      <c r="A46" s="1715"/>
      <c r="B46" s="2578"/>
      <c r="C46" s="112"/>
      <c r="D46" s="113"/>
      <c r="E46" s="113"/>
      <c r="F46" s="113"/>
      <c r="G46" s="113"/>
      <c r="H46" s="113"/>
      <c r="I46" s="113"/>
      <c r="J46" s="113"/>
      <c r="K46" s="113"/>
      <c r="L46" s="25"/>
      <c r="M46" s="1266"/>
    </row>
    <row r="47" spans="1:13" ht="225.75" customHeight="1">
      <c r="A47" s="1715"/>
      <c r="B47" s="1263" t="s">
        <v>985</v>
      </c>
      <c r="C47" s="1609" t="s">
        <v>2078</v>
      </c>
      <c r="D47" s="1610"/>
      <c r="E47" s="1610"/>
      <c r="F47" s="1610"/>
      <c r="G47" s="1610"/>
      <c r="H47" s="1610"/>
      <c r="I47" s="1610"/>
      <c r="J47" s="1610"/>
      <c r="K47" s="1610"/>
      <c r="L47" s="1610"/>
      <c r="M47" s="1611"/>
    </row>
    <row r="48" spans="1:13" ht="33.75" customHeight="1">
      <c r="A48" s="1715"/>
      <c r="B48" s="1268" t="s">
        <v>986</v>
      </c>
      <c r="C48" s="1917" t="s">
        <v>2079</v>
      </c>
      <c r="D48" s="1918"/>
      <c r="E48" s="1918"/>
      <c r="F48" s="1918"/>
      <c r="G48" s="1918"/>
      <c r="H48" s="1918"/>
      <c r="I48" s="1918"/>
      <c r="J48" s="1918"/>
      <c r="K48" s="1918"/>
      <c r="L48" s="1918"/>
      <c r="M48" s="1919"/>
    </row>
    <row r="49" spans="1:13">
      <c r="A49" s="1715"/>
      <c r="B49" s="1268" t="s">
        <v>988</v>
      </c>
      <c r="C49" s="218">
        <v>15</v>
      </c>
      <c r="D49" s="216" t="s">
        <v>594</v>
      </c>
      <c r="E49" s="216" t="s">
        <v>594</v>
      </c>
      <c r="F49" s="216" t="s">
        <v>594</v>
      </c>
      <c r="G49" s="216" t="s">
        <v>594</v>
      </c>
      <c r="H49" s="216" t="s">
        <v>594</v>
      </c>
      <c r="I49" s="216" t="s">
        <v>594</v>
      </c>
      <c r="J49" s="216" t="s">
        <v>594</v>
      </c>
      <c r="K49" s="216" t="s">
        <v>594</v>
      </c>
      <c r="L49" s="216" t="s">
        <v>594</v>
      </c>
      <c r="M49" s="942" t="s">
        <v>594</v>
      </c>
    </row>
    <row r="50" spans="1:13" ht="28.5" customHeight="1">
      <c r="A50" s="1715"/>
      <c r="B50" s="1268" t="s">
        <v>990</v>
      </c>
      <c r="C50" s="1917" t="s">
        <v>1099</v>
      </c>
      <c r="D50" s="1918"/>
      <c r="E50" s="1918"/>
      <c r="F50" s="1918"/>
      <c r="G50" s="1918"/>
      <c r="H50" s="1918"/>
      <c r="I50" s="1918"/>
      <c r="J50" s="1918"/>
      <c r="K50" s="1918"/>
      <c r="L50" s="1918"/>
      <c r="M50" s="1919"/>
    </row>
    <row r="51" spans="1:13" ht="15.75" customHeight="1">
      <c r="A51" s="1699" t="s">
        <v>216</v>
      </c>
      <c r="B51" s="1285" t="s">
        <v>992</v>
      </c>
      <c r="C51" s="1604" t="s">
        <v>336</v>
      </c>
      <c r="D51" s="1605"/>
      <c r="E51" s="1605"/>
      <c r="F51" s="1605"/>
      <c r="G51" s="1605"/>
      <c r="H51" s="1605"/>
      <c r="I51" s="1605"/>
      <c r="J51" s="1605"/>
      <c r="K51" s="1605"/>
      <c r="L51" s="1605"/>
      <c r="M51" s="2141"/>
    </row>
    <row r="52" spans="1:13">
      <c r="A52" s="1700"/>
      <c r="B52" s="1285" t="s">
        <v>993</v>
      </c>
      <c r="C52" s="1604" t="s">
        <v>994</v>
      </c>
      <c r="D52" s="1605"/>
      <c r="E52" s="1605"/>
      <c r="F52" s="1605"/>
      <c r="G52" s="1605"/>
      <c r="H52" s="1605"/>
      <c r="I52" s="1605"/>
      <c r="J52" s="1605"/>
      <c r="K52" s="1605"/>
      <c r="L52" s="1605"/>
      <c r="M52" s="2141"/>
    </row>
    <row r="53" spans="1:13" ht="16.5" customHeight="1">
      <c r="A53" s="1700"/>
      <c r="B53" s="1285" t="s">
        <v>995</v>
      </c>
      <c r="C53" s="1604" t="s">
        <v>996</v>
      </c>
      <c r="D53" s="1605"/>
      <c r="E53" s="1605"/>
      <c r="F53" s="1605"/>
      <c r="G53" s="1605"/>
      <c r="H53" s="1605"/>
      <c r="I53" s="1605"/>
      <c r="J53" s="1605"/>
      <c r="K53" s="1605"/>
      <c r="L53" s="1605"/>
      <c r="M53" s="2141"/>
    </row>
    <row r="54" spans="1:13" ht="15.75" customHeight="1">
      <c r="A54" s="1700"/>
      <c r="B54" s="1286" t="s">
        <v>997</v>
      </c>
      <c r="C54" s="1604" t="s">
        <v>335</v>
      </c>
      <c r="D54" s="1605"/>
      <c r="E54" s="1605"/>
      <c r="F54" s="1605"/>
      <c r="G54" s="1605"/>
      <c r="H54" s="1605"/>
      <c r="I54" s="1605"/>
      <c r="J54" s="1605"/>
      <c r="K54" s="1605"/>
      <c r="L54" s="1605"/>
      <c r="M54" s="2141"/>
    </row>
    <row r="55" spans="1:13" ht="15.75" customHeight="1">
      <c r="A55" s="1700"/>
      <c r="B55" s="1285" t="s">
        <v>998</v>
      </c>
      <c r="C55" s="2002" t="s">
        <v>337</v>
      </c>
      <c r="D55" s="2003"/>
      <c r="E55" s="2003"/>
      <c r="F55" s="2003"/>
      <c r="G55" s="2003"/>
      <c r="H55" s="2003"/>
      <c r="I55" s="2003"/>
      <c r="J55" s="2003"/>
      <c r="K55" s="2003"/>
      <c r="L55" s="2003"/>
      <c r="M55" s="2587"/>
    </row>
    <row r="56" spans="1:13">
      <c r="A56" s="1704"/>
      <c r="B56" s="1285" t="s">
        <v>999</v>
      </c>
      <c r="C56" s="1604">
        <v>3102407261</v>
      </c>
      <c r="D56" s="1605"/>
      <c r="E56" s="1605"/>
      <c r="F56" s="1605"/>
      <c r="G56" s="1605"/>
      <c r="H56" s="1605"/>
      <c r="I56" s="1605"/>
      <c r="J56" s="1605"/>
      <c r="K56" s="1605"/>
      <c r="L56" s="1605"/>
      <c r="M56" s="2141"/>
    </row>
    <row r="57" spans="1:13" ht="15.75" customHeight="1">
      <c r="A57" s="1699" t="s">
        <v>1000</v>
      </c>
      <c r="B57" s="1287" t="s">
        <v>1001</v>
      </c>
      <c r="C57" s="1577" t="s">
        <v>1002</v>
      </c>
      <c r="D57" s="1554"/>
      <c r="E57" s="1554"/>
      <c r="F57" s="1554"/>
      <c r="G57" s="1554"/>
      <c r="H57" s="1554"/>
      <c r="I57" s="1554"/>
      <c r="J57" s="1554"/>
      <c r="K57" s="1554"/>
      <c r="L57" s="1554"/>
      <c r="M57" s="1555"/>
    </row>
    <row r="58" spans="1:13" ht="30" customHeight="1">
      <c r="A58" s="1700"/>
      <c r="B58" s="1287" t="s">
        <v>1003</v>
      </c>
      <c r="C58" s="1541" t="s">
        <v>1004</v>
      </c>
      <c r="D58" s="1542"/>
      <c r="E58" s="1542"/>
      <c r="F58" s="1542"/>
      <c r="G58" s="1542"/>
      <c r="H58" s="1542"/>
      <c r="I58" s="1542"/>
      <c r="J58" s="1542"/>
      <c r="K58" s="1542"/>
      <c r="L58" s="1542"/>
      <c r="M58" s="2129"/>
    </row>
    <row r="59" spans="1:13" ht="30" customHeight="1">
      <c r="A59" s="1700"/>
      <c r="B59" s="1288" t="s">
        <v>296</v>
      </c>
      <c r="C59" s="2427" t="s">
        <v>1067</v>
      </c>
      <c r="D59" s="2428"/>
      <c r="E59" s="2428"/>
      <c r="F59" s="2428"/>
      <c r="G59" s="2428"/>
      <c r="H59" s="2428"/>
      <c r="I59" s="2428"/>
      <c r="J59" s="2428"/>
      <c r="K59" s="2428"/>
      <c r="L59" s="2428"/>
      <c r="M59" s="2429"/>
    </row>
    <row r="60" spans="1:13" ht="39.75" customHeight="1">
      <c r="A60" s="138" t="s">
        <v>220</v>
      </c>
      <c r="B60" s="1289"/>
      <c r="C60" s="2582"/>
      <c r="D60" s="2583"/>
      <c r="E60" s="2583"/>
      <c r="F60" s="2583"/>
      <c r="G60" s="2583"/>
      <c r="H60" s="2583"/>
      <c r="I60" s="2583"/>
      <c r="J60" s="2583"/>
      <c r="K60" s="2583"/>
      <c r="L60" s="2583"/>
      <c r="M60" s="2584"/>
    </row>
  </sheetData>
  <mergeCells count="49">
    <mergeCell ref="A16:A50"/>
    <mergeCell ref="C56:M56"/>
    <mergeCell ref="A57:A59"/>
    <mergeCell ref="C57:M57"/>
    <mergeCell ref="C58:M58"/>
    <mergeCell ref="C59:M59"/>
    <mergeCell ref="A51:A56"/>
    <mergeCell ref="C51:M51"/>
    <mergeCell ref="C52:M52"/>
    <mergeCell ref="C53:M53"/>
    <mergeCell ref="C54:M54"/>
    <mergeCell ref="C55:M55"/>
    <mergeCell ref="D41:E41"/>
    <mergeCell ref="F41:G41"/>
    <mergeCell ref="C16:M16"/>
    <mergeCell ref="C17:M17"/>
    <mergeCell ref="C60:M60"/>
    <mergeCell ref="C47:M47"/>
    <mergeCell ref="C48:M48"/>
    <mergeCell ref="C50:M50"/>
    <mergeCell ref="B43:B46"/>
    <mergeCell ref="F44:F45"/>
    <mergeCell ref="G44:J45"/>
    <mergeCell ref="L44:M45"/>
    <mergeCell ref="B25:B28"/>
    <mergeCell ref="J30:L30"/>
    <mergeCell ref="B32:B34"/>
    <mergeCell ref="B35:B42"/>
    <mergeCell ref="C12:M12"/>
    <mergeCell ref="C13:M13"/>
    <mergeCell ref="B14:B15"/>
    <mergeCell ref="C14:D14"/>
    <mergeCell ref="F14:M14"/>
    <mergeCell ref="B18:B24"/>
    <mergeCell ref="A2:A15"/>
    <mergeCell ref="C2:M2"/>
    <mergeCell ref="C3:M3"/>
    <mergeCell ref="F4:G4"/>
    <mergeCell ref="C5:M5"/>
    <mergeCell ref="C6:M6"/>
    <mergeCell ref="C7:D7"/>
    <mergeCell ref="I7:M7"/>
    <mergeCell ref="B8:B10"/>
    <mergeCell ref="C9:D9"/>
    <mergeCell ref="F9:G9"/>
    <mergeCell ref="C10:D10"/>
    <mergeCell ref="F10:G10"/>
    <mergeCell ref="I10:J10"/>
    <mergeCell ref="C11:M11"/>
  </mergeCells>
  <dataValidations count="6">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6384" width="11.42578125" style="11"/>
  </cols>
  <sheetData>
    <row r="1" spans="1:13">
      <c r="A1" s="56"/>
      <c r="B1" s="57" t="s">
        <v>2080</v>
      </c>
      <c r="C1" s="196"/>
      <c r="D1" s="196"/>
      <c r="E1" s="196"/>
      <c r="F1" s="196"/>
      <c r="G1" s="196"/>
      <c r="H1" s="196"/>
      <c r="I1" s="196"/>
      <c r="J1" s="196"/>
      <c r="K1" s="196"/>
      <c r="L1" s="196"/>
      <c r="M1" s="197"/>
    </row>
    <row r="2" spans="1:13" ht="36" customHeight="1">
      <c r="A2" s="1728" t="s">
        <v>944</v>
      </c>
      <c r="B2" s="139" t="s">
        <v>945</v>
      </c>
      <c r="C2" s="1927" t="s">
        <v>936</v>
      </c>
      <c r="D2" s="1639"/>
      <c r="E2" s="1639"/>
      <c r="F2" s="1639"/>
      <c r="G2" s="1639"/>
      <c r="H2" s="1639"/>
      <c r="I2" s="1639"/>
      <c r="J2" s="1639"/>
      <c r="K2" s="1639"/>
      <c r="L2" s="1639"/>
      <c r="M2" s="1640"/>
    </row>
    <row r="3" spans="1:13" ht="33.75" customHeight="1">
      <c r="A3" s="1729"/>
      <c r="B3" s="151" t="s">
        <v>1063</v>
      </c>
      <c r="C3" s="1577" t="s">
        <v>2070</v>
      </c>
      <c r="D3" s="1554"/>
      <c r="E3" s="1554"/>
      <c r="F3" s="1554"/>
      <c r="G3" s="1554"/>
      <c r="H3" s="1554"/>
      <c r="I3" s="1554"/>
      <c r="J3" s="1554"/>
      <c r="K3" s="1554"/>
      <c r="L3" s="1554"/>
      <c r="M3" s="1555"/>
    </row>
    <row r="4" spans="1:13" ht="25.5" customHeight="1">
      <c r="A4" s="1729"/>
      <c r="B4" s="142" t="s">
        <v>292</v>
      </c>
      <c r="C4" s="215" t="s">
        <v>331</v>
      </c>
      <c r="D4" s="229" t="s">
        <v>594</v>
      </c>
      <c r="E4" s="231" t="s">
        <v>594</v>
      </c>
      <c r="F4" s="2157" t="s">
        <v>293</v>
      </c>
      <c r="G4" s="2158"/>
      <c r="H4" s="231">
        <v>42</v>
      </c>
      <c r="I4" s="216" t="s">
        <v>594</v>
      </c>
      <c r="J4" s="216" t="s">
        <v>594</v>
      </c>
      <c r="K4" s="216" t="s">
        <v>594</v>
      </c>
      <c r="L4" s="216" t="s">
        <v>594</v>
      </c>
      <c r="M4" s="217" t="s">
        <v>594</v>
      </c>
    </row>
    <row r="5" spans="1:13" ht="25.5" customHeight="1">
      <c r="A5" s="1729"/>
      <c r="B5" s="142" t="s">
        <v>947</v>
      </c>
      <c r="C5" s="1733" t="s">
        <v>1958</v>
      </c>
      <c r="D5" s="1734"/>
      <c r="E5" s="1734"/>
      <c r="F5" s="1734"/>
      <c r="G5" s="1734"/>
      <c r="H5" s="1734"/>
      <c r="I5" s="1734"/>
      <c r="J5" s="1734"/>
      <c r="K5" s="1734"/>
      <c r="L5" s="1734"/>
      <c r="M5" s="1735"/>
    </row>
    <row r="6" spans="1:13" ht="31.5" customHeight="1">
      <c r="A6" s="1729"/>
      <c r="B6" s="142" t="s">
        <v>948</v>
      </c>
      <c r="C6" s="1577" t="s">
        <v>2071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2" t="s">
        <v>1067</v>
      </c>
      <c r="D9" s="2022"/>
      <c r="E9" s="27"/>
      <c r="F9" s="1745"/>
      <c r="G9" s="1745"/>
      <c r="H9" s="27"/>
      <c r="K9" s="27"/>
      <c r="L9" s="25"/>
      <c r="M9" s="108"/>
    </row>
    <row r="10" spans="1:13">
      <c r="A10" s="1729"/>
      <c r="B10" s="1743"/>
      <c r="C10" s="2019" t="s">
        <v>951</v>
      </c>
      <c r="D10" s="2020"/>
      <c r="E10" s="126"/>
      <c r="F10" s="2020" t="s">
        <v>951</v>
      </c>
      <c r="G10" s="2020"/>
      <c r="H10" s="126"/>
      <c r="I10" s="2020" t="s">
        <v>951</v>
      </c>
      <c r="J10" s="2020"/>
      <c r="K10" s="126"/>
      <c r="L10" s="113"/>
      <c r="M10" s="127"/>
    </row>
    <row r="11" spans="1:13" ht="36.75" customHeight="1">
      <c r="A11" s="1729"/>
      <c r="B11" s="151" t="s">
        <v>952</v>
      </c>
      <c r="C11" s="2215" t="s">
        <v>2081</v>
      </c>
      <c r="D11" s="2216"/>
      <c r="E11" s="2216"/>
      <c r="F11" s="2216"/>
      <c r="G11" s="2216"/>
      <c r="H11" s="2216"/>
      <c r="I11" s="2216"/>
      <c r="J11" s="2216"/>
      <c r="K11" s="2216"/>
      <c r="L11" s="2216"/>
      <c r="M11" s="2217"/>
    </row>
    <row r="12" spans="1:13" ht="73.5" customHeight="1">
      <c r="A12" s="1729"/>
      <c r="B12" s="151" t="s">
        <v>1069</v>
      </c>
      <c r="C12" s="2006" t="s">
        <v>2082</v>
      </c>
      <c r="D12" s="2007"/>
      <c r="E12" s="2007"/>
      <c r="F12" s="2007"/>
      <c r="G12" s="2007"/>
      <c r="H12" s="2007"/>
      <c r="I12" s="2007"/>
      <c r="J12" s="2007"/>
      <c r="K12" s="2007"/>
      <c r="L12" s="2007"/>
      <c r="M12" s="2008"/>
    </row>
    <row r="13" spans="1:13" ht="31.5">
      <c r="A13" s="1729"/>
      <c r="B13" s="151" t="s">
        <v>1071</v>
      </c>
      <c r="C13" s="1899" t="s">
        <v>2074</v>
      </c>
      <c r="D13" s="1900"/>
      <c r="E13" s="1900"/>
      <c r="F13" s="2593"/>
      <c r="G13" s="2593"/>
      <c r="H13" s="2593"/>
      <c r="I13" s="2593"/>
      <c r="J13" s="2593"/>
      <c r="K13" s="2593"/>
      <c r="L13" s="2593"/>
      <c r="M13" s="2594"/>
    </row>
    <row r="14" spans="1:13" ht="66.75" customHeight="1">
      <c r="A14" s="1729"/>
      <c r="B14" s="1746" t="s">
        <v>1072</v>
      </c>
      <c r="C14" s="1722" t="s">
        <v>55</v>
      </c>
      <c r="D14" s="1724"/>
      <c r="E14" s="530" t="s">
        <v>108</v>
      </c>
      <c r="F14" s="2580" t="s">
        <v>2075</v>
      </c>
      <c r="G14" s="2580"/>
      <c r="H14" s="2580"/>
      <c r="I14" s="2580"/>
      <c r="J14" s="2580"/>
      <c r="K14" s="2580"/>
      <c r="L14" s="2580"/>
      <c r="M14" s="2580"/>
    </row>
    <row r="15" spans="1:13">
      <c r="A15" s="1729"/>
      <c r="B15" s="1746"/>
      <c r="C15" s="99"/>
      <c r="D15" s="99"/>
      <c r="E15" s="167"/>
      <c r="F15" s="23"/>
      <c r="G15" s="23"/>
      <c r="H15" s="23"/>
      <c r="I15" s="23"/>
      <c r="J15" s="23"/>
      <c r="K15" s="23"/>
      <c r="L15" s="25"/>
      <c r="M15" s="108"/>
    </row>
    <row r="16" spans="1:13">
      <c r="A16" s="1714" t="s">
        <v>204</v>
      </c>
      <c r="B16" s="140" t="s">
        <v>283</v>
      </c>
      <c r="C16" s="1577" t="s">
        <v>2076</v>
      </c>
      <c r="D16" s="1554"/>
      <c r="E16" s="1554"/>
      <c r="F16" s="1554"/>
      <c r="G16" s="1554"/>
      <c r="H16" s="1554"/>
      <c r="I16" s="1554"/>
      <c r="J16" s="1554"/>
      <c r="K16" s="1554"/>
      <c r="L16" s="1554"/>
      <c r="M16" s="1555"/>
    </row>
    <row r="17" spans="1:13" ht="72" customHeight="1">
      <c r="A17" s="1715"/>
      <c r="B17" s="140" t="s">
        <v>1074</v>
      </c>
      <c r="C17" s="2590" t="s">
        <v>2083</v>
      </c>
      <c r="D17" s="1784"/>
      <c r="E17" s="1784"/>
      <c r="F17" s="2591"/>
      <c r="G17" s="2591"/>
      <c r="H17" s="2591"/>
      <c r="I17" s="2591"/>
      <c r="J17" s="2591"/>
      <c r="K17" s="2591"/>
      <c r="L17" s="2591"/>
      <c r="M17" s="2592"/>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1126</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514" t="s">
        <v>411</v>
      </c>
      <c r="E30" s="272" t="s">
        <v>594</v>
      </c>
      <c r="F30" s="273" t="s">
        <v>975</v>
      </c>
      <c r="G30" s="399" t="s">
        <v>411</v>
      </c>
      <c r="H30" s="272" t="s">
        <v>594</v>
      </c>
      <c r="I30" s="273" t="s">
        <v>976</v>
      </c>
      <c r="J30" s="1663" t="s">
        <v>411</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4">
        <v>0.09</v>
      </c>
      <c r="E37" s="263" t="s">
        <v>594</v>
      </c>
      <c r="F37" s="379">
        <v>0.18</v>
      </c>
      <c r="G37" s="263" t="s">
        <v>594</v>
      </c>
      <c r="H37" s="379">
        <v>0.27</v>
      </c>
      <c r="I37" s="263" t="s">
        <v>594</v>
      </c>
      <c r="J37" s="379">
        <v>0.36</v>
      </c>
      <c r="K37" s="263" t="s">
        <v>594</v>
      </c>
      <c r="L37" s="379">
        <v>0.45</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4">
        <v>0.54</v>
      </c>
      <c r="E39" s="263" t="s">
        <v>594</v>
      </c>
      <c r="F39" s="379">
        <v>0.63</v>
      </c>
      <c r="G39" s="263" t="s">
        <v>594</v>
      </c>
      <c r="H39" s="379">
        <v>0.72</v>
      </c>
      <c r="I39" s="263" t="s">
        <v>594</v>
      </c>
      <c r="J39" s="379">
        <v>0.81</v>
      </c>
      <c r="K39" s="263" t="s">
        <v>594</v>
      </c>
      <c r="L39" s="379">
        <v>0.9</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595">
        <v>1</v>
      </c>
      <c r="E41" s="2595"/>
      <c r="F41" s="1550">
        <v>1</v>
      </c>
      <c r="G41" s="2514"/>
      <c r="H41" s="97"/>
      <c r="I41" s="6"/>
      <c r="J41" s="97"/>
      <c r="K41" s="6"/>
      <c r="L41" s="97"/>
      <c r="M41" s="201"/>
    </row>
    <row r="42" spans="1:13">
      <c r="A42" s="1715"/>
      <c r="B42" s="1557"/>
      <c r="C42" s="82"/>
      <c r="D42" s="92"/>
      <c r="E42" s="67"/>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219.75" customHeight="1">
      <c r="A47" s="1715"/>
      <c r="B47" s="151" t="s">
        <v>985</v>
      </c>
      <c r="C47" s="2079" t="s">
        <v>2084</v>
      </c>
      <c r="D47" s="1641"/>
      <c r="E47" s="1641"/>
      <c r="F47" s="1641"/>
      <c r="G47" s="1641"/>
      <c r="H47" s="1641"/>
      <c r="I47" s="1641"/>
      <c r="J47" s="1641"/>
      <c r="K47" s="1641"/>
      <c r="L47" s="1641"/>
      <c r="M47" s="1642"/>
    </row>
    <row r="48" spans="1:13" ht="33.75" customHeight="1">
      <c r="A48" s="1715"/>
      <c r="B48" s="140" t="s">
        <v>986</v>
      </c>
      <c r="C48" s="1917" t="s">
        <v>2085</v>
      </c>
      <c r="D48" s="1918"/>
      <c r="E48" s="1918"/>
      <c r="F48" s="1918"/>
      <c r="G48" s="1918"/>
      <c r="H48" s="1918"/>
      <c r="I48" s="1918"/>
      <c r="J48" s="1918"/>
      <c r="K48" s="1918"/>
      <c r="L48" s="1918"/>
      <c r="M48" s="2221"/>
    </row>
    <row r="49" spans="1:13">
      <c r="A49" s="1715"/>
      <c r="B49" s="140" t="s">
        <v>988</v>
      </c>
      <c r="C49" s="218">
        <v>15</v>
      </c>
      <c r="D49" s="216" t="s">
        <v>594</v>
      </c>
      <c r="E49" s="216" t="s">
        <v>594</v>
      </c>
      <c r="F49" s="216" t="s">
        <v>594</v>
      </c>
      <c r="G49" s="216" t="s">
        <v>594</v>
      </c>
      <c r="H49" s="216" t="s">
        <v>594</v>
      </c>
      <c r="I49" s="216" t="s">
        <v>594</v>
      </c>
      <c r="J49" s="216" t="s">
        <v>594</v>
      </c>
      <c r="K49" s="216" t="s">
        <v>594</v>
      </c>
      <c r="L49" s="216" t="s">
        <v>594</v>
      </c>
      <c r="M49" s="217" t="s">
        <v>594</v>
      </c>
    </row>
    <row r="50" spans="1:13" ht="28.5" customHeight="1">
      <c r="A50" s="1715"/>
      <c r="B50" s="140" t="s">
        <v>990</v>
      </c>
      <c r="C50" s="1917" t="s">
        <v>1099</v>
      </c>
      <c r="D50" s="1918"/>
      <c r="E50" s="1918"/>
      <c r="F50" s="1918"/>
      <c r="G50" s="1918"/>
      <c r="H50" s="1918"/>
      <c r="I50" s="1918"/>
      <c r="J50" s="1918"/>
      <c r="K50" s="1918"/>
      <c r="L50" s="1918"/>
      <c r="M50" s="2221"/>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ht="16.5" customHeight="1">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39.75" customHeight="1">
      <c r="A60" s="138" t="s">
        <v>220</v>
      </c>
      <c r="B60" s="148"/>
      <c r="C60" s="1917"/>
      <c r="D60" s="1918"/>
      <c r="E60" s="1918"/>
      <c r="F60" s="1918"/>
      <c r="G60" s="1918"/>
      <c r="H60" s="1918"/>
      <c r="I60" s="1918"/>
      <c r="J60" s="1918"/>
      <c r="K60" s="1918"/>
      <c r="L60" s="1918"/>
      <c r="M60" s="2515"/>
    </row>
  </sheetData>
  <mergeCells count="49">
    <mergeCell ref="C60:M60"/>
    <mergeCell ref="A16:A50"/>
    <mergeCell ref="A57:A59"/>
    <mergeCell ref="C57:M57"/>
    <mergeCell ref="C58:M58"/>
    <mergeCell ref="C59:M59"/>
    <mergeCell ref="A51:A56"/>
    <mergeCell ref="C51:M51"/>
    <mergeCell ref="C52:M52"/>
    <mergeCell ref="C53:M53"/>
    <mergeCell ref="C54:M54"/>
    <mergeCell ref="C55:M55"/>
    <mergeCell ref="C56:M56"/>
    <mergeCell ref="D41:E41"/>
    <mergeCell ref="F41:G41"/>
    <mergeCell ref="C47:M47"/>
    <mergeCell ref="C48:M48"/>
    <mergeCell ref="C50:M50"/>
    <mergeCell ref="B43:B46"/>
    <mergeCell ref="F44:F45"/>
    <mergeCell ref="G44:J45"/>
    <mergeCell ref="L44:M45"/>
    <mergeCell ref="A2:A15"/>
    <mergeCell ref="C2:M2"/>
    <mergeCell ref="C3:M3"/>
    <mergeCell ref="F4:G4"/>
    <mergeCell ref="C5:M5"/>
    <mergeCell ref="C6:M6"/>
    <mergeCell ref="C7:D7"/>
    <mergeCell ref="I7:M7"/>
    <mergeCell ref="B8:B10"/>
    <mergeCell ref="C9:D9"/>
    <mergeCell ref="F9:G9"/>
    <mergeCell ref="C10:D10"/>
    <mergeCell ref="F10:G10"/>
    <mergeCell ref="C13:M13"/>
    <mergeCell ref="B14:B15"/>
    <mergeCell ref="C14:D14"/>
    <mergeCell ref="I10:J10"/>
    <mergeCell ref="C11:M11"/>
    <mergeCell ref="B32:B34"/>
    <mergeCell ref="B35:B42"/>
    <mergeCell ref="C12:M12"/>
    <mergeCell ref="C16:M16"/>
    <mergeCell ref="C17:M17"/>
    <mergeCell ref="B18:B24"/>
    <mergeCell ref="B25:B28"/>
    <mergeCell ref="J30:L30"/>
    <mergeCell ref="F14:M14"/>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type="list" allowBlank="1" showInputMessage="1" showErrorMessage="1" sqref="I7:M7">
      <formula1>INDIRECT($C$7)</formula1>
    </dataValidation>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Desplegables!$L$24:$L$39</xm:f>
          </x14:formula1>
          <xm:sqref>C14:D15</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s>
    </ex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1"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3" width="12.42578125" style="11" customWidth="1"/>
    <col min="4" max="4" width="11.42578125" style="11"/>
    <col min="5" max="5" width="12" style="11" customWidth="1"/>
    <col min="6" max="6" width="10.7109375" style="11" customWidth="1"/>
    <col min="7" max="7" width="11.7109375" style="11" customWidth="1"/>
    <col min="8" max="12" width="11.42578125" style="11"/>
    <col min="13" max="13" width="16" style="11" customWidth="1"/>
    <col min="14" max="16384" width="11.42578125" style="11"/>
  </cols>
  <sheetData>
    <row r="1" spans="1:13">
      <c r="A1" s="1290"/>
      <c r="B1" s="1291" t="s">
        <v>2086</v>
      </c>
      <c r="C1" s="1292"/>
      <c r="D1" s="1292"/>
      <c r="E1" s="1292"/>
      <c r="F1" s="1292"/>
      <c r="G1" s="1292"/>
      <c r="H1" s="1292"/>
      <c r="I1" s="1292"/>
      <c r="J1" s="1292"/>
      <c r="K1" s="1292"/>
      <c r="L1" s="1292"/>
      <c r="M1" s="1293"/>
    </row>
    <row r="2" spans="1:13" ht="36" customHeight="1">
      <c r="A2" s="2596" t="s">
        <v>944</v>
      </c>
      <c r="B2" s="139" t="s">
        <v>945</v>
      </c>
      <c r="C2" s="2418" t="s">
        <v>939</v>
      </c>
      <c r="D2" s="2419"/>
      <c r="E2" s="2419"/>
      <c r="F2" s="2419"/>
      <c r="G2" s="2419"/>
      <c r="H2" s="2419"/>
      <c r="I2" s="2419"/>
      <c r="J2" s="2419"/>
      <c r="K2" s="2419"/>
      <c r="L2" s="2419"/>
      <c r="M2" s="2420"/>
    </row>
    <row r="3" spans="1:13" ht="33.75" customHeight="1">
      <c r="A3" s="2597"/>
      <c r="B3" s="151" t="s">
        <v>1063</v>
      </c>
      <c r="C3" s="2376" t="s">
        <v>2087</v>
      </c>
      <c r="D3" s="2377"/>
      <c r="E3" s="2377"/>
      <c r="F3" s="2377"/>
      <c r="G3" s="2377"/>
      <c r="H3" s="2377"/>
      <c r="I3" s="2377"/>
      <c r="J3" s="2377"/>
      <c r="K3" s="2377"/>
      <c r="L3" s="2377"/>
      <c r="M3" s="2378"/>
    </row>
    <row r="4" spans="1:13" ht="25.5" customHeight="1">
      <c r="A4" s="2597"/>
      <c r="B4" s="142" t="s">
        <v>292</v>
      </c>
      <c r="C4" s="215" t="s">
        <v>95</v>
      </c>
      <c r="D4" s="229" t="s">
        <v>594</v>
      </c>
      <c r="E4" s="231" t="s">
        <v>594</v>
      </c>
      <c r="F4" s="2157" t="s">
        <v>293</v>
      </c>
      <c r="G4" s="2158"/>
      <c r="H4" s="231"/>
      <c r="I4" s="216" t="s">
        <v>594</v>
      </c>
      <c r="J4" s="216" t="s">
        <v>594</v>
      </c>
      <c r="K4" s="216" t="s">
        <v>594</v>
      </c>
      <c r="L4" s="216" t="s">
        <v>594</v>
      </c>
      <c r="M4" s="942" t="s">
        <v>594</v>
      </c>
    </row>
    <row r="5" spans="1:13" ht="25.5" customHeight="1">
      <c r="A5" s="2597"/>
      <c r="B5" s="142" t="s">
        <v>947</v>
      </c>
      <c r="C5" s="1733"/>
      <c r="D5" s="1734"/>
      <c r="E5" s="1734"/>
      <c r="F5" s="1734"/>
      <c r="G5" s="1734"/>
      <c r="H5" s="1734"/>
      <c r="I5" s="1734"/>
      <c r="J5" s="1734"/>
      <c r="K5" s="1734"/>
      <c r="L5" s="1734"/>
      <c r="M5" s="2571"/>
    </row>
    <row r="6" spans="1:13" ht="31.5" customHeight="1">
      <c r="A6" s="2597"/>
      <c r="B6" s="142" t="s">
        <v>948</v>
      </c>
      <c r="C6" s="1577"/>
      <c r="D6" s="1554"/>
      <c r="E6" s="1554"/>
      <c r="F6" s="1554"/>
      <c r="G6" s="1554"/>
      <c r="H6" s="1554"/>
      <c r="I6" s="1554"/>
      <c r="J6" s="1554"/>
      <c r="K6" s="1554"/>
      <c r="L6" s="1554"/>
      <c r="M6" s="1555"/>
    </row>
    <row r="7" spans="1:13">
      <c r="A7" s="2597"/>
      <c r="B7" s="151" t="s">
        <v>949</v>
      </c>
      <c r="C7" s="1583" t="s">
        <v>33</v>
      </c>
      <c r="D7" s="1560"/>
      <c r="E7" s="120"/>
      <c r="F7" s="120"/>
      <c r="G7" s="121"/>
      <c r="H7" s="61" t="s">
        <v>296</v>
      </c>
      <c r="I7" s="1559" t="s">
        <v>56</v>
      </c>
      <c r="J7" s="1560"/>
      <c r="K7" s="1560"/>
      <c r="L7" s="1560"/>
      <c r="M7" s="2572"/>
    </row>
    <row r="8" spans="1:13" ht="3.75" customHeight="1">
      <c r="A8" s="2597"/>
      <c r="B8" s="1741" t="s">
        <v>950</v>
      </c>
      <c r="C8" s="122"/>
      <c r="D8" s="123"/>
      <c r="E8" s="123"/>
      <c r="F8" s="123"/>
      <c r="G8" s="123"/>
      <c r="H8" s="123"/>
      <c r="I8" s="123"/>
      <c r="J8" s="123"/>
      <c r="K8" s="123"/>
      <c r="L8" s="124"/>
      <c r="M8" s="1265"/>
    </row>
    <row r="9" spans="1:13" ht="55.5" customHeight="1">
      <c r="A9" s="2597"/>
      <c r="B9" s="1742"/>
      <c r="C9" s="2022" t="s">
        <v>1067</v>
      </c>
      <c r="D9" s="2022"/>
      <c r="E9" s="27"/>
      <c r="F9" s="1745"/>
      <c r="G9" s="1745"/>
      <c r="H9" s="27"/>
      <c r="K9" s="27"/>
      <c r="L9" s="25"/>
      <c r="M9" s="1266"/>
    </row>
    <row r="10" spans="1:13">
      <c r="A10" s="2597"/>
      <c r="B10" s="1743"/>
      <c r="C10" s="2019" t="s">
        <v>951</v>
      </c>
      <c r="D10" s="2020"/>
      <c r="E10" s="126"/>
      <c r="F10" s="2020" t="s">
        <v>951</v>
      </c>
      <c r="G10" s="2020"/>
      <c r="H10" s="126"/>
      <c r="I10" s="2020" t="s">
        <v>951</v>
      </c>
      <c r="J10" s="2020"/>
      <c r="K10" s="126"/>
      <c r="L10" s="113"/>
      <c r="M10" s="1267"/>
    </row>
    <row r="11" spans="1:13" ht="36.75" customHeight="1">
      <c r="A11" s="2597"/>
      <c r="B11" s="151" t="s">
        <v>952</v>
      </c>
      <c r="C11" s="1554" t="s">
        <v>2088</v>
      </c>
      <c r="D11" s="1554"/>
      <c r="E11" s="1554"/>
      <c r="F11" s="1554"/>
      <c r="G11" s="1554"/>
      <c r="H11" s="1554"/>
      <c r="I11" s="1554"/>
      <c r="J11" s="1554"/>
      <c r="K11" s="1554"/>
      <c r="L11" s="1554"/>
      <c r="M11" s="1555"/>
    </row>
    <row r="12" spans="1:13" ht="73.5" customHeight="1">
      <c r="A12" s="2597"/>
      <c r="B12" s="151" t="s">
        <v>1069</v>
      </c>
      <c r="C12" s="1915" t="s">
        <v>2089</v>
      </c>
      <c r="D12" s="1690"/>
      <c r="E12" s="1690"/>
      <c r="F12" s="1690"/>
      <c r="G12" s="1690"/>
      <c r="H12" s="1690"/>
      <c r="I12" s="1690"/>
      <c r="J12" s="1690"/>
      <c r="K12" s="1690"/>
      <c r="L12" s="1690"/>
      <c r="M12" s="1884"/>
    </row>
    <row r="13" spans="1:13" ht="31.5">
      <c r="A13" s="2597"/>
      <c r="B13" s="151" t="s">
        <v>1071</v>
      </c>
      <c r="C13" s="1716" t="s">
        <v>1588</v>
      </c>
      <c r="D13" s="1717"/>
      <c r="E13" s="1717"/>
      <c r="F13" s="1717"/>
      <c r="G13" s="1717"/>
      <c r="H13" s="1717"/>
      <c r="I13" s="1717"/>
      <c r="J13" s="1717"/>
      <c r="K13" s="1717"/>
      <c r="L13" s="1717"/>
      <c r="M13" s="2598"/>
    </row>
    <row r="14" spans="1:13" ht="66.75" customHeight="1">
      <c r="A14" s="2597"/>
      <c r="B14" s="1746" t="s">
        <v>1072</v>
      </c>
      <c r="C14" s="1722" t="s">
        <v>86</v>
      </c>
      <c r="D14" s="1724"/>
      <c r="E14" s="530" t="s">
        <v>108</v>
      </c>
      <c r="F14" s="2599" t="s">
        <v>2090</v>
      </c>
      <c r="G14" s="2423"/>
      <c r="H14" s="2423"/>
      <c r="I14" s="2423"/>
      <c r="J14" s="2423"/>
      <c r="K14" s="2423"/>
      <c r="L14" s="2423"/>
      <c r="M14" s="2424"/>
    </row>
    <row r="15" spans="1:13">
      <c r="A15" s="2597"/>
      <c r="B15" s="1746"/>
      <c r="C15" s="99"/>
      <c r="D15" s="99"/>
      <c r="E15" s="167"/>
      <c r="F15" s="23"/>
      <c r="G15" s="23"/>
      <c r="H15" s="23"/>
      <c r="I15" s="23"/>
      <c r="J15" s="23"/>
      <c r="K15" s="23"/>
      <c r="L15" s="25"/>
      <c r="M15" s="1266"/>
    </row>
    <row r="16" spans="1:13">
      <c r="A16" s="2603" t="s">
        <v>204</v>
      </c>
      <c r="B16" s="140" t="s">
        <v>283</v>
      </c>
      <c r="C16" s="1541" t="s">
        <v>941</v>
      </c>
      <c r="D16" s="1542"/>
      <c r="E16" s="1542"/>
      <c r="F16" s="1542"/>
      <c r="G16" s="1542"/>
      <c r="H16" s="1542"/>
      <c r="I16" s="1542"/>
      <c r="J16" s="1542"/>
      <c r="K16" s="1542"/>
      <c r="L16" s="1542"/>
      <c r="M16" s="2129"/>
    </row>
    <row r="17" spans="1:13" ht="40.5" customHeight="1">
      <c r="A17" s="2604"/>
      <c r="B17" s="140" t="s">
        <v>1074</v>
      </c>
      <c r="C17" s="2422" t="s">
        <v>2091</v>
      </c>
      <c r="D17" s="2423"/>
      <c r="E17" s="2423"/>
      <c r="F17" s="2423"/>
      <c r="G17" s="2423"/>
      <c r="H17" s="2423"/>
      <c r="I17" s="2423"/>
      <c r="J17" s="2423"/>
      <c r="K17" s="2423"/>
      <c r="L17" s="2423"/>
      <c r="M17" s="2424"/>
    </row>
    <row r="18" spans="1:13" ht="8.25" customHeight="1">
      <c r="A18" s="2604"/>
      <c r="B18" s="1556" t="s">
        <v>954</v>
      </c>
      <c r="C18" s="128"/>
      <c r="D18" s="12"/>
      <c r="E18" s="12"/>
      <c r="F18" s="12"/>
      <c r="G18" s="12"/>
      <c r="H18" s="12"/>
      <c r="I18" s="12"/>
      <c r="J18" s="12"/>
      <c r="K18" s="12"/>
      <c r="L18" s="12"/>
      <c r="M18" s="1269"/>
    </row>
    <row r="19" spans="1:13" ht="9" customHeight="1">
      <c r="A19" s="2604"/>
      <c r="B19" s="1557"/>
      <c r="C19" s="69"/>
      <c r="D19" s="14"/>
      <c r="E19" s="5"/>
      <c r="F19" s="14"/>
      <c r="G19" s="5"/>
      <c r="H19" s="14"/>
      <c r="I19" s="5"/>
      <c r="J19" s="14"/>
      <c r="K19" s="5"/>
      <c r="L19" s="5"/>
      <c r="M19" s="1270"/>
    </row>
    <row r="20" spans="1:13">
      <c r="A20" s="2604"/>
      <c r="B20" s="1557"/>
      <c r="C20" s="70" t="s">
        <v>955</v>
      </c>
      <c r="D20" s="16"/>
      <c r="E20" s="17" t="s">
        <v>956</v>
      </c>
      <c r="F20" s="16"/>
      <c r="G20" s="17" t="s">
        <v>957</v>
      </c>
      <c r="H20" s="16"/>
      <c r="I20" s="17" t="s">
        <v>958</v>
      </c>
      <c r="J20" s="18"/>
      <c r="K20" s="17"/>
      <c r="L20" s="17"/>
      <c r="M20" s="1271"/>
    </row>
    <row r="21" spans="1:13">
      <c r="A21" s="2604"/>
      <c r="B21" s="1557"/>
      <c r="C21" s="70" t="s">
        <v>959</v>
      </c>
      <c r="D21" s="18"/>
      <c r="E21" s="17" t="s">
        <v>960</v>
      </c>
      <c r="F21" s="19"/>
      <c r="G21" s="17" t="s">
        <v>961</v>
      </c>
      <c r="H21" s="19"/>
      <c r="I21" s="17"/>
      <c r="J21" s="62"/>
      <c r="K21" s="17"/>
      <c r="L21" s="17"/>
      <c r="M21" s="1271"/>
    </row>
    <row r="22" spans="1:13">
      <c r="A22" s="2604"/>
      <c r="B22" s="1557"/>
      <c r="C22" s="70" t="s">
        <v>962</v>
      </c>
      <c r="D22" s="18" t="s">
        <v>1126</v>
      </c>
      <c r="E22" s="17" t="s">
        <v>963</v>
      </c>
      <c r="F22" s="18"/>
      <c r="G22" s="17"/>
      <c r="H22" s="62"/>
      <c r="I22" s="17"/>
      <c r="J22" s="62"/>
      <c r="K22" s="17"/>
      <c r="L22" s="17"/>
      <c r="M22" s="1271"/>
    </row>
    <row r="23" spans="1:13">
      <c r="A23" s="2604"/>
      <c r="B23" s="1557"/>
      <c r="C23" s="70" t="s">
        <v>105</v>
      </c>
      <c r="D23" s="18"/>
      <c r="E23" s="17" t="s">
        <v>965</v>
      </c>
      <c r="F23" s="1929"/>
      <c r="G23" s="1929"/>
      <c r="H23" s="1929"/>
      <c r="I23" s="1929"/>
      <c r="J23" s="129"/>
      <c r="K23" s="129"/>
      <c r="L23" s="129"/>
      <c r="M23" s="1272"/>
    </row>
    <row r="24" spans="1:13" ht="9.75" customHeight="1">
      <c r="A24" s="2604"/>
      <c r="B24" s="1558"/>
      <c r="C24" s="71"/>
      <c r="D24" s="20"/>
      <c r="E24" s="20"/>
      <c r="F24" s="20"/>
      <c r="G24" s="20"/>
      <c r="H24" s="20"/>
      <c r="I24" s="20"/>
      <c r="J24" s="20"/>
      <c r="K24" s="20"/>
      <c r="L24" s="20"/>
      <c r="M24" s="1273"/>
    </row>
    <row r="25" spans="1:13">
      <c r="A25" s="2604"/>
      <c r="B25" s="1556" t="s">
        <v>967</v>
      </c>
      <c r="C25" s="72"/>
      <c r="D25" s="22"/>
      <c r="E25" s="22"/>
      <c r="F25" s="22"/>
      <c r="G25" s="22"/>
      <c r="H25" s="22"/>
      <c r="I25" s="22"/>
      <c r="J25" s="22"/>
      <c r="K25" s="22"/>
      <c r="L25" s="124"/>
      <c r="M25" s="1265"/>
    </row>
    <row r="26" spans="1:13">
      <c r="A26" s="2604"/>
      <c r="B26" s="1557"/>
      <c r="C26" s="70" t="s">
        <v>968</v>
      </c>
      <c r="D26" s="19"/>
      <c r="E26" s="23"/>
      <c r="F26" s="17" t="s">
        <v>969</v>
      </c>
      <c r="G26" s="18" t="s">
        <v>1126</v>
      </c>
      <c r="H26" s="23"/>
      <c r="I26" s="17" t="s">
        <v>970</v>
      </c>
      <c r="J26" s="18"/>
      <c r="K26" s="23"/>
      <c r="L26" s="25"/>
      <c r="M26" s="1266"/>
    </row>
    <row r="27" spans="1:13">
      <c r="A27" s="2604"/>
      <c r="B27" s="1557"/>
      <c r="C27" s="70" t="s">
        <v>971</v>
      </c>
      <c r="D27" s="24"/>
      <c r="E27" s="25"/>
      <c r="F27" s="17" t="s">
        <v>972</v>
      </c>
      <c r="G27" s="19"/>
      <c r="H27" s="25"/>
      <c r="I27" s="26"/>
      <c r="J27" s="25"/>
      <c r="K27" s="27"/>
      <c r="L27" s="25"/>
      <c r="M27" s="1266"/>
    </row>
    <row r="28" spans="1:13">
      <c r="A28" s="2604"/>
      <c r="B28" s="1558"/>
      <c r="C28" s="73"/>
      <c r="D28" s="28"/>
      <c r="E28" s="28"/>
      <c r="F28" s="28"/>
      <c r="G28" s="28"/>
      <c r="H28" s="28"/>
      <c r="I28" s="28"/>
      <c r="J28" s="28"/>
      <c r="K28" s="28"/>
      <c r="L28" s="113"/>
      <c r="M28" s="1267"/>
    </row>
    <row r="29" spans="1:13">
      <c r="A29" s="2604"/>
      <c r="B29" s="143" t="s">
        <v>973</v>
      </c>
      <c r="C29" s="74"/>
      <c r="D29" s="55"/>
      <c r="E29" s="55"/>
      <c r="F29" s="55"/>
      <c r="G29" s="55"/>
      <c r="H29" s="55"/>
      <c r="I29" s="55"/>
      <c r="J29" s="55"/>
      <c r="K29" s="55"/>
      <c r="L29" s="55"/>
      <c r="M29" s="1275"/>
    </row>
    <row r="30" spans="1:13" ht="42.75" customHeight="1">
      <c r="A30" s="2604"/>
      <c r="B30" s="143"/>
      <c r="C30" s="76" t="s">
        <v>974</v>
      </c>
      <c r="D30" s="694" t="s">
        <v>411</v>
      </c>
      <c r="E30" s="272" t="s">
        <v>594</v>
      </c>
      <c r="F30" s="273" t="s">
        <v>975</v>
      </c>
      <c r="G30" s="695" t="s">
        <v>411</v>
      </c>
      <c r="H30" s="272" t="s">
        <v>594</v>
      </c>
      <c r="I30" s="273" t="s">
        <v>976</v>
      </c>
      <c r="J30" s="1961" t="s">
        <v>411</v>
      </c>
      <c r="K30" s="1542"/>
      <c r="L30" s="1543"/>
      <c r="M30" s="1276"/>
    </row>
    <row r="31" spans="1:13">
      <c r="A31" s="2604"/>
      <c r="B31" s="142"/>
      <c r="C31" s="71"/>
      <c r="D31" s="20"/>
      <c r="E31" s="20"/>
      <c r="F31" s="20"/>
      <c r="G31" s="20"/>
      <c r="H31" s="20"/>
      <c r="I31" s="20"/>
      <c r="J31" s="20"/>
      <c r="K31" s="20"/>
      <c r="L31" s="20"/>
      <c r="M31" s="1273"/>
    </row>
    <row r="32" spans="1:13">
      <c r="A32" s="2604"/>
      <c r="B32" s="1556" t="s">
        <v>977</v>
      </c>
      <c r="C32" s="77"/>
      <c r="D32" s="32"/>
      <c r="E32" s="32"/>
      <c r="F32" s="32"/>
      <c r="G32" s="32"/>
      <c r="H32" s="32"/>
      <c r="I32" s="32"/>
      <c r="J32" s="32"/>
      <c r="K32" s="32"/>
      <c r="L32" s="124"/>
      <c r="M32" s="1265"/>
    </row>
    <row r="33" spans="1:13">
      <c r="A33" s="2604"/>
      <c r="B33" s="1557"/>
      <c r="C33" s="78" t="s">
        <v>978</v>
      </c>
      <c r="D33" s="205">
        <v>2028</v>
      </c>
      <c r="E33" s="34"/>
      <c r="F33" s="23" t="s">
        <v>979</v>
      </c>
      <c r="G33" s="199" t="s">
        <v>2019</v>
      </c>
      <c r="H33" s="34"/>
      <c r="I33" s="31"/>
      <c r="J33" s="34"/>
      <c r="K33" s="34"/>
      <c r="L33" s="25"/>
      <c r="M33" s="1266"/>
    </row>
    <row r="34" spans="1:13">
      <c r="A34" s="2604"/>
      <c r="B34" s="1558"/>
      <c r="C34" s="71"/>
      <c r="D34" s="36"/>
      <c r="E34" s="37"/>
      <c r="F34" s="20"/>
      <c r="G34" s="37"/>
      <c r="H34" s="37"/>
      <c r="I34" s="38"/>
      <c r="J34" s="37"/>
      <c r="K34" s="37"/>
      <c r="L34" s="113"/>
      <c r="M34" s="1267"/>
    </row>
    <row r="35" spans="1:13">
      <c r="A35" s="2604"/>
      <c r="B35" s="1556" t="s">
        <v>980</v>
      </c>
      <c r="C35" s="79"/>
      <c r="D35" s="66"/>
      <c r="E35" s="66"/>
      <c r="F35" s="66"/>
      <c r="G35" s="66"/>
      <c r="H35" s="66"/>
      <c r="I35" s="66"/>
      <c r="J35" s="66"/>
      <c r="K35" s="66"/>
      <c r="L35" s="66"/>
      <c r="M35" s="1277"/>
    </row>
    <row r="36" spans="1:13">
      <c r="A36" s="2604"/>
      <c r="B36" s="1557"/>
      <c r="C36" s="81"/>
      <c r="D36" s="209">
        <v>2023</v>
      </c>
      <c r="E36" s="209" t="s">
        <v>594</v>
      </c>
      <c r="F36" s="209">
        <v>2024</v>
      </c>
      <c r="G36" s="209" t="s">
        <v>594</v>
      </c>
      <c r="H36" s="209">
        <v>2025</v>
      </c>
      <c r="I36" s="209" t="s">
        <v>594</v>
      </c>
      <c r="J36" s="209">
        <v>2026</v>
      </c>
      <c r="K36" s="209" t="s">
        <v>594</v>
      </c>
      <c r="L36" s="209">
        <v>2027</v>
      </c>
      <c r="M36" s="1197" t="s">
        <v>594</v>
      </c>
    </row>
    <row r="37" spans="1:13">
      <c r="A37" s="2604"/>
      <c r="B37" s="1557"/>
      <c r="C37" s="81"/>
      <c r="D37" s="211">
        <v>0</v>
      </c>
      <c r="E37" s="212" t="s">
        <v>594</v>
      </c>
      <c r="F37" s="211">
        <v>0</v>
      </c>
      <c r="G37" s="212" t="s">
        <v>594</v>
      </c>
      <c r="H37" s="211">
        <v>0</v>
      </c>
      <c r="I37" s="212" t="s">
        <v>594</v>
      </c>
      <c r="J37" s="211">
        <v>0</v>
      </c>
      <c r="K37" s="212" t="s">
        <v>594</v>
      </c>
      <c r="L37" s="211">
        <v>0</v>
      </c>
      <c r="M37" s="1198" t="s">
        <v>594</v>
      </c>
    </row>
    <row r="38" spans="1:13">
      <c r="A38" s="2604"/>
      <c r="B38" s="1557"/>
      <c r="C38" s="81"/>
      <c r="D38" s="209">
        <v>2028</v>
      </c>
      <c r="E38" s="209" t="s">
        <v>594</v>
      </c>
      <c r="F38" s="209">
        <v>2029</v>
      </c>
      <c r="G38" s="209" t="s">
        <v>594</v>
      </c>
      <c r="H38" s="209">
        <v>2030</v>
      </c>
      <c r="I38" s="209" t="s">
        <v>594</v>
      </c>
      <c r="J38" s="209">
        <v>2031</v>
      </c>
      <c r="K38" s="209" t="s">
        <v>594</v>
      </c>
      <c r="L38" s="209">
        <v>2032</v>
      </c>
      <c r="M38" s="1197" t="s">
        <v>594</v>
      </c>
    </row>
    <row r="39" spans="1:13">
      <c r="A39" s="2604"/>
      <c r="B39" s="1557"/>
      <c r="C39" s="81"/>
      <c r="D39" s="686">
        <v>1</v>
      </c>
      <c r="E39" s="212" t="s">
        <v>594</v>
      </c>
      <c r="F39" s="621"/>
      <c r="G39" s="212" t="s">
        <v>594</v>
      </c>
      <c r="H39" s="621"/>
      <c r="I39" s="212" t="s">
        <v>594</v>
      </c>
      <c r="J39" s="621"/>
      <c r="K39" s="212" t="s">
        <v>594</v>
      </c>
      <c r="L39" s="621"/>
      <c r="M39" s="1198" t="s">
        <v>594</v>
      </c>
    </row>
    <row r="40" spans="1:13">
      <c r="A40" s="2604"/>
      <c r="B40" s="1557"/>
      <c r="C40" s="81"/>
      <c r="D40" s="6">
        <v>2033</v>
      </c>
      <c r="E40" s="6"/>
      <c r="F40" s="10" t="s">
        <v>981</v>
      </c>
      <c r="G40" s="6"/>
      <c r="H40" s="131"/>
      <c r="I40" s="131"/>
      <c r="J40" s="131"/>
      <c r="K40" s="6"/>
      <c r="L40" s="6"/>
      <c r="M40" s="1270"/>
    </row>
    <row r="41" spans="1:13" ht="15.75" customHeight="1">
      <c r="A41" s="2604"/>
      <c r="B41" s="1557"/>
      <c r="C41" s="81"/>
      <c r="D41" s="1550"/>
      <c r="E41" s="2514"/>
      <c r="F41" s="686">
        <v>1</v>
      </c>
      <c r="G41" s="684"/>
      <c r="H41" s="97"/>
      <c r="I41" s="6"/>
      <c r="J41" s="97"/>
      <c r="K41" s="6"/>
      <c r="L41" s="97"/>
      <c r="M41" s="1283"/>
    </row>
    <row r="42" spans="1:13">
      <c r="A42" s="2604"/>
      <c r="B42" s="1557"/>
      <c r="C42" s="82"/>
      <c r="D42" s="10"/>
      <c r="E42" s="94"/>
      <c r="F42" s="10"/>
      <c r="G42" s="94"/>
      <c r="H42" s="92"/>
      <c r="I42" s="67"/>
      <c r="J42" s="92"/>
      <c r="K42" s="67"/>
      <c r="L42" s="92"/>
      <c r="M42" s="1284"/>
    </row>
    <row r="43" spans="1:13" ht="18" customHeight="1">
      <c r="A43" s="2604"/>
      <c r="B43" s="1556" t="s">
        <v>982</v>
      </c>
      <c r="C43" s="72"/>
      <c r="D43" s="22"/>
      <c r="E43" s="22"/>
      <c r="F43" s="22"/>
      <c r="G43" s="22"/>
      <c r="H43" s="22"/>
      <c r="I43" s="22"/>
      <c r="J43" s="22"/>
      <c r="K43" s="22"/>
      <c r="L43" s="25"/>
      <c r="M43" s="1266"/>
    </row>
    <row r="44" spans="1:13">
      <c r="A44" s="2604"/>
      <c r="B44" s="1557"/>
      <c r="C44" s="109"/>
      <c r="D44" s="40" t="s">
        <v>93</v>
      </c>
      <c r="E44" s="41" t="s">
        <v>95</v>
      </c>
      <c r="F44" s="1592" t="s">
        <v>983</v>
      </c>
      <c r="G44" s="1725"/>
      <c r="H44" s="1725"/>
      <c r="I44" s="1725"/>
      <c r="J44" s="1725"/>
      <c r="K44" s="110" t="s">
        <v>984</v>
      </c>
      <c r="L44" s="1599"/>
      <c r="M44" s="2585"/>
    </row>
    <row r="45" spans="1:13">
      <c r="A45" s="2604"/>
      <c r="B45" s="1557"/>
      <c r="C45" s="109"/>
      <c r="D45" s="111"/>
      <c r="E45" s="18" t="s">
        <v>964</v>
      </c>
      <c r="F45" s="1592"/>
      <c r="G45" s="1725"/>
      <c r="H45" s="1725"/>
      <c r="I45" s="1725"/>
      <c r="J45" s="1725"/>
      <c r="K45" s="25"/>
      <c r="L45" s="1601"/>
      <c r="M45" s="2586"/>
    </row>
    <row r="46" spans="1:13">
      <c r="A46" s="2604"/>
      <c r="B46" s="1558"/>
      <c r="C46" s="112"/>
      <c r="D46" s="113"/>
      <c r="E46" s="113"/>
      <c r="F46" s="113"/>
      <c r="G46" s="113"/>
      <c r="H46" s="113"/>
      <c r="I46" s="113"/>
      <c r="J46" s="113"/>
      <c r="K46" s="113"/>
      <c r="L46" s="25"/>
      <c r="M46" s="1266"/>
    </row>
    <row r="47" spans="1:13" ht="70.5" customHeight="1">
      <c r="A47" s="2604"/>
      <c r="B47" s="151" t="s">
        <v>985</v>
      </c>
      <c r="C47" s="1955" t="s">
        <v>2092</v>
      </c>
      <c r="D47" s="1956"/>
      <c r="E47" s="1956"/>
      <c r="F47" s="1956"/>
      <c r="G47" s="1956"/>
      <c r="H47" s="1956"/>
      <c r="I47" s="1956"/>
      <c r="J47" s="1956"/>
      <c r="K47" s="1956"/>
      <c r="L47" s="1956"/>
      <c r="M47" s="1957"/>
    </row>
    <row r="48" spans="1:13" ht="33.75" customHeight="1">
      <c r="A48" s="2604"/>
      <c r="B48" s="140" t="s">
        <v>986</v>
      </c>
      <c r="C48" s="1955" t="s">
        <v>2093</v>
      </c>
      <c r="D48" s="1956"/>
      <c r="E48" s="1956"/>
      <c r="F48" s="1956"/>
      <c r="G48" s="1956"/>
      <c r="H48" s="1956"/>
      <c r="I48" s="1956"/>
      <c r="J48" s="1956"/>
      <c r="K48" s="1956"/>
      <c r="L48" s="1956"/>
      <c r="M48" s="1957"/>
    </row>
    <row r="49" spans="1:13">
      <c r="A49" s="2604"/>
      <c r="B49" s="140" t="s">
        <v>988</v>
      </c>
      <c r="C49" s="1955" t="s">
        <v>1179</v>
      </c>
      <c r="D49" s="1956"/>
      <c r="E49" s="1956"/>
      <c r="F49" s="1956"/>
      <c r="G49" s="1956"/>
      <c r="H49" s="1956"/>
      <c r="I49" s="1956"/>
      <c r="J49" s="1956"/>
      <c r="K49" s="1956"/>
      <c r="L49" s="1956"/>
      <c r="M49" s="1957"/>
    </row>
    <row r="50" spans="1:13" ht="21.75" customHeight="1">
      <c r="A50" s="2604"/>
      <c r="B50" s="140" t="s">
        <v>990</v>
      </c>
      <c r="C50" s="1955" t="s">
        <v>2094</v>
      </c>
      <c r="D50" s="1956"/>
      <c r="E50" s="1956"/>
      <c r="F50" s="1956"/>
      <c r="G50" s="1956"/>
      <c r="H50" s="1956"/>
      <c r="I50" s="1956"/>
      <c r="J50" s="1956"/>
      <c r="K50" s="1956"/>
      <c r="L50" s="1956"/>
      <c r="M50" s="1957"/>
    </row>
    <row r="51" spans="1:13" ht="15.75" customHeight="1">
      <c r="A51" s="2600" t="s">
        <v>216</v>
      </c>
      <c r="B51" s="144" t="s">
        <v>992</v>
      </c>
      <c r="C51" s="1604" t="s">
        <v>336</v>
      </c>
      <c r="D51" s="1605"/>
      <c r="E51" s="1605"/>
      <c r="F51" s="1605"/>
      <c r="G51" s="1605"/>
      <c r="H51" s="1605"/>
      <c r="I51" s="1605"/>
      <c r="J51" s="1605"/>
      <c r="K51" s="1605"/>
      <c r="L51" s="1605"/>
      <c r="M51" s="2141"/>
    </row>
    <row r="52" spans="1:13">
      <c r="A52" s="2601"/>
      <c r="B52" s="144" t="s">
        <v>993</v>
      </c>
      <c r="C52" s="1604" t="s">
        <v>994</v>
      </c>
      <c r="D52" s="1605"/>
      <c r="E52" s="1605"/>
      <c r="F52" s="1605"/>
      <c r="G52" s="1605"/>
      <c r="H52" s="1605"/>
      <c r="I52" s="1605"/>
      <c r="J52" s="1605"/>
      <c r="K52" s="1605"/>
      <c r="L52" s="1605"/>
      <c r="M52" s="2141"/>
    </row>
    <row r="53" spans="1:13" ht="16.5" customHeight="1">
      <c r="A53" s="2601"/>
      <c r="B53" s="144" t="s">
        <v>995</v>
      </c>
      <c r="C53" s="1604" t="s">
        <v>996</v>
      </c>
      <c r="D53" s="1605"/>
      <c r="E53" s="1605"/>
      <c r="F53" s="1605"/>
      <c r="G53" s="1605"/>
      <c r="H53" s="1605"/>
      <c r="I53" s="1605"/>
      <c r="J53" s="1605"/>
      <c r="K53" s="1605"/>
      <c r="L53" s="1605"/>
      <c r="M53" s="2141"/>
    </row>
    <row r="54" spans="1:13" ht="15.75" customHeight="1">
      <c r="A54" s="2601"/>
      <c r="B54" s="145" t="s">
        <v>997</v>
      </c>
      <c r="C54" s="1604" t="s">
        <v>335</v>
      </c>
      <c r="D54" s="1605"/>
      <c r="E54" s="1605"/>
      <c r="F54" s="1605"/>
      <c r="G54" s="1605"/>
      <c r="H54" s="1605"/>
      <c r="I54" s="1605"/>
      <c r="J54" s="1605"/>
      <c r="K54" s="1605"/>
      <c r="L54" s="1605"/>
      <c r="M54" s="2141"/>
    </row>
    <row r="55" spans="1:13" ht="15.75" customHeight="1">
      <c r="A55" s="2601"/>
      <c r="B55" s="144" t="s">
        <v>998</v>
      </c>
      <c r="C55" s="2002" t="s">
        <v>337</v>
      </c>
      <c r="D55" s="2003"/>
      <c r="E55" s="2003"/>
      <c r="F55" s="2003"/>
      <c r="G55" s="2003"/>
      <c r="H55" s="2003"/>
      <c r="I55" s="2003"/>
      <c r="J55" s="2003"/>
      <c r="K55" s="2003"/>
      <c r="L55" s="2003"/>
      <c r="M55" s="2587"/>
    </row>
    <row r="56" spans="1:13">
      <c r="A56" s="2602"/>
      <c r="B56" s="144" t="s">
        <v>999</v>
      </c>
      <c r="C56" s="1604">
        <v>3102407261</v>
      </c>
      <c r="D56" s="1605"/>
      <c r="E56" s="1605"/>
      <c r="F56" s="1605"/>
      <c r="G56" s="1605"/>
      <c r="H56" s="1605"/>
      <c r="I56" s="1605"/>
      <c r="J56" s="1605"/>
      <c r="K56" s="1605"/>
      <c r="L56" s="1605"/>
      <c r="M56" s="2141"/>
    </row>
    <row r="57" spans="1:13" ht="15.75" customHeight="1">
      <c r="A57" s="2600" t="s">
        <v>1000</v>
      </c>
      <c r="B57" s="146" t="s">
        <v>1001</v>
      </c>
      <c r="C57" s="1577" t="s">
        <v>1002</v>
      </c>
      <c r="D57" s="1554"/>
      <c r="E57" s="1554"/>
      <c r="F57" s="1554"/>
      <c r="G57" s="1554"/>
      <c r="H57" s="1554"/>
      <c r="I57" s="1554"/>
      <c r="J57" s="1554"/>
      <c r="K57" s="1554"/>
      <c r="L57" s="1554"/>
      <c r="M57" s="1555"/>
    </row>
    <row r="58" spans="1:13" ht="30" customHeight="1">
      <c r="A58" s="2601"/>
      <c r="B58" s="146" t="s">
        <v>1003</v>
      </c>
      <c r="C58" s="1541" t="s">
        <v>1004</v>
      </c>
      <c r="D58" s="1542"/>
      <c r="E58" s="1542"/>
      <c r="F58" s="1542"/>
      <c r="G58" s="1542"/>
      <c r="H58" s="1542"/>
      <c r="I58" s="1542"/>
      <c r="J58" s="1542"/>
      <c r="K58" s="1542"/>
      <c r="L58" s="1542"/>
      <c r="M58" s="2129"/>
    </row>
    <row r="59" spans="1:13" ht="30" customHeight="1">
      <c r="A59" s="2601"/>
      <c r="B59" s="147" t="s">
        <v>296</v>
      </c>
      <c r="C59" s="2427" t="s">
        <v>1067</v>
      </c>
      <c r="D59" s="2428"/>
      <c r="E59" s="2428"/>
      <c r="F59" s="2428"/>
      <c r="G59" s="2428"/>
      <c r="H59" s="2428"/>
      <c r="I59" s="2428"/>
      <c r="J59" s="2428"/>
      <c r="K59" s="2428"/>
      <c r="L59" s="2428"/>
      <c r="M59" s="2429"/>
    </row>
    <row r="60" spans="1:13" ht="39.75" customHeight="1">
      <c r="A60" s="1294" t="s">
        <v>220</v>
      </c>
      <c r="B60" s="1295"/>
      <c r="C60" s="2582"/>
      <c r="D60" s="2583"/>
      <c r="E60" s="2583"/>
      <c r="F60" s="2583"/>
      <c r="G60" s="2583"/>
      <c r="H60" s="2583"/>
      <c r="I60" s="2583"/>
      <c r="J60" s="2583"/>
      <c r="K60" s="2583"/>
      <c r="L60" s="2583"/>
      <c r="M60" s="2584"/>
    </row>
  </sheetData>
  <mergeCells count="50">
    <mergeCell ref="J30:L30"/>
    <mergeCell ref="B32:B34"/>
    <mergeCell ref="B35:B42"/>
    <mergeCell ref="D41:E41"/>
    <mergeCell ref="B43:B46"/>
    <mergeCell ref="F44:F45"/>
    <mergeCell ref="G44:J45"/>
    <mergeCell ref="L44:M45"/>
    <mergeCell ref="C49:M49"/>
    <mergeCell ref="A57:A59"/>
    <mergeCell ref="C57:M57"/>
    <mergeCell ref="C58:M58"/>
    <mergeCell ref="C59:M59"/>
    <mergeCell ref="C60:M60"/>
    <mergeCell ref="C47:M47"/>
    <mergeCell ref="C48:M48"/>
    <mergeCell ref="C50:M50"/>
    <mergeCell ref="A51:A56"/>
    <mergeCell ref="C51:M51"/>
    <mergeCell ref="C52:M52"/>
    <mergeCell ref="C53:M53"/>
    <mergeCell ref="C54:M54"/>
    <mergeCell ref="C55:M55"/>
    <mergeCell ref="C56:M56"/>
    <mergeCell ref="A16:A50"/>
    <mergeCell ref="C17:M17"/>
    <mergeCell ref="B18:B24"/>
    <mergeCell ref="B25:B28"/>
    <mergeCell ref="F23:I23"/>
    <mergeCell ref="C13:M13"/>
    <mergeCell ref="B14:B15"/>
    <mergeCell ref="C14:D14"/>
    <mergeCell ref="F14:M14"/>
    <mergeCell ref="C16:M16"/>
    <mergeCell ref="C12:M12"/>
    <mergeCell ref="A2:A15"/>
    <mergeCell ref="C2:M2"/>
    <mergeCell ref="C3:M3"/>
    <mergeCell ref="F4:G4"/>
    <mergeCell ref="C5:M5"/>
    <mergeCell ref="C6:M6"/>
    <mergeCell ref="C7:D7"/>
    <mergeCell ref="I7:M7"/>
    <mergeCell ref="B8:B10"/>
    <mergeCell ref="C9:D9"/>
    <mergeCell ref="F9:G9"/>
    <mergeCell ref="C10:D10"/>
    <mergeCell ref="F10:G10"/>
    <mergeCell ref="I10:J10"/>
    <mergeCell ref="C11:M11"/>
  </mergeCells>
  <dataValidations count="6">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zoomScale="72" zoomScaleNormal="72" zoomScalePageLayoutView="115" workbookViewId="0">
      <selection activeCell="C2" sqref="C2:M2"/>
    </sheetView>
  </sheetViews>
  <sheetFormatPr baseColWidth="10" defaultColWidth="11.42578125" defaultRowHeight="15.75"/>
  <cols>
    <col min="1" max="1" width="19.7109375" style="50" customWidth="1"/>
    <col min="2" max="2" width="109.85546875" style="11" customWidth="1"/>
    <col min="3" max="16384" width="11.42578125" style="11"/>
  </cols>
  <sheetData>
    <row r="1" spans="1:2">
      <c r="A1" s="1455" t="s">
        <v>190</v>
      </c>
      <c r="B1" s="1455"/>
    </row>
    <row r="2" spans="1:2" ht="16.5" thickBot="1">
      <c r="A2" s="8"/>
      <c r="B2" s="43" t="s">
        <v>191</v>
      </c>
    </row>
    <row r="3" spans="1:2" ht="17.25" thickTop="1" thickBot="1">
      <c r="A3" s="44" t="s">
        <v>192</v>
      </c>
      <c r="B3" s="7" t="s">
        <v>193</v>
      </c>
    </row>
    <row r="4" spans="1:2" ht="38.25" customHeight="1" thickTop="1">
      <c r="A4" s="1458" t="s">
        <v>194</v>
      </c>
      <c r="B4" s="45" t="s">
        <v>195</v>
      </c>
    </row>
    <row r="5" spans="1:2" ht="78.75">
      <c r="A5" s="1453"/>
      <c r="B5" s="46" t="s">
        <v>196</v>
      </c>
    </row>
    <row r="6" spans="1:2" ht="78.75">
      <c r="A6" s="1453"/>
      <c r="B6" s="52" t="s">
        <v>197</v>
      </c>
    </row>
    <row r="7" spans="1:2" ht="31.5">
      <c r="A7" s="1453"/>
      <c r="B7" s="47" t="s">
        <v>198</v>
      </c>
    </row>
    <row r="8" spans="1:2" ht="31.5">
      <c r="A8" s="1453"/>
      <c r="B8" s="47" t="s">
        <v>199</v>
      </c>
    </row>
    <row r="9" spans="1:2" ht="126">
      <c r="A9" s="1453"/>
      <c r="B9" s="52" t="s">
        <v>200</v>
      </c>
    </row>
    <row r="10" spans="1:2" ht="110.25">
      <c r="A10" s="1453"/>
      <c r="B10" s="150" t="s">
        <v>201</v>
      </c>
    </row>
    <row r="11" spans="1:2" ht="31.5">
      <c r="A11" s="1453"/>
      <c r="B11" s="47" t="s">
        <v>202</v>
      </c>
    </row>
    <row r="12" spans="1:2" ht="51" customHeight="1">
      <c r="A12" s="1454"/>
      <c r="B12" s="46" t="s">
        <v>203</v>
      </c>
    </row>
    <row r="13" spans="1:2">
      <c r="A13" s="1452" t="s">
        <v>204</v>
      </c>
      <c r="B13" s="47" t="s">
        <v>205</v>
      </c>
    </row>
    <row r="14" spans="1:2">
      <c r="A14" s="1453"/>
      <c r="B14" s="47" t="s">
        <v>206</v>
      </c>
    </row>
    <row r="15" spans="1:2">
      <c r="A15" s="1453"/>
      <c r="B15" s="47" t="s">
        <v>207</v>
      </c>
    </row>
    <row r="16" spans="1:2" ht="94.5">
      <c r="A16" s="1453"/>
      <c r="B16" s="47" t="s">
        <v>208</v>
      </c>
    </row>
    <row r="17" spans="1:2">
      <c r="A17" s="1453"/>
      <c r="B17" s="47" t="s">
        <v>209</v>
      </c>
    </row>
    <row r="18" spans="1:2" ht="94.5">
      <c r="A18" s="1453"/>
      <c r="B18" s="47" t="s">
        <v>210</v>
      </c>
    </row>
    <row r="19" spans="1:2" ht="110.25">
      <c r="A19" s="1453"/>
      <c r="B19" s="52" t="s">
        <v>211</v>
      </c>
    </row>
    <row r="20" spans="1:2" ht="31.5">
      <c r="A20" s="1453"/>
      <c r="B20" s="47" t="s">
        <v>212</v>
      </c>
    </row>
    <row r="21" spans="1:2" ht="31.5">
      <c r="A21" s="1453"/>
      <c r="B21" s="47" t="s">
        <v>213</v>
      </c>
    </row>
    <row r="22" spans="1:2" ht="31.5">
      <c r="A22" s="1453"/>
      <c r="B22" s="47" t="s">
        <v>214</v>
      </c>
    </row>
    <row r="23" spans="1:2">
      <c r="A23" s="1453"/>
      <c r="B23" s="47" t="s">
        <v>215</v>
      </c>
    </row>
    <row r="24" spans="1:2" ht="47.25">
      <c r="A24" s="48" t="s">
        <v>216</v>
      </c>
      <c r="B24" s="47" t="s">
        <v>217</v>
      </c>
    </row>
    <row r="25" spans="1:2" ht="39.75" customHeight="1">
      <c r="A25" s="48" t="s">
        <v>218</v>
      </c>
      <c r="B25" s="47" t="s">
        <v>219</v>
      </c>
    </row>
    <row r="26" spans="1:2" ht="31.5">
      <c r="A26" s="48" t="s">
        <v>220</v>
      </c>
      <c r="B26" s="49" t="s">
        <v>221</v>
      </c>
    </row>
  </sheetData>
  <mergeCells count="3">
    <mergeCell ref="A1:B1"/>
    <mergeCell ref="A13:A23"/>
    <mergeCell ref="A4:A1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57"/>
  <sheetViews>
    <sheetView topLeftCell="B1" zoomScale="72" zoomScaleNormal="72" zoomScalePageLayoutView="85"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1056</v>
      </c>
      <c r="C1" s="251"/>
      <c r="D1" s="252" t="s">
        <v>594</v>
      </c>
      <c r="E1" s="252" t="s">
        <v>594</v>
      </c>
      <c r="F1" s="252" t="s">
        <v>594</v>
      </c>
      <c r="G1" s="252" t="s">
        <v>594</v>
      </c>
      <c r="H1" s="252" t="s">
        <v>594</v>
      </c>
      <c r="I1" s="252" t="s">
        <v>594</v>
      </c>
      <c r="J1" s="252" t="s">
        <v>594</v>
      </c>
      <c r="K1" s="252" t="s">
        <v>594</v>
      </c>
      <c r="L1" s="252" t="s">
        <v>594</v>
      </c>
      <c r="M1" s="253" t="s">
        <v>594</v>
      </c>
    </row>
    <row r="2" spans="1:13" ht="20.25" customHeight="1">
      <c r="A2" s="1636" t="s">
        <v>944</v>
      </c>
      <c r="B2" s="254" t="s">
        <v>945</v>
      </c>
      <c r="C2" s="1697" t="s">
        <v>928</v>
      </c>
      <c r="D2" s="1697"/>
      <c r="E2" s="1697"/>
      <c r="F2" s="1697"/>
      <c r="G2" s="1697"/>
      <c r="H2" s="1697"/>
      <c r="I2" s="1697"/>
      <c r="J2" s="1697"/>
      <c r="K2" s="1697"/>
      <c r="L2" s="1697"/>
      <c r="M2" s="1698"/>
    </row>
    <row r="3" spans="1:13" ht="35.25" customHeight="1">
      <c r="A3" s="1637"/>
      <c r="B3" s="255" t="s">
        <v>946</v>
      </c>
      <c r="C3" s="1554" t="s">
        <v>1057</v>
      </c>
      <c r="D3" s="1554"/>
      <c r="E3" s="1554"/>
      <c r="F3" s="1554"/>
      <c r="G3" s="1554"/>
      <c r="H3" s="1554"/>
      <c r="I3" s="1554"/>
      <c r="J3" s="1554"/>
      <c r="K3" s="1554"/>
      <c r="L3" s="1554"/>
      <c r="M3" s="1555"/>
    </row>
    <row r="4" spans="1:13" ht="25.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6.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15.75" customHeight="1">
      <c r="A7" s="1637"/>
      <c r="B7" s="259" t="s">
        <v>949</v>
      </c>
      <c r="C7" s="1667" t="s">
        <v>33</v>
      </c>
      <c r="D7" s="1667"/>
      <c r="E7" s="221" t="s">
        <v>594</v>
      </c>
      <c r="F7" s="221" t="s">
        <v>594</v>
      </c>
      <c r="G7" s="301" t="s">
        <v>594</v>
      </c>
      <c r="H7" s="302" t="s">
        <v>296</v>
      </c>
      <c r="I7" s="1667" t="s">
        <v>56</v>
      </c>
      <c r="J7" s="1667"/>
      <c r="K7" s="1667"/>
      <c r="L7" s="1667"/>
      <c r="M7" s="1668"/>
    </row>
    <row r="8" spans="1:13">
      <c r="A8" s="1637"/>
      <c r="B8" s="1634" t="s">
        <v>950</v>
      </c>
      <c r="C8" s="1661" t="s">
        <v>56</v>
      </c>
      <c r="D8" s="1662"/>
      <c r="E8" s="650" t="s">
        <v>594</v>
      </c>
      <c r="F8" s="1662"/>
      <c r="G8" s="1662"/>
      <c r="H8" s="650" t="s">
        <v>594</v>
      </c>
      <c r="I8" s="1662"/>
      <c r="J8" s="1662"/>
      <c r="K8" s="221" t="s">
        <v>594</v>
      </c>
      <c r="L8" s="221" t="s">
        <v>594</v>
      </c>
      <c r="M8" s="234" t="s">
        <v>594</v>
      </c>
    </row>
    <row r="9" spans="1:13" ht="44.25" customHeight="1">
      <c r="A9" s="1637"/>
      <c r="B9" s="1634"/>
      <c r="C9" s="1657"/>
      <c r="D9" s="1658"/>
      <c r="E9" s="605" t="s">
        <v>594</v>
      </c>
      <c r="F9" s="1658"/>
      <c r="G9" s="1658"/>
      <c r="H9" s="605" t="s">
        <v>594</v>
      </c>
      <c r="I9" s="1658"/>
      <c r="J9" s="1658"/>
      <c r="K9" s="221" t="s">
        <v>594</v>
      </c>
      <c r="L9" s="221" t="s">
        <v>594</v>
      </c>
      <c r="M9" s="234" t="s">
        <v>594</v>
      </c>
    </row>
    <row r="10" spans="1:13">
      <c r="A10" s="1637"/>
      <c r="B10" s="1635"/>
      <c r="C10" s="1665" t="s">
        <v>951</v>
      </c>
      <c r="D10" s="1665"/>
      <c r="E10" s="612" t="s">
        <v>594</v>
      </c>
      <c r="F10" s="1665" t="s">
        <v>951</v>
      </c>
      <c r="G10" s="1665"/>
      <c r="H10" s="612" t="s">
        <v>594</v>
      </c>
      <c r="I10" s="1665" t="s">
        <v>951</v>
      </c>
      <c r="J10" s="1665"/>
      <c r="K10" s="236" t="s">
        <v>594</v>
      </c>
      <c r="L10" s="236" t="s">
        <v>594</v>
      </c>
      <c r="M10" s="248" t="s">
        <v>594</v>
      </c>
    </row>
    <row r="11" spans="1:13" ht="154.5" customHeight="1">
      <c r="A11" s="1638"/>
      <c r="B11" s="256" t="s">
        <v>952</v>
      </c>
      <c r="C11" s="1610" t="s">
        <v>1058</v>
      </c>
      <c r="D11" s="1610"/>
      <c r="E11" s="1610"/>
      <c r="F11" s="1610"/>
      <c r="G11" s="1610"/>
      <c r="H11" s="1610"/>
      <c r="I11" s="1610"/>
      <c r="J11" s="1610"/>
      <c r="K11" s="1610"/>
      <c r="L11" s="1610"/>
      <c r="M11" s="1611"/>
    </row>
    <row r="12" spans="1:13" ht="15.75" customHeight="1">
      <c r="A12" s="1632" t="s">
        <v>204</v>
      </c>
      <c r="B12" s="259" t="s">
        <v>283</v>
      </c>
      <c r="C12" s="1554" t="s">
        <v>930</v>
      </c>
      <c r="D12" s="1554"/>
      <c r="E12" s="1554"/>
      <c r="F12" s="216" t="s">
        <v>594</v>
      </c>
      <c r="G12" s="216" t="s">
        <v>594</v>
      </c>
      <c r="H12" s="216" t="s">
        <v>594</v>
      </c>
      <c r="I12" s="216" t="s">
        <v>594</v>
      </c>
      <c r="J12" s="216" t="s">
        <v>594</v>
      </c>
      <c r="K12" s="216" t="s">
        <v>594</v>
      </c>
      <c r="L12" s="236" t="s">
        <v>594</v>
      </c>
      <c r="M12" s="248" t="s">
        <v>594</v>
      </c>
    </row>
    <row r="13" spans="1:13"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row>
    <row r="14" spans="1:13"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row>
    <row r="15" spans="1:13">
      <c r="A15" s="1632"/>
      <c r="B15" s="1634"/>
      <c r="C15" s="220" t="s">
        <v>955</v>
      </c>
      <c r="D15" s="260" t="s">
        <v>594</v>
      </c>
      <c r="E15" s="220" t="s">
        <v>956</v>
      </c>
      <c r="F15" s="260" t="s">
        <v>594</v>
      </c>
      <c r="G15" s="220" t="s">
        <v>957</v>
      </c>
      <c r="H15" s="260" t="s">
        <v>594</v>
      </c>
      <c r="I15" s="220" t="s">
        <v>958</v>
      </c>
      <c r="J15" s="260" t="s">
        <v>594</v>
      </c>
      <c r="K15" s="220" t="s">
        <v>594</v>
      </c>
      <c r="L15" s="220" t="s">
        <v>594</v>
      </c>
      <c r="M15" s="242" t="s">
        <v>594</v>
      </c>
    </row>
    <row r="16" spans="1:13">
      <c r="A16" s="1632"/>
      <c r="B16" s="1634"/>
      <c r="C16" s="220" t="s">
        <v>959</v>
      </c>
      <c r="D16" s="260" t="s">
        <v>594</v>
      </c>
      <c r="E16" s="220" t="s">
        <v>960</v>
      </c>
      <c r="F16" s="260" t="s">
        <v>594</v>
      </c>
      <c r="G16" s="220" t="s">
        <v>961</v>
      </c>
      <c r="H16" s="260" t="s">
        <v>594</v>
      </c>
      <c r="I16" s="220" t="s">
        <v>594</v>
      </c>
      <c r="J16" s="220" t="s">
        <v>594</v>
      </c>
      <c r="K16" s="220" t="s">
        <v>594</v>
      </c>
      <c r="L16" s="220" t="s">
        <v>594</v>
      </c>
      <c r="M16" s="242" t="s">
        <v>594</v>
      </c>
    </row>
    <row r="17" spans="1:13" ht="18" customHeight="1">
      <c r="A17" s="1632"/>
      <c r="B17" s="1634"/>
      <c r="C17" s="220" t="s">
        <v>962</v>
      </c>
      <c r="D17" s="260" t="s">
        <v>594</v>
      </c>
      <c r="E17" s="220" t="s">
        <v>963</v>
      </c>
      <c r="F17" s="260" t="s">
        <v>594</v>
      </c>
      <c r="G17" s="220" t="s">
        <v>594</v>
      </c>
      <c r="H17" s="220" t="s">
        <v>594</v>
      </c>
      <c r="I17" s="220" t="s">
        <v>594</v>
      </c>
      <c r="J17" s="220" t="s">
        <v>594</v>
      </c>
      <c r="K17" s="220" t="s">
        <v>594</v>
      </c>
      <c r="L17" s="220" t="s">
        <v>594</v>
      </c>
      <c r="M17" s="242" t="s">
        <v>594</v>
      </c>
    </row>
    <row r="18" spans="1:13" ht="15.75" customHeight="1">
      <c r="A18" s="1632"/>
      <c r="B18" s="1634"/>
      <c r="C18" s="220" t="s">
        <v>105</v>
      </c>
      <c r="D18" s="611" t="s">
        <v>964</v>
      </c>
      <c r="E18" s="220" t="s">
        <v>965</v>
      </c>
      <c r="F18" s="1666" t="s">
        <v>1046</v>
      </c>
      <c r="G18" s="1666"/>
      <c r="H18" s="236" t="s">
        <v>594</v>
      </c>
      <c r="I18" s="236" t="s">
        <v>594</v>
      </c>
      <c r="J18" s="236" t="s">
        <v>594</v>
      </c>
      <c r="K18" s="236" t="s">
        <v>594</v>
      </c>
      <c r="L18" s="236" t="s">
        <v>594</v>
      </c>
      <c r="M18" s="248" t="s">
        <v>594</v>
      </c>
    </row>
    <row r="19" spans="1:13" ht="9.75" customHeight="1">
      <c r="A19" s="1632"/>
      <c r="B19" s="1635"/>
      <c r="C19" s="216" t="s">
        <v>594</v>
      </c>
      <c r="D19" s="216" t="s">
        <v>594</v>
      </c>
      <c r="E19" s="216" t="s">
        <v>594</v>
      </c>
      <c r="F19" s="216" t="s">
        <v>594</v>
      </c>
      <c r="G19" s="216" t="s">
        <v>594</v>
      </c>
      <c r="H19" s="216" t="s">
        <v>594</v>
      </c>
      <c r="I19" s="216" t="s">
        <v>594</v>
      </c>
      <c r="J19" s="216" t="s">
        <v>594</v>
      </c>
      <c r="K19" s="216" t="s">
        <v>594</v>
      </c>
      <c r="L19" s="216" t="s">
        <v>594</v>
      </c>
      <c r="M19" s="217" t="s">
        <v>594</v>
      </c>
    </row>
    <row r="20" spans="1:13">
      <c r="A20" s="1632"/>
      <c r="B20" s="1634" t="s">
        <v>967</v>
      </c>
      <c r="C20" s="220" t="s">
        <v>594</v>
      </c>
      <c r="D20" s="220" t="s">
        <v>594</v>
      </c>
      <c r="E20" s="220" t="s">
        <v>594</v>
      </c>
      <c r="F20" s="220" t="s">
        <v>594</v>
      </c>
      <c r="G20" s="220" t="s">
        <v>594</v>
      </c>
      <c r="H20" s="220" t="s">
        <v>594</v>
      </c>
      <c r="I20" s="220" t="s">
        <v>594</v>
      </c>
      <c r="J20" s="220" t="s">
        <v>594</v>
      </c>
      <c r="K20" s="220" t="s">
        <v>594</v>
      </c>
      <c r="L20" s="221" t="s">
        <v>594</v>
      </c>
      <c r="M20" s="234" t="s">
        <v>594</v>
      </c>
    </row>
    <row r="21" spans="1:13">
      <c r="A21" s="1632"/>
      <c r="B21" s="1634"/>
      <c r="C21" s="220" t="s">
        <v>968</v>
      </c>
      <c r="D21" s="222" t="s">
        <v>594</v>
      </c>
      <c r="E21" s="220" t="s">
        <v>594</v>
      </c>
      <c r="F21" s="220" t="s">
        <v>969</v>
      </c>
      <c r="G21" s="222" t="s">
        <v>594</v>
      </c>
      <c r="H21" s="220" t="s">
        <v>594</v>
      </c>
      <c r="I21" s="220" t="s">
        <v>970</v>
      </c>
      <c r="J21" s="563" t="s">
        <v>964</v>
      </c>
      <c r="K21" s="220" t="s">
        <v>594</v>
      </c>
      <c r="L21" s="221" t="s">
        <v>594</v>
      </c>
      <c r="M21" s="234" t="s">
        <v>594</v>
      </c>
    </row>
    <row r="22" spans="1:13">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row>
    <row r="23" spans="1:13">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row>
    <row r="24" spans="1:13">
      <c r="A24" s="1632"/>
      <c r="B24" s="464" t="s">
        <v>973</v>
      </c>
      <c r="C24" s="220" t="s">
        <v>594</v>
      </c>
      <c r="D24" s="220" t="s">
        <v>594</v>
      </c>
      <c r="E24" s="220" t="s">
        <v>594</v>
      </c>
      <c r="F24" s="220" t="s">
        <v>594</v>
      </c>
      <c r="G24" s="220" t="s">
        <v>594</v>
      </c>
      <c r="H24" s="220" t="s">
        <v>594</v>
      </c>
      <c r="I24" s="220" t="s">
        <v>594</v>
      </c>
      <c r="J24" s="220" t="s">
        <v>594</v>
      </c>
      <c r="K24" s="220" t="s">
        <v>594</v>
      </c>
      <c r="L24" s="220" t="s">
        <v>594</v>
      </c>
      <c r="M24" s="242" t="s">
        <v>594</v>
      </c>
    </row>
    <row r="25" spans="1:13">
      <c r="A25" s="1632"/>
      <c r="B25" s="257" t="s">
        <v>594</v>
      </c>
      <c r="C25" s="262" t="s">
        <v>974</v>
      </c>
      <c r="D25" s="984">
        <v>0.75</v>
      </c>
      <c r="E25" s="220" t="s">
        <v>594</v>
      </c>
      <c r="F25" s="221" t="s">
        <v>975</v>
      </c>
      <c r="G25" s="563">
        <v>2022</v>
      </c>
      <c r="H25" s="220" t="s">
        <v>594</v>
      </c>
      <c r="I25" s="221" t="s">
        <v>976</v>
      </c>
      <c r="J25" s="1683" t="s">
        <v>1059</v>
      </c>
      <c r="K25" s="1684"/>
      <c r="L25" s="1685"/>
      <c r="M25" s="242" t="s">
        <v>594</v>
      </c>
    </row>
    <row r="26" spans="1:13">
      <c r="A26" s="1632"/>
      <c r="B26" s="256" t="s">
        <v>594</v>
      </c>
      <c r="C26" s="216" t="s">
        <v>594</v>
      </c>
      <c r="D26" s="216" t="s">
        <v>594</v>
      </c>
      <c r="E26" s="216" t="s">
        <v>594</v>
      </c>
      <c r="F26" s="220" t="s">
        <v>594</v>
      </c>
      <c r="G26" s="220" t="s">
        <v>594</v>
      </c>
      <c r="H26" s="220" t="s">
        <v>594</v>
      </c>
      <c r="I26" s="216" t="s">
        <v>594</v>
      </c>
      <c r="J26" s="216" t="s">
        <v>594</v>
      </c>
      <c r="K26" s="216" t="s">
        <v>594</v>
      </c>
      <c r="L26" s="216" t="s">
        <v>594</v>
      </c>
      <c r="M26" s="217" t="s">
        <v>594</v>
      </c>
    </row>
    <row r="27" spans="1:13">
      <c r="A27" s="1632"/>
      <c r="B27" s="1634" t="s">
        <v>977</v>
      </c>
      <c r="C27" s="244" t="s">
        <v>594</v>
      </c>
      <c r="D27" s="244" t="s">
        <v>594</v>
      </c>
      <c r="E27" s="244" t="s">
        <v>594</v>
      </c>
      <c r="F27" s="651" t="s">
        <v>594</v>
      </c>
      <c r="G27" s="652" t="s">
        <v>594</v>
      </c>
      <c r="H27" s="651" t="s">
        <v>594</v>
      </c>
      <c r="I27" s="244" t="s">
        <v>594</v>
      </c>
      <c r="J27" s="244" t="s">
        <v>594</v>
      </c>
      <c r="K27" s="244" t="s">
        <v>594</v>
      </c>
      <c r="L27" s="221" t="s">
        <v>594</v>
      </c>
      <c r="M27" s="234" t="s">
        <v>594</v>
      </c>
    </row>
    <row r="28" spans="1:13">
      <c r="A28" s="1632"/>
      <c r="B28" s="1634"/>
      <c r="C28" s="220" t="s">
        <v>978</v>
      </c>
      <c r="D28" s="563">
        <v>2023</v>
      </c>
      <c r="E28" s="244" t="s">
        <v>594</v>
      </c>
      <c r="F28" s="220" t="s">
        <v>979</v>
      </c>
      <c r="G28" s="661">
        <v>2033</v>
      </c>
      <c r="H28" s="244" t="s">
        <v>594</v>
      </c>
      <c r="I28" s="221" t="s">
        <v>594</v>
      </c>
      <c r="J28" s="244" t="s">
        <v>594</v>
      </c>
      <c r="K28" s="244" t="s">
        <v>594</v>
      </c>
      <c r="L28" s="221" t="s">
        <v>594</v>
      </c>
      <c r="M28" s="234" t="s">
        <v>594</v>
      </c>
    </row>
    <row r="29" spans="1:13">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row>
    <row r="30" spans="1:13">
      <c r="A30" s="1632"/>
      <c r="B30" s="464" t="s">
        <v>980</v>
      </c>
      <c r="C30" s="238" t="s">
        <v>594</v>
      </c>
      <c r="D30" s="238" t="s">
        <v>594</v>
      </c>
      <c r="E30" s="238" t="s">
        <v>594</v>
      </c>
      <c r="F30" s="238" t="s">
        <v>594</v>
      </c>
      <c r="G30" s="238" t="s">
        <v>594</v>
      </c>
      <c r="H30" s="238" t="s">
        <v>594</v>
      </c>
      <c r="I30" s="238" t="s">
        <v>594</v>
      </c>
      <c r="J30" s="238" t="s">
        <v>594</v>
      </c>
      <c r="K30" s="238" t="s">
        <v>594</v>
      </c>
      <c r="L30" s="238" t="s">
        <v>594</v>
      </c>
      <c r="M30" s="239" t="s">
        <v>594</v>
      </c>
    </row>
    <row r="31" spans="1:13">
      <c r="A31" s="1632"/>
      <c r="B31" s="257" t="s">
        <v>594</v>
      </c>
      <c r="C31" s="220" t="s">
        <v>594</v>
      </c>
      <c r="D31" s="209">
        <v>2023</v>
      </c>
      <c r="E31" s="209" t="s">
        <v>594</v>
      </c>
      <c r="F31" s="209">
        <v>2024</v>
      </c>
      <c r="G31" s="209" t="s">
        <v>594</v>
      </c>
      <c r="H31" s="605">
        <v>2025</v>
      </c>
      <c r="I31" s="605" t="s">
        <v>594</v>
      </c>
      <c r="J31" s="605">
        <v>2026</v>
      </c>
      <c r="K31" s="209" t="s">
        <v>594</v>
      </c>
      <c r="L31" s="209">
        <v>2027</v>
      </c>
      <c r="M31" s="210" t="s">
        <v>594</v>
      </c>
    </row>
    <row r="32" spans="1:13">
      <c r="A32" s="1632"/>
      <c r="B32" s="257" t="s">
        <v>594</v>
      </c>
      <c r="C32" s="220" t="s">
        <v>594</v>
      </c>
      <c r="D32" s="225">
        <v>0.78</v>
      </c>
      <c r="E32" s="212" t="s">
        <v>594</v>
      </c>
      <c r="F32" s="621">
        <v>0.8</v>
      </c>
      <c r="G32" s="212" t="s">
        <v>594</v>
      </c>
      <c r="H32" s="621">
        <v>0.82</v>
      </c>
      <c r="I32" s="212" t="s">
        <v>594</v>
      </c>
      <c r="J32" s="621">
        <v>0.84</v>
      </c>
      <c r="K32" s="212" t="s">
        <v>594</v>
      </c>
      <c r="L32" s="621">
        <v>0.86</v>
      </c>
      <c r="M32" s="214" t="s">
        <v>594</v>
      </c>
    </row>
    <row r="33" spans="1:13">
      <c r="A33" s="1632"/>
      <c r="B33" s="257" t="s">
        <v>594</v>
      </c>
      <c r="C33" s="220" t="s">
        <v>594</v>
      </c>
      <c r="D33" s="209">
        <v>2028</v>
      </c>
      <c r="E33" s="209" t="s">
        <v>594</v>
      </c>
      <c r="F33" s="209">
        <v>2029</v>
      </c>
      <c r="G33" s="209" t="s">
        <v>594</v>
      </c>
      <c r="H33" s="605">
        <v>2030</v>
      </c>
      <c r="I33" s="605" t="s">
        <v>594</v>
      </c>
      <c r="J33" s="605">
        <v>2031</v>
      </c>
      <c r="K33" s="209" t="s">
        <v>594</v>
      </c>
      <c r="L33" s="209">
        <v>2032</v>
      </c>
      <c r="M33" s="210" t="s">
        <v>594</v>
      </c>
    </row>
    <row r="34" spans="1:13">
      <c r="A34" s="1632"/>
      <c r="B34" s="257" t="s">
        <v>594</v>
      </c>
      <c r="C34" s="220" t="s">
        <v>594</v>
      </c>
      <c r="D34" s="225">
        <v>0.88</v>
      </c>
      <c r="E34" s="212" t="s">
        <v>594</v>
      </c>
      <c r="F34" s="621">
        <v>0.9</v>
      </c>
      <c r="G34" s="212" t="s">
        <v>594</v>
      </c>
      <c r="H34" s="621">
        <v>0.93</v>
      </c>
      <c r="I34" s="212" t="s">
        <v>594</v>
      </c>
      <c r="J34" s="621">
        <v>0.95</v>
      </c>
      <c r="K34" s="212" t="s">
        <v>594</v>
      </c>
      <c r="L34" s="621">
        <v>0.97</v>
      </c>
      <c r="M34" s="214" t="s">
        <v>594</v>
      </c>
    </row>
    <row r="35" spans="1:13">
      <c r="A35" s="1632"/>
      <c r="B35" s="257" t="s">
        <v>594</v>
      </c>
      <c r="C35" s="220" t="s">
        <v>594</v>
      </c>
      <c r="D35" s="209">
        <v>2033</v>
      </c>
      <c r="E35" s="209" t="s">
        <v>594</v>
      </c>
      <c r="F35" s="209" t="s">
        <v>594</v>
      </c>
      <c r="G35" s="209" t="s">
        <v>594</v>
      </c>
      <c r="H35" s="605" t="s">
        <v>594</v>
      </c>
      <c r="I35" s="605" t="s">
        <v>594</v>
      </c>
      <c r="J35" s="605" t="s">
        <v>594</v>
      </c>
      <c r="K35" s="209" t="s">
        <v>594</v>
      </c>
      <c r="L35" s="209" t="s">
        <v>594</v>
      </c>
      <c r="M35" s="210" t="s">
        <v>594</v>
      </c>
    </row>
    <row r="36" spans="1:13">
      <c r="A36" s="1632"/>
      <c r="B36" s="257" t="s">
        <v>594</v>
      </c>
      <c r="C36" s="220" t="s">
        <v>594</v>
      </c>
      <c r="D36" s="225">
        <v>1</v>
      </c>
      <c r="E36" s="212" t="s">
        <v>594</v>
      </c>
      <c r="F36" s="213" t="s">
        <v>594</v>
      </c>
      <c r="G36" s="212" t="s">
        <v>594</v>
      </c>
      <c r="H36" s="213" t="s">
        <v>594</v>
      </c>
      <c r="I36" s="212" t="s">
        <v>594</v>
      </c>
      <c r="J36" s="213" t="s">
        <v>594</v>
      </c>
      <c r="K36" s="212" t="s">
        <v>594</v>
      </c>
      <c r="L36" s="213" t="s">
        <v>594</v>
      </c>
      <c r="M36" s="214" t="s">
        <v>594</v>
      </c>
    </row>
    <row r="37" spans="1:13">
      <c r="A37" s="1632"/>
      <c r="B37" s="257" t="s">
        <v>594</v>
      </c>
      <c r="C37" s="220" t="s">
        <v>594</v>
      </c>
      <c r="D37" s="510" t="s">
        <v>594</v>
      </c>
      <c r="E37" s="510" t="s">
        <v>594</v>
      </c>
      <c r="F37" s="510" t="s">
        <v>981</v>
      </c>
      <c r="G37" s="510" t="s">
        <v>594</v>
      </c>
      <c r="H37" s="209" t="s">
        <v>594</v>
      </c>
      <c r="I37" s="209" t="s">
        <v>594</v>
      </c>
      <c r="J37" s="209" t="s">
        <v>594</v>
      </c>
      <c r="K37" s="209" t="s">
        <v>594</v>
      </c>
      <c r="L37" s="209" t="s">
        <v>594</v>
      </c>
      <c r="M37" s="210" t="s">
        <v>594</v>
      </c>
    </row>
    <row r="38" spans="1:13" ht="15.75" customHeight="1">
      <c r="A38" s="1632"/>
      <c r="B38" s="257" t="s">
        <v>594</v>
      </c>
      <c r="C38" s="220" t="s">
        <v>594</v>
      </c>
      <c r="D38" s="659" t="s">
        <v>594</v>
      </c>
      <c r="E38" s="522" t="s">
        <v>594</v>
      </c>
      <c r="F38" s="660">
        <v>1</v>
      </c>
      <c r="G38" s="522" t="s">
        <v>594</v>
      </c>
      <c r="H38" s="209" t="s">
        <v>594</v>
      </c>
      <c r="I38" s="209" t="s">
        <v>594</v>
      </c>
      <c r="J38" s="209" t="s">
        <v>594</v>
      </c>
      <c r="K38" s="209" t="s">
        <v>594</v>
      </c>
      <c r="L38" s="209" t="s">
        <v>594</v>
      </c>
      <c r="M38" s="210" t="s">
        <v>594</v>
      </c>
    </row>
    <row r="39" spans="1:13" ht="15.75" customHeight="1">
      <c r="A39" s="1632"/>
      <c r="B39" s="256" t="s">
        <v>594</v>
      </c>
      <c r="C39" s="216" t="s">
        <v>594</v>
      </c>
      <c r="D39" s="236" t="s">
        <v>594</v>
      </c>
      <c r="E39" s="236" t="s">
        <v>594</v>
      </c>
      <c r="F39" s="236" t="s">
        <v>594</v>
      </c>
      <c r="G39" s="236" t="s">
        <v>594</v>
      </c>
      <c r="H39" s="1552" t="s">
        <v>594</v>
      </c>
      <c r="I39" s="1552"/>
      <c r="J39" s="216" t="s">
        <v>594</v>
      </c>
      <c r="K39" s="216" t="s">
        <v>594</v>
      </c>
      <c r="L39" s="216" t="s">
        <v>594</v>
      </c>
      <c r="M39" s="217" t="s">
        <v>594</v>
      </c>
    </row>
    <row r="40" spans="1:13"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row>
    <row r="41" spans="1:13" ht="15.75" customHeight="1">
      <c r="A41" s="1632"/>
      <c r="B41" s="1634"/>
      <c r="C41" s="221" t="s">
        <v>594</v>
      </c>
      <c r="D41" s="220" t="s">
        <v>93</v>
      </c>
      <c r="E41" s="216" t="s">
        <v>95</v>
      </c>
      <c r="F41" s="1624" t="s">
        <v>983</v>
      </c>
      <c r="G41" s="1625" t="s">
        <v>594</v>
      </c>
      <c r="H41" s="1626"/>
      <c r="I41" s="1626"/>
      <c r="J41" s="1627"/>
      <c r="K41" s="220" t="s">
        <v>984</v>
      </c>
      <c r="L41" s="1617" t="s">
        <v>594</v>
      </c>
      <c r="M41" s="1618"/>
    </row>
    <row r="42" spans="1:13">
      <c r="A42" s="1632"/>
      <c r="B42" s="1634"/>
      <c r="C42" s="221" t="s">
        <v>594</v>
      </c>
      <c r="D42" s="246" t="s">
        <v>594</v>
      </c>
      <c r="E42" s="231" t="s">
        <v>964</v>
      </c>
      <c r="F42" s="1624"/>
      <c r="G42" s="1628"/>
      <c r="H42" s="1552"/>
      <c r="I42" s="1552"/>
      <c r="J42" s="1629"/>
      <c r="K42" s="221" t="s">
        <v>594</v>
      </c>
      <c r="L42" s="1619"/>
      <c r="M42" s="1620"/>
    </row>
    <row r="43" spans="1:13">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row>
    <row r="44" spans="1:13" ht="107.25" customHeight="1">
      <c r="A44" s="1632"/>
      <c r="B44" s="259" t="s">
        <v>985</v>
      </c>
      <c r="C44" s="1609" t="s">
        <v>1060</v>
      </c>
      <c r="D44" s="1610"/>
      <c r="E44" s="1610"/>
      <c r="F44" s="1610"/>
      <c r="G44" s="1610"/>
      <c r="H44" s="1610"/>
      <c r="I44" s="1610"/>
      <c r="J44" s="1610"/>
      <c r="K44" s="1610"/>
      <c r="L44" s="1610"/>
      <c r="M44" s="1611"/>
    </row>
    <row r="45" spans="1:13" ht="15.75" customHeight="1">
      <c r="A45" s="1632"/>
      <c r="B45" s="259" t="s">
        <v>986</v>
      </c>
      <c r="C45" s="1577" t="s">
        <v>1061</v>
      </c>
      <c r="D45" s="1554"/>
      <c r="E45" s="1554"/>
      <c r="F45" s="1554"/>
      <c r="G45" s="1554"/>
      <c r="H45" s="1554"/>
      <c r="I45" s="1554"/>
      <c r="J45" s="1554"/>
      <c r="K45" s="1554"/>
      <c r="L45" s="1554"/>
      <c r="M45" s="1555"/>
    </row>
    <row r="46" spans="1:13">
      <c r="A46" s="1632"/>
      <c r="B46" s="259" t="s">
        <v>988</v>
      </c>
      <c r="C46" s="275">
        <v>30</v>
      </c>
      <c r="D46" s="216" t="s">
        <v>594</v>
      </c>
      <c r="E46" s="216" t="s">
        <v>594</v>
      </c>
      <c r="F46" s="216" t="s">
        <v>594</v>
      </c>
      <c r="G46" s="216" t="s">
        <v>594</v>
      </c>
      <c r="H46" s="216" t="s">
        <v>594</v>
      </c>
      <c r="I46" s="216" t="s">
        <v>594</v>
      </c>
      <c r="J46" s="216" t="s">
        <v>594</v>
      </c>
      <c r="K46" s="216" t="s">
        <v>594</v>
      </c>
      <c r="L46" s="216" t="s">
        <v>594</v>
      </c>
      <c r="M46" s="217" t="s">
        <v>594</v>
      </c>
    </row>
    <row r="47" spans="1:13">
      <c r="A47" s="1633"/>
      <c r="B47" s="259" t="s">
        <v>990</v>
      </c>
      <c r="C47" s="275">
        <v>2022</v>
      </c>
      <c r="D47" s="216" t="s">
        <v>594</v>
      </c>
      <c r="E47" s="216" t="s">
        <v>594</v>
      </c>
      <c r="F47" s="216" t="s">
        <v>594</v>
      </c>
      <c r="G47" s="216" t="s">
        <v>594</v>
      </c>
      <c r="H47" s="216" t="s">
        <v>594</v>
      </c>
      <c r="I47" s="216" t="s">
        <v>594</v>
      </c>
      <c r="J47" s="216" t="s">
        <v>594</v>
      </c>
      <c r="K47" s="216" t="s">
        <v>594</v>
      </c>
      <c r="L47" s="216" t="s">
        <v>594</v>
      </c>
      <c r="M47" s="217" t="s">
        <v>594</v>
      </c>
    </row>
    <row r="48" spans="1:13" ht="15.75" customHeight="1">
      <c r="A48" s="1653" t="s">
        <v>216</v>
      </c>
      <c r="B48" s="265" t="s">
        <v>992</v>
      </c>
      <c r="C48" s="1604" t="s">
        <v>336</v>
      </c>
      <c r="D48" s="1605"/>
      <c r="E48" s="1605"/>
      <c r="F48" s="1605"/>
      <c r="G48" s="1605"/>
      <c r="H48" s="1605"/>
      <c r="I48" s="1605"/>
      <c r="J48" s="1605"/>
      <c r="K48" s="1605"/>
      <c r="L48" s="1605"/>
      <c r="M48" s="1605"/>
    </row>
    <row r="49" spans="1:13" ht="15.75" customHeight="1">
      <c r="A49" s="1653"/>
      <c r="B49" s="265" t="s">
        <v>993</v>
      </c>
      <c r="C49" s="1604" t="s">
        <v>994</v>
      </c>
      <c r="D49" s="1605"/>
      <c r="E49" s="1605"/>
      <c r="F49" s="1605"/>
      <c r="G49" s="1605"/>
      <c r="H49" s="1605"/>
      <c r="I49" s="1605"/>
      <c r="J49" s="1605"/>
      <c r="K49" s="1605"/>
      <c r="L49" s="1605"/>
      <c r="M49" s="1605"/>
    </row>
    <row r="50" spans="1:13" ht="16.5" customHeight="1">
      <c r="A50" s="1653"/>
      <c r="B50" s="265" t="s">
        <v>995</v>
      </c>
      <c r="C50" s="1604" t="s">
        <v>996</v>
      </c>
      <c r="D50" s="1605"/>
      <c r="E50" s="1605"/>
      <c r="F50" s="1605"/>
      <c r="G50" s="1605"/>
      <c r="H50" s="1605"/>
      <c r="I50" s="1605"/>
      <c r="J50" s="1605"/>
      <c r="K50" s="1605"/>
      <c r="L50" s="1605"/>
      <c r="M50" s="1605"/>
    </row>
    <row r="51" spans="1:13" ht="15.75" customHeight="1">
      <c r="A51" s="1653"/>
      <c r="B51" s="265" t="s">
        <v>997</v>
      </c>
      <c r="C51" s="1604" t="s">
        <v>335</v>
      </c>
      <c r="D51" s="1605"/>
      <c r="E51" s="1605"/>
      <c r="F51" s="1605"/>
      <c r="G51" s="1605"/>
      <c r="H51" s="1605"/>
      <c r="I51" s="1605"/>
      <c r="J51" s="1605"/>
      <c r="K51" s="1605"/>
      <c r="L51" s="1605"/>
      <c r="M51" s="1605"/>
    </row>
    <row r="52" spans="1:13" ht="15.75" customHeight="1">
      <c r="A52" s="1653"/>
      <c r="B52" s="265" t="s">
        <v>998</v>
      </c>
      <c r="C52" s="1612" t="s">
        <v>337</v>
      </c>
      <c r="D52" s="1613"/>
      <c r="E52" s="1613"/>
      <c r="F52" s="1613"/>
      <c r="G52" s="1613"/>
      <c r="H52" s="1613"/>
      <c r="I52" s="1613"/>
      <c r="J52" s="1613"/>
      <c r="K52" s="1613"/>
      <c r="L52" s="1613"/>
      <c r="M52" s="1613"/>
    </row>
    <row r="53" spans="1:13" ht="15.75" customHeight="1">
      <c r="A53" s="1654"/>
      <c r="B53" s="265" t="s">
        <v>999</v>
      </c>
      <c r="C53" s="1604">
        <v>3102407261</v>
      </c>
      <c r="D53" s="1605"/>
      <c r="E53" s="1605"/>
      <c r="F53" s="1605"/>
      <c r="G53" s="1605"/>
      <c r="H53" s="1605"/>
      <c r="I53" s="1605"/>
      <c r="J53" s="1605"/>
      <c r="K53" s="1605"/>
      <c r="L53" s="1605"/>
      <c r="M53" s="1605"/>
    </row>
    <row r="54" spans="1:13" ht="15.75" customHeight="1">
      <c r="A54" s="1652" t="s">
        <v>1000</v>
      </c>
      <c r="B54" s="266" t="s">
        <v>1001</v>
      </c>
      <c r="C54" s="1538" t="s">
        <v>1002</v>
      </c>
      <c r="D54" s="1539"/>
      <c r="E54" s="1539"/>
      <c r="F54" s="1539"/>
      <c r="G54" s="1539"/>
      <c r="H54" s="1539"/>
      <c r="I54" s="1539"/>
      <c r="J54" s="1539"/>
      <c r="K54" s="1539"/>
      <c r="L54" s="1539"/>
      <c r="M54" s="1540"/>
    </row>
    <row r="55" spans="1:13" ht="30" customHeight="1">
      <c r="A55" s="1653"/>
      <c r="B55" s="266" t="s">
        <v>1003</v>
      </c>
      <c r="C55" s="1538" t="s">
        <v>1004</v>
      </c>
      <c r="D55" s="1539"/>
      <c r="E55" s="1539"/>
      <c r="F55" s="1539"/>
      <c r="G55" s="1539"/>
      <c r="H55" s="1539"/>
      <c r="I55" s="1539"/>
      <c r="J55" s="1539"/>
      <c r="K55" s="1539"/>
      <c r="L55" s="1539"/>
      <c r="M55" s="1540"/>
    </row>
    <row r="56" spans="1:13" ht="30" customHeight="1">
      <c r="A56" s="1653"/>
      <c r="B56" s="267" t="s">
        <v>296</v>
      </c>
      <c r="C56" s="1541" t="s">
        <v>56</v>
      </c>
      <c r="D56" s="1542"/>
      <c r="E56" s="1542"/>
      <c r="F56" s="1542"/>
      <c r="G56" s="1542"/>
      <c r="H56" s="1542"/>
      <c r="I56" s="1542"/>
      <c r="J56" s="1542"/>
      <c r="K56" s="1542"/>
      <c r="L56" s="1542"/>
      <c r="M56" s="1543"/>
    </row>
    <row r="57" spans="1:13" ht="54.75" customHeight="1">
      <c r="A57" s="318" t="s">
        <v>220</v>
      </c>
      <c r="B57" s="268" t="s">
        <v>594</v>
      </c>
      <c r="C57" s="1648"/>
      <c r="D57" s="1648"/>
      <c r="E57" s="1648"/>
      <c r="F57" s="1648"/>
      <c r="G57" s="1648"/>
      <c r="H57" s="1648"/>
      <c r="I57" s="1648"/>
      <c r="J57" s="1648"/>
      <c r="K57" s="1648"/>
      <c r="L57" s="1648"/>
      <c r="M57" s="1649"/>
    </row>
  </sheetData>
  <mergeCells count="41">
    <mergeCell ref="C57:M57"/>
    <mergeCell ref="C8:D9"/>
    <mergeCell ref="F8:G9"/>
    <mergeCell ref="I8:J9"/>
    <mergeCell ref="C12:E12"/>
    <mergeCell ref="C52:M52"/>
    <mergeCell ref="C53:M53"/>
    <mergeCell ref="C10:D10"/>
    <mergeCell ref="F10:G10"/>
    <mergeCell ref="I10:J10"/>
    <mergeCell ref="C11:M11"/>
    <mergeCell ref="J25:L25"/>
    <mergeCell ref="A54:A56"/>
    <mergeCell ref="C54:M54"/>
    <mergeCell ref="C55:M55"/>
    <mergeCell ref="C56:M56"/>
    <mergeCell ref="L41:M42"/>
    <mergeCell ref="C44:M44"/>
    <mergeCell ref="C45:M45"/>
    <mergeCell ref="A48:A53"/>
    <mergeCell ref="C48:M48"/>
    <mergeCell ref="C49:M49"/>
    <mergeCell ref="C50:M50"/>
    <mergeCell ref="C51:M51"/>
    <mergeCell ref="A12:A47"/>
    <mergeCell ref="B13:B19"/>
    <mergeCell ref="F18:G18"/>
    <mergeCell ref="B20:B23"/>
    <mergeCell ref="B27:B29"/>
    <mergeCell ref="H39:I39"/>
    <mergeCell ref="B40:B43"/>
    <mergeCell ref="F41:F42"/>
    <mergeCell ref="G41:J42"/>
    <mergeCell ref="A2:A11"/>
    <mergeCell ref="C2:M2"/>
    <mergeCell ref="C3:M3"/>
    <mergeCell ref="F4:G4"/>
    <mergeCell ref="C5:M5"/>
    <mergeCell ref="C7:D7"/>
    <mergeCell ref="I7:M7"/>
    <mergeCell ref="B8:B10"/>
  </mergeCells>
  <hyperlinks>
    <hyperlink ref="C52" r:id="rId1"/>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16" zoomScale="72" zoomScaleNormal="72" zoomScalePageLayoutView="90" workbookViewId="0">
      <selection activeCell="O15" sqref="O15"/>
    </sheetView>
  </sheetViews>
  <sheetFormatPr baseColWidth="10" defaultColWidth="11.42578125" defaultRowHeight="15.75"/>
  <cols>
    <col min="1" max="1" width="25.140625" style="11" customWidth="1"/>
    <col min="2" max="2" width="39.140625" style="42" customWidth="1"/>
    <col min="3" max="13" width="11.42578125" style="11"/>
    <col min="14" max="14" width="14" style="11" bestFit="1" customWidth="1"/>
    <col min="15" max="16384" width="11.42578125" style="11"/>
  </cols>
  <sheetData>
    <row r="1" spans="1:13">
      <c r="A1" s="56"/>
      <c r="B1" s="57" t="s">
        <v>1062</v>
      </c>
      <c r="C1" s="196"/>
      <c r="D1" s="196"/>
      <c r="E1" s="196"/>
      <c r="F1" s="196"/>
      <c r="G1" s="196"/>
      <c r="H1" s="196"/>
      <c r="I1" s="196"/>
      <c r="J1" s="196"/>
      <c r="K1" s="196"/>
      <c r="L1" s="196"/>
      <c r="M1" s="197"/>
    </row>
    <row r="2" spans="1:13" ht="36" customHeight="1">
      <c r="A2" s="1728" t="s">
        <v>944</v>
      </c>
      <c r="B2" s="139" t="s">
        <v>945</v>
      </c>
      <c r="C2" s="1730" t="s">
        <v>329</v>
      </c>
      <c r="D2" s="1731"/>
      <c r="E2" s="1731"/>
      <c r="F2" s="1731"/>
      <c r="G2" s="1731"/>
      <c r="H2" s="1731"/>
      <c r="I2" s="1731"/>
      <c r="J2" s="1731"/>
      <c r="K2" s="1731"/>
      <c r="L2" s="1731"/>
      <c r="M2" s="1732"/>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43</v>
      </c>
      <c r="I4" s="118"/>
      <c r="J4" s="118"/>
      <c r="K4" s="118"/>
      <c r="L4" s="118"/>
      <c r="M4" s="119"/>
    </row>
    <row r="5" spans="1:13">
      <c r="A5" s="1729"/>
      <c r="B5" s="142" t="s">
        <v>947</v>
      </c>
      <c r="C5" s="1733" t="s">
        <v>1065</v>
      </c>
      <c r="D5" s="1734"/>
      <c r="E5" s="1734"/>
      <c r="F5" s="1734"/>
      <c r="G5" s="1734"/>
      <c r="H5" s="1734"/>
      <c r="I5" s="1734"/>
      <c r="J5" s="1734"/>
      <c r="K5" s="1734"/>
      <c r="L5" s="1734"/>
      <c r="M5" s="1735"/>
    </row>
    <row r="6" spans="1:13" ht="31.5" customHeight="1">
      <c r="A6" s="1729"/>
      <c r="B6" s="142" t="s">
        <v>948</v>
      </c>
      <c r="C6" s="1738" t="s">
        <v>1066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1067</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60.75" customHeight="1">
      <c r="A11" s="1729"/>
      <c r="B11" s="151" t="s">
        <v>952</v>
      </c>
      <c r="C11" s="1716" t="s">
        <v>1068</v>
      </c>
      <c r="D11" s="1717"/>
      <c r="E11" s="1717"/>
      <c r="F11" s="1717"/>
      <c r="G11" s="1717"/>
      <c r="H11" s="1717"/>
      <c r="I11" s="1717"/>
      <c r="J11" s="1717"/>
      <c r="K11" s="1717"/>
      <c r="L11" s="1717"/>
      <c r="M11" s="1718"/>
    </row>
    <row r="12" spans="1:13" ht="153.75" customHeight="1">
      <c r="A12" s="1729"/>
      <c r="B12" s="151" t="s">
        <v>1069</v>
      </c>
      <c r="C12" s="1716" t="s">
        <v>1070</v>
      </c>
      <c r="D12" s="1717"/>
      <c r="E12" s="1717"/>
      <c r="F12" s="1717"/>
      <c r="G12" s="1717"/>
      <c r="H12" s="1717"/>
      <c r="I12" s="1717"/>
      <c r="J12" s="1717"/>
      <c r="K12" s="1717"/>
      <c r="L12" s="1717"/>
      <c r="M12" s="1718"/>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723" t="s">
        <v>65</v>
      </c>
      <c r="D14" s="1723"/>
      <c r="E14" s="84" t="s">
        <v>108</v>
      </c>
      <c r="F14" s="1748" t="s">
        <v>1073</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330</v>
      </c>
      <c r="D16" s="1717"/>
      <c r="E16" s="1717"/>
      <c r="F16" s="1717"/>
      <c r="G16" s="1717"/>
      <c r="H16" s="1717"/>
      <c r="I16" s="1717"/>
      <c r="J16" s="1717"/>
      <c r="K16" s="1717"/>
      <c r="L16" s="1717"/>
      <c r="M16" s="1718"/>
    </row>
    <row r="17" spans="1:13" ht="60" customHeight="1">
      <c r="A17" s="1715"/>
      <c r="B17" s="140" t="s">
        <v>1074</v>
      </c>
      <c r="C17" s="1719" t="s">
        <v>2136</v>
      </c>
      <c r="D17" s="1720"/>
      <c r="E17" s="1720"/>
      <c r="F17" s="1720"/>
      <c r="G17" s="1720"/>
      <c r="H17" s="1720"/>
      <c r="I17" s="1720"/>
      <c r="J17" s="1720"/>
      <c r="K17" s="1720"/>
      <c r="L17" s="1720"/>
      <c r="M17" s="1721"/>
    </row>
    <row r="18" spans="1:13" ht="8.25" customHeight="1">
      <c r="A18" s="1715"/>
      <c r="B18" s="1556" t="s">
        <v>954</v>
      </c>
      <c r="C1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1828</v>
      </c>
      <c r="E30" s="23"/>
      <c r="F30" s="31" t="s">
        <v>975</v>
      </c>
      <c r="G30" s="19">
        <v>2021</v>
      </c>
      <c r="H30" s="23"/>
      <c r="I30" s="31" t="s">
        <v>976</v>
      </c>
      <c r="J30" s="1722" t="s">
        <v>1075</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4">
        <v>1900</v>
      </c>
      <c r="E37" s="9"/>
      <c r="F37" s="204">
        <v>1900</v>
      </c>
      <c r="G37" s="9"/>
      <c r="H37" s="204">
        <v>1900</v>
      </c>
      <c r="I37" s="9"/>
      <c r="J37" s="204">
        <v>1900</v>
      </c>
      <c r="K37" s="9"/>
      <c r="L37" s="204">
        <v>1900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4">
        <v>1900</v>
      </c>
      <c r="E39" s="9"/>
      <c r="F39" s="204">
        <v>1900</v>
      </c>
      <c r="G39" s="9"/>
      <c r="H39" s="204">
        <v>1900</v>
      </c>
      <c r="I39" s="9"/>
      <c r="J39" s="204">
        <v>1900</v>
      </c>
      <c r="K39" s="9"/>
      <c r="L39" s="204">
        <v>1900</v>
      </c>
      <c r="M39" s="95"/>
    </row>
    <row r="40" spans="1:13">
      <c r="A40" s="1715"/>
      <c r="B40" s="1557"/>
      <c r="C40" s="81"/>
      <c r="D40" s="6">
        <v>2033</v>
      </c>
      <c r="E40" s="6"/>
      <c r="F40" s="10" t="s">
        <v>981</v>
      </c>
      <c r="G40" s="6"/>
      <c r="H40" s="131"/>
      <c r="I40" s="131"/>
      <c r="J40" s="131"/>
      <c r="K40" s="6"/>
      <c r="L40" s="6"/>
      <c r="M40" s="200"/>
    </row>
    <row r="41" spans="1:13">
      <c r="A41" s="1715"/>
      <c r="B41" s="1557"/>
      <c r="C41" s="81"/>
      <c r="D41" s="204">
        <v>1900</v>
      </c>
      <c r="E41" s="9"/>
      <c r="F41" s="204">
        <v>1900</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5" customHeight="1">
      <c r="A47" s="1715"/>
      <c r="B47" s="151" t="s">
        <v>985</v>
      </c>
      <c r="C47" s="1716" t="s">
        <v>1077</v>
      </c>
      <c r="D47" s="1717"/>
      <c r="E47" s="1717"/>
      <c r="F47" s="1717"/>
      <c r="G47" s="1717"/>
      <c r="H47" s="1717"/>
      <c r="I47" s="1717"/>
      <c r="J47" s="1717"/>
      <c r="K47" s="1717"/>
      <c r="L47" s="1717"/>
      <c r="M47" s="1718"/>
    </row>
    <row r="48" spans="1:13">
      <c r="A48" s="1715"/>
      <c r="B48" s="140" t="s">
        <v>986</v>
      </c>
      <c r="C48" s="1716" t="s">
        <v>1078</v>
      </c>
      <c r="D48" s="1717"/>
      <c r="E48" s="1717"/>
      <c r="F48" s="1717"/>
      <c r="G48" s="1717"/>
      <c r="H48" s="1717"/>
      <c r="I48" s="1717"/>
      <c r="J48" s="1717"/>
      <c r="K48" s="1717"/>
      <c r="L48" s="1717"/>
      <c r="M48" s="1718"/>
    </row>
    <row r="49" spans="1:13">
      <c r="A49" s="1715"/>
      <c r="B49" s="140" t="s">
        <v>988</v>
      </c>
      <c r="C49" s="1716">
        <v>30</v>
      </c>
      <c r="D49" s="1717"/>
      <c r="E49" s="1717"/>
      <c r="F49" s="1717"/>
      <c r="G49" s="1717"/>
      <c r="H49" s="1717"/>
      <c r="I49" s="1717"/>
      <c r="J49" s="1717"/>
      <c r="K49" s="1717"/>
      <c r="L49" s="1717"/>
      <c r="M49" s="1718"/>
    </row>
    <row r="50" spans="1:13">
      <c r="A50" s="1715"/>
      <c r="B50" s="140" t="s">
        <v>990</v>
      </c>
      <c r="C50" s="1711">
        <v>37262</v>
      </c>
      <c r="D50" s="1712"/>
      <c r="E50" s="1712"/>
      <c r="F50" s="1712"/>
      <c r="G50" s="1712"/>
      <c r="H50" s="1712"/>
      <c r="I50" s="1712"/>
      <c r="J50" s="1712"/>
      <c r="K50" s="1712"/>
      <c r="L50" s="1712"/>
      <c r="M50" s="1713"/>
    </row>
    <row r="51" spans="1:13" ht="15.75" customHeight="1">
      <c r="A51" s="1699" t="s">
        <v>216</v>
      </c>
      <c r="B51" s="144" t="s">
        <v>992</v>
      </c>
      <c r="C51" s="1705" t="s">
        <v>336</v>
      </c>
      <c r="D51" s="1706"/>
      <c r="E51" s="1706"/>
      <c r="F51" s="1706"/>
      <c r="G51" s="1706"/>
      <c r="H51" s="1706"/>
      <c r="I51" s="1706"/>
      <c r="J51" s="1706"/>
      <c r="K51" s="1706"/>
      <c r="L51" s="1706"/>
      <c r="M51" s="1707"/>
    </row>
    <row r="52" spans="1:13">
      <c r="A52" s="1700"/>
      <c r="B52" s="144" t="s">
        <v>993</v>
      </c>
      <c r="C52" s="1705" t="s">
        <v>994</v>
      </c>
      <c r="D52" s="1706"/>
      <c r="E52" s="1706"/>
      <c r="F52" s="1706"/>
      <c r="G52" s="1706"/>
      <c r="H52" s="1706"/>
      <c r="I52" s="1706"/>
      <c r="J52" s="1706"/>
      <c r="K52" s="1706"/>
      <c r="L52" s="1706"/>
      <c r="M52" s="1707"/>
    </row>
    <row r="53" spans="1:13">
      <c r="A53" s="1700"/>
      <c r="B53" s="144" t="s">
        <v>995</v>
      </c>
      <c r="C53" s="1705" t="s">
        <v>996</v>
      </c>
      <c r="D53" s="1706"/>
      <c r="E53" s="1706"/>
      <c r="F53" s="1706"/>
      <c r="G53" s="1706"/>
      <c r="H53" s="1706"/>
      <c r="I53" s="1706"/>
      <c r="J53" s="1706"/>
      <c r="K53" s="1706"/>
      <c r="L53" s="1706"/>
      <c r="M53" s="1707"/>
    </row>
    <row r="54" spans="1:13" ht="15.75" customHeight="1">
      <c r="A54" s="1700"/>
      <c r="B54" s="145" t="s">
        <v>997</v>
      </c>
      <c r="C54" s="1705" t="s">
        <v>335</v>
      </c>
      <c r="D54" s="1706"/>
      <c r="E54" s="1706"/>
      <c r="F54" s="1706"/>
      <c r="G54" s="1706"/>
      <c r="H54" s="1706"/>
      <c r="I54" s="1706"/>
      <c r="J54" s="1706"/>
      <c r="K54" s="1706"/>
      <c r="L54" s="1706"/>
      <c r="M54" s="1707"/>
    </row>
    <row r="55" spans="1:13" ht="15.75" customHeight="1">
      <c r="A55" s="1700"/>
      <c r="B55" s="144" t="s">
        <v>998</v>
      </c>
      <c r="C55" s="1708" t="s">
        <v>337</v>
      </c>
      <c r="D55" s="1709"/>
      <c r="E55" s="1709"/>
      <c r="F55" s="1709"/>
      <c r="G55" s="1709"/>
      <c r="H55" s="1709"/>
      <c r="I55" s="1709"/>
      <c r="J55" s="1709"/>
      <c r="K55" s="1709"/>
      <c r="L55" s="1709"/>
      <c r="M55" s="1710"/>
    </row>
    <row r="56" spans="1:13">
      <c r="A56" s="1704"/>
      <c r="B56" s="144" t="s">
        <v>999</v>
      </c>
      <c r="C56" s="1705">
        <v>3102407261</v>
      </c>
      <c r="D56" s="1706"/>
      <c r="E56" s="1706"/>
      <c r="F56" s="1706"/>
      <c r="G56" s="1706"/>
      <c r="H56" s="1706"/>
      <c r="I56" s="1706"/>
      <c r="J56" s="1706"/>
      <c r="K56" s="1706"/>
      <c r="L56" s="1706"/>
      <c r="M56" s="1707"/>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65.25" customHeight="1">
      <c r="A60" s="138" t="s">
        <v>220</v>
      </c>
      <c r="B60" s="148"/>
      <c r="C60" s="1701"/>
      <c r="D60" s="1702"/>
      <c r="E60" s="1702"/>
      <c r="F60" s="1702"/>
      <c r="G60" s="1702"/>
      <c r="H60" s="1702"/>
      <c r="I60" s="1702"/>
      <c r="J60" s="1702"/>
      <c r="K60" s="1702"/>
      <c r="L60" s="1702"/>
      <c r="M60" s="1703"/>
    </row>
  </sheetData>
  <mergeCells count="49">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disablePrompts="1"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M55" r:id="rId1" display="cvenegas@sdis.gov.co"/>
  </hyperlinks>
  <pageMargins left="0.7" right="0.7" top="0.75" bottom="0.75" header="0.3" footer="0.3"/>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472C4"/>
  </sheetPr>
  <dimension ref="A1:M60"/>
  <sheetViews>
    <sheetView topLeftCell="G13" zoomScale="72" zoomScaleNormal="72" workbookViewId="0">
      <selection activeCell="N1" sqref="N1:R1048576"/>
    </sheetView>
  </sheetViews>
  <sheetFormatPr baseColWidth="10" defaultColWidth="11.42578125" defaultRowHeight="15.75"/>
  <cols>
    <col min="1" max="1" width="25.140625" style="11" customWidth="1"/>
    <col min="2" max="2" width="39.140625" style="42" customWidth="1"/>
    <col min="3" max="13" width="11.42578125" style="11"/>
    <col min="14" max="18" width="14" style="11" bestFit="1" customWidth="1"/>
    <col min="19" max="16384" width="11.42578125" style="11"/>
  </cols>
  <sheetData>
    <row r="1" spans="1:13">
      <c r="A1" s="56"/>
      <c r="B1" s="57" t="s">
        <v>1079</v>
      </c>
      <c r="C1" s="196"/>
      <c r="D1" s="196"/>
      <c r="E1" s="196"/>
      <c r="F1" s="196"/>
      <c r="G1" s="196"/>
      <c r="H1" s="196"/>
      <c r="I1" s="196"/>
      <c r="J1" s="196"/>
      <c r="K1" s="196"/>
      <c r="L1" s="196"/>
      <c r="M1" s="197"/>
    </row>
    <row r="2" spans="1:13" ht="36" customHeight="1">
      <c r="A2" s="1728" t="s">
        <v>944</v>
      </c>
      <c r="B2" s="139" t="s">
        <v>945</v>
      </c>
      <c r="C2" s="1574" t="s">
        <v>339</v>
      </c>
      <c r="D2" s="1575"/>
      <c r="E2" s="1575"/>
      <c r="F2" s="1575"/>
      <c r="G2" s="1575"/>
      <c r="H2" s="1575"/>
      <c r="I2" s="1575"/>
      <c r="J2" s="1575"/>
      <c r="K2" s="1575"/>
      <c r="L2" s="1575"/>
      <c r="M2" s="1576"/>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43</v>
      </c>
      <c r="I4" s="118"/>
      <c r="J4" s="118"/>
      <c r="K4" s="118"/>
      <c r="L4" s="118"/>
      <c r="M4" s="119"/>
    </row>
    <row r="5" spans="1:13">
      <c r="A5" s="1729"/>
      <c r="B5" s="142" t="s">
        <v>947</v>
      </c>
      <c r="C5" s="1733" t="s">
        <v>1065</v>
      </c>
      <c r="D5" s="1734"/>
      <c r="E5" s="1734"/>
      <c r="F5" s="1734"/>
      <c r="G5" s="1734"/>
      <c r="H5" s="1734"/>
      <c r="I5" s="1734"/>
      <c r="J5" s="1734"/>
      <c r="K5" s="1734"/>
      <c r="L5" s="1734"/>
      <c r="M5" s="1735"/>
    </row>
    <row r="6" spans="1:13" ht="31.5" customHeight="1">
      <c r="A6" s="1729"/>
      <c r="B6" s="142" t="s">
        <v>948</v>
      </c>
      <c r="C6" s="1738" t="s">
        <v>1066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1067</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35.25" customHeight="1">
      <c r="A11" s="1729"/>
      <c r="B11" s="151" t="s">
        <v>952</v>
      </c>
      <c r="C11" s="1716" t="s">
        <v>1080</v>
      </c>
      <c r="D11" s="1717"/>
      <c r="E11" s="1717"/>
      <c r="F11" s="1717"/>
      <c r="G11" s="1717"/>
      <c r="H11" s="1717"/>
      <c r="I11" s="1717"/>
      <c r="J11" s="1717"/>
      <c r="K11" s="1717"/>
      <c r="L11" s="1717"/>
      <c r="M11" s="1718"/>
    </row>
    <row r="12" spans="1:13" ht="179.25" customHeight="1">
      <c r="A12" s="1729"/>
      <c r="B12" s="151" t="s">
        <v>1069</v>
      </c>
      <c r="C12" s="1716" t="s">
        <v>1081</v>
      </c>
      <c r="D12" s="1717"/>
      <c r="E12" s="1717"/>
      <c r="F12" s="1717"/>
      <c r="G12" s="1717"/>
      <c r="H12" s="1717"/>
      <c r="I12" s="1717"/>
      <c r="J12" s="1717"/>
      <c r="K12" s="1717"/>
      <c r="L12" s="1717"/>
      <c r="M12" s="1718"/>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723" t="s">
        <v>65</v>
      </c>
      <c r="D14" s="1723"/>
      <c r="E14" s="84" t="s">
        <v>108</v>
      </c>
      <c r="F14" s="1748" t="s">
        <v>1073</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341</v>
      </c>
      <c r="D16" s="1717"/>
      <c r="E16" s="1717"/>
      <c r="F16" s="1717"/>
      <c r="G16" s="1717"/>
      <c r="H16" s="1717"/>
      <c r="I16" s="1717"/>
      <c r="J16" s="1717"/>
      <c r="K16" s="1717"/>
      <c r="L16" s="1717"/>
      <c r="M16" s="1718"/>
    </row>
    <row r="17" spans="1:13" ht="28.5" customHeight="1">
      <c r="A17" s="1715"/>
      <c r="B17" s="140" t="s">
        <v>1074</v>
      </c>
      <c r="C17" s="1748" t="s">
        <v>340</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2161</v>
      </c>
      <c r="E30" s="23"/>
      <c r="F30" s="31" t="s">
        <v>975</v>
      </c>
      <c r="G30" s="19">
        <v>2022</v>
      </c>
      <c r="H30" s="23"/>
      <c r="I30" s="31" t="s">
        <v>976</v>
      </c>
      <c r="J30" s="1722" t="s">
        <v>1082</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943">
        <v>1500</v>
      </c>
      <c r="E37" s="944"/>
      <c r="F37" s="943">
        <v>1500</v>
      </c>
      <c r="G37" s="944"/>
      <c r="H37" s="943">
        <v>1500</v>
      </c>
      <c r="I37" s="944"/>
      <c r="J37" s="943">
        <v>1500</v>
      </c>
      <c r="K37" s="944"/>
      <c r="L37" s="943">
        <v>1500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943">
        <v>1500</v>
      </c>
      <c r="E39" s="944"/>
      <c r="F39" s="943">
        <v>1500</v>
      </c>
      <c r="G39" s="944"/>
      <c r="H39" s="943">
        <v>1500</v>
      </c>
      <c r="I39" s="944"/>
      <c r="J39" s="943">
        <v>1500</v>
      </c>
      <c r="K39" s="944"/>
      <c r="L39" s="943">
        <v>1500</v>
      </c>
      <c r="M39" s="945" t="s">
        <v>594</v>
      </c>
    </row>
    <row r="40" spans="1:13">
      <c r="A40" s="1715"/>
      <c r="B40" s="1557"/>
      <c r="C40" s="81"/>
      <c r="D40" s="6">
        <v>2033</v>
      </c>
      <c r="E40" s="6"/>
      <c r="F40" s="10" t="s">
        <v>981</v>
      </c>
      <c r="G40" s="6"/>
      <c r="H40" s="131"/>
      <c r="I40" s="131"/>
      <c r="J40" s="131"/>
      <c r="K40" s="6"/>
      <c r="L40" s="6"/>
      <c r="M40" s="200"/>
    </row>
    <row r="41" spans="1:13">
      <c r="A41" s="1715"/>
      <c r="B41" s="1557"/>
      <c r="C41" s="81"/>
      <c r="D41" s="943">
        <v>1500</v>
      </c>
      <c r="E41" s="9"/>
      <c r="F41" s="943">
        <v>16500</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66.75" customHeight="1">
      <c r="A47" s="1715"/>
      <c r="B47" s="151" t="s">
        <v>985</v>
      </c>
      <c r="C47" s="1716" t="s">
        <v>1083</v>
      </c>
      <c r="D47" s="1717"/>
      <c r="E47" s="1717"/>
      <c r="F47" s="1717"/>
      <c r="G47" s="1717"/>
      <c r="H47" s="1717"/>
      <c r="I47" s="1717"/>
      <c r="J47" s="1717"/>
      <c r="K47" s="1717"/>
      <c r="L47" s="1717"/>
      <c r="M47" s="1718"/>
    </row>
    <row r="48" spans="1:13">
      <c r="A48" s="1715"/>
      <c r="B48" s="140" t="s">
        <v>986</v>
      </c>
      <c r="C48" s="1716" t="s">
        <v>1078</v>
      </c>
      <c r="D48" s="1717"/>
      <c r="E48" s="1717"/>
      <c r="F48" s="1717"/>
      <c r="G48" s="1717"/>
      <c r="H48" s="1717"/>
      <c r="I48" s="1717"/>
      <c r="J48" s="1717"/>
      <c r="K48" s="1717"/>
      <c r="L48" s="1717"/>
      <c r="M48" s="1718"/>
    </row>
    <row r="49" spans="1:13">
      <c r="A49" s="1715"/>
      <c r="B49" s="140" t="s">
        <v>988</v>
      </c>
      <c r="C49" s="1716">
        <v>30</v>
      </c>
      <c r="D49" s="1717"/>
      <c r="E49" s="1717"/>
      <c r="F49" s="1717"/>
      <c r="G49" s="1717"/>
      <c r="H49" s="1717"/>
      <c r="I49" s="1717"/>
      <c r="J49" s="1717"/>
      <c r="K49" s="1717"/>
      <c r="L49" s="1717"/>
      <c r="M49" s="1718"/>
    </row>
    <row r="50" spans="1:13">
      <c r="A50" s="1715"/>
      <c r="B50" s="140" t="s">
        <v>990</v>
      </c>
      <c r="C50" s="1711">
        <v>41643</v>
      </c>
      <c r="D50" s="1712"/>
      <c r="E50" s="1712"/>
      <c r="F50" s="1712"/>
      <c r="G50" s="1712"/>
      <c r="H50" s="1712"/>
      <c r="I50" s="1712"/>
      <c r="J50" s="1712"/>
      <c r="K50" s="1712"/>
      <c r="L50" s="1712"/>
      <c r="M50" s="1713"/>
    </row>
    <row r="51" spans="1:13" ht="15.75" customHeight="1">
      <c r="A51" s="1699" t="s">
        <v>216</v>
      </c>
      <c r="B51" s="144" t="s">
        <v>992</v>
      </c>
      <c r="C51" s="1705" t="s">
        <v>336</v>
      </c>
      <c r="D51" s="1706"/>
      <c r="E51" s="1706"/>
      <c r="F51" s="1706"/>
      <c r="G51" s="1706"/>
      <c r="H51" s="1706"/>
      <c r="I51" s="1706"/>
      <c r="J51" s="1706"/>
      <c r="K51" s="1706"/>
      <c r="L51" s="1706"/>
      <c r="M51" s="1707"/>
    </row>
    <row r="52" spans="1:13" ht="15.75" customHeight="1">
      <c r="A52" s="1700"/>
      <c r="B52" s="144" t="s">
        <v>993</v>
      </c>
      <c r="C52" s="1705" t="s">
        <v>994</v>
      </c>
      <c r="D52" s="1706"/>
      <c r="E52" s="1706"/>
      <c r="F52" s="1706"/>
      <c r="G52" s="1706"/>
      <c r="H52" s="1706"/>
      <c r="I52" s="1706"/>
      <c r="J52" s="1706"/>
      <c r="K52" s="1706"/>
      <c r="L52" s="1706"/>
      <c r="M52" s="1707"/>
    </row>
    <row r="53" spans="1:13" ht="15.75" customHeight="1">
      <c r="A53" s="1700"/>
      <c r="B53" s="144" t="s">
        <v>995</v>
      </c>
      <c r="C53" s="1705" t="s">
        <v>996</v>
      </c>
      <c r="D53" s="1706"/>
      <c r="E53" s="1706"/>
      <c r="F53" s="1706"/>
      <c r="G53" s="1706"/>
      <c r="H53" s="1706"/>
      <c r="I53" s="1706"/>
      <c r="J53" s="1706"/>
      <c r="K53" s="1706"/>
      <c r="L53" s="1706"/>
      <c r="M53" s="1707"/>
    </row>
    <row r="54" spans="1:13" ht="15.75" customHeight="1">
      <c r="A54" s="1700"/>
      <c r="B54" s="145" t="s">
        <v>997</v>
      </c>
      <c r="C54" s="1705" t="s">
        <v>335</v>
      </c>
      <c r="D54" s="1706"/>
      <c r="E54" s="1706"/>
      <c r="F54" s="1706"/>
      <c r="G54" s="1706"/>
      <c r="H54" s="1706"/>
      <c r="I54" s="1706"/>
      <c r="J54" s="1706"/>
      <c r="K54" s="1706"/>
      <c r="L54" s="1706"/>
      <c r="M54" s="1707"/>
    </row>
    <row r="55" spans="1:13" ht="15.75" customHeight="1">
      <c r="A55" s="1700"/>
      <c r="B55" s="144" t="s">
        <v>998</v>
      </c>
      <c r="C55" s="1708" t="s">
        <v>337</v>
      </c>
      <c r="D55" s="1709"/>
      <c r="E55" s="1709"/>
      <c r="F55" s="1709"/>
      <c r="G55" s="1709"/>
      <c r="H55" s="1709"/>
      <c r="I55" s="1709"/>
      <c r="J55" s="1709"/>
      <c r="K55" s="1709"/>
      <c r="L55" s="1709"/>
      <c r="M55" s="1710"/>
    </row>
    <row r="56" spans="1:13" ht="15.75" customHeight="1">
      <c r="A56" s="1704"/>
      <c r="B56" s="144" t="s">
        <v>999</v>
      </c>
      <c r="C56" s="1705">
        <v>3102407261</v>
      </c>
      <c r="D56" s="1706"/>
      <c r="E56" s="1706"/>
      <c r="F56" s="1706"/>
      <c r="G56" s="1706"/>
      <c r="H56" s="1706"/>
      <c r="I56" s="1706"/>
      <c r="J56" s="1706"/>
      <c r="K56" s="1706"/>
      <c r="L56" s="1706"/>
      <c r="M56" s="1707"/>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65.25" customHeight="1">
      <c r="A60" s="138" t="s">
        <v>220</v>
      </c>
      <c r="B60" s="148"/>
      <c r="C60" s="1749"/>
      <c r="D60" s="1750"/>
      <c r="E60" s="1750"/>
      <c r="F60" s="1750"/>
      <c r="G60" s="1750"/>
      <c r="H60" s="1750"/>
      <c r="I60" s="1750"/>
      <c r="J60" s="1750"/>
      <c r="K60" s="1750"/>
      <c r="L60" s="1750"/>
      <c r="M60" s="1751"/>
    </row>
  </sheetData>
  <mergeCells count="49">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M55" r:id="rId1" display="cvenegas@sdis.gov.co"/>
  </hyperlinks>
  <pageMargins left="0.7" right="0.7" top="0.75" bottom="0.75" header="0.3" footer="0.3"/>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N7" zoomScale="72" zoomScaleNormal="72" workbookViewId="0">
      <selection activeCell="N1" sqref="N1:S1048576"/>
    </sheetView>
  </sheetViews>
  <sheetFormatPr baseColWidth="10" defaultColWidth="9.140625" defaultRowHeight="15.75"/>
  <cols>
    <col min="1" max="1" width="23.28515625" customWidth="1"/>
    <col min="2" max="2" width="38.42578125" customWidth="1"/>
    <col min="3" max="3" width="16.42578125" style="345" customWidth="1"/>
    <col min="4" max="4" width="11.28515625" style="345" customWidth="1"/>
    <col min="5" max="5" width="15.140625" style="345" customWidth="1"/>
    <col min="6" max="6" width="11.42578125" style="345" customWidth="1"/>
    <col min="7" max="7" width="14" style="345" customWidth="1"/>
    <col min="8" max="8" width="9.140625" style="345"/>
    <col min="9" max="9" width="13.140625" style="345" customWidth="1"/>
    <col min="10" max="13" width="9.140625" style="345"/>
    <col min="14" max="18" width="14" style="11" bestFit="1" customWidth="1"/>
  </cols>
  <sheetData>
    <row r="1" spans="1:13">
      <c r="A1" s="398" t="s">
        <v>594</v>
      </c>
      <c r="B1" s="1752" t="s">
        <v>1084</v>
      </c>
      <c r="C1" s="1753"/>
      <c r="D1" s="1753"/>
      <c r="E1" s="1753"/>
      <c r="F1" s="1753"/>
      <c r="G1" s="1753"/>
      <c r="H1" s="1753"/>
      <c r="I1" s="1753"/>
      <c r="J1" s="1753"/>
      <c r="K1" s="1753"/>
      <c r="L1" s="1753"/>
      <c r="M1" s="1754"/>
    </row>
    <row r="2" spans="1:13" ht="57" customHeight="1">
      <c r="A2" s="1636" t="s">
        <v>944</v>
      </c>
      <c r="B2" s="254" t="s">
        <v>945</v>
      </c>
      <c r="C2" s="1784" t="s">
        <v>344</v>
      </c>
      <c r="D2" s="1784"/>
      <c r="E2" s="1784"/>
      <c r="F2" s="1784"/>
      <c r="G2" s="1784"/>
      <c r="H2" s="1784"/>
      <c r="I2" s="1784"/>
      <c r="J2" s="1784"/>
      <c r="K2" s="1784"/>
      <c r="L2" s="1784"/>
      <c r="M2" s="1785"/>
    </row>
    <row r="3" spans="1:13" ht="30" customHeight="1">
      <c r="A3" s="1637"/>
      <c r="B3" s="255" t="s">
        <v>1063</v>
      </c>
      <c r="C3" s="1610" t="s">
        <v>1085</v>
      </c>
      <c r="D3" s="1610"/>
      <c r="E3" s="1610"/>
      <c r="F3" s="1610"/>
      <c r="G3" s="1610"/>
      <c r="H3" s="1610"/>
      <c r="I3" s="1610"/>
      <c r="J3" s="1610"/>
      <c r="K3" s="1610"/>
      <c r="L3" s="1610"/>
      <c r="M3" s="1611"/>
    </row>
    <row r="4" spans="1:13" ht="59.25" customHeight="1">
      <c r="A4" s="1637"/>
      <c r="B4" s="256" t="s">
        <v>292</v>
      </c>
      <c r="C4" s="350" t="s">
        <v>93</v>
      </c>
      <c r="D4" s="351"/>
      <c r="E4" s="401"/>
      <c r="F4" s="1786" t="s">
        <v>293</v>
      </c>
      <c r="G4" s="1787"/>
      <c r="H4" s="353" t="s">
        <v>1086</v>
      </c>
      <c r="I4" s="1610"/>
      <c r="J4" s="1610"/>
      <c r="K4" s="1610"/>
      <c r="L4" s="1610"/>
      <c r="M4" s="1611"/>
    </row>
    <row r="5" spans="1:13" ht="45" customHeight="1">
      <c r="A5" s="1637"/>
      <c r="B5" s="256" t="s">
        <v>947</v>
      </c>
      <c r="C5" s="1610" t="s">
        <v>1087</v>
      </c>
      <c r="D5" s="1610"/>
      <c r="E5" s="1610"/>
      <c r="F5" s="1610"/>
      <c r="G5" s="1610"/>
      <c r="H5" s="1610"/>
      <c r="I5" s="1610"/>
      <c r="J5" s="1610"/>
      <c r="K5" s="1610"/>
      <c r="L5" s="1610"/>
      <c r="M5" s="1611"/>
    </row>
    <row r="6" spans="1:13" ht="30" customHeight="1">
      <c r="A6" s="1637"/>
      <c r="B6" s="256" t="s">
        <v>948</v>
      </c>
      <c r="C6" s="1755" t="s">
        <v>1088</v>
      </c>
      <c r="D6" s="1756"/>
      <c r="E6" s="1756"/>
      <c r="F6" s="1756"/>
      <c r="G6" s="1756"/>
      <c r="H6" s="1756"/>
      <c r="I6" s="1756"/>
      <c r="J6" s="1756"/>
      <c r="K6" s="1756"/>
      <c r="L6" s="1756"/>
      <c r="M6" s="1757"/>
    </row>
    <row r="7" spans="1:13" ht="15" customHeight="1">
      <c r="A7" s="1637"/>
      <c r="B7" s="256" t="s">
        <v>949</v>
      </c>
      <c r="C7" s="1788" t="s">
        <v>13</v>
      </c>
      <c r="D7" s="1788"/>
      <c r="E7" s="355" t="s">
        <v>594</v>
      </c>
      <c r="F7" s="355" t="s">
        <v>594</v>
      </c>
      <c r="G7" s="356" t="s">
        <v>594</v>
      </c>
      <c r="H7" s="357" t="s">
        <v>296</v>
      </c>
      <c r="I7" s="1788" t="s">
        <v>21</v>
      </c>
      <c r="J7" s="1788"/>
      <c r="K7" s="1788"/>
      <c r="L7" s="1788"/>
      <c r="M7" s="1789"/>
    </row>
    <row r="8" spans="1:13" ht="15" customHeight="1">
      <c r="A8" s="1637"/>
      <c r="B8" s="1790" t="s">
        <v>950</v>
      </c>
      <c r="C8" s="1792" t="s">
        <v>1089</v>
      </c>
      <c r="D8" s="1775"/>
      <c r="E8" s="358" t="s">
        <v>594</v>
      </c>
      <c r="F8" s="1775" t="s">
        <v>1090</v>
      </c>
      <c r="G8" s="1775"/>
      <c r="H8" s="358" t="s">
        <v>594</v>
      </c>
      <c r="I8" s="1775" t="s">
        <v>1091</v>
      </c>
      <c r="J8" s="1775"/>
      <c r="K8" s="355" t="s">
        <v>594</v>
      </c>
      <c r="L8" s="1775" t="s">
        <v>1092</v>
      </c>
      <c r="M8" s="1795"/>
    </row>
    <row r="9" spans="1:13">
      <c r="A9" s="1637"/>
      <c r="B9" s="1790"/>
      <c r="C9" s="1793"/>
      <c r="D9" s="1794"/>
      <c r="E9" s="355" t="s">
        <v>594</v>
      </c>
      <c r="F9" s="1794"/>
      <c r="G9" s="1794"/>
      <c r="H9" s="355" t="s">
        <v>594</v>
      </c>
      <c r="I9" s="1794"/>
      <c r="J9" s="1794"/>
      <c r="K9" s="355" t="s">
        <v>594</v>
      </c>
      <c r="L9" s="1794"/>
      <c r="M9" s="1796"/>
    </row>
    <row r="10" spans="1:13" ht="15" customHeight="1">
      <c r="A10" s="1637"/>
      <c r="B10" s="1791"/>
      <c r="C10" s="1771" t="s">
        <v>951</v>
      </c>
      <c r="D10" s="1771"/>
      <c r="E10" s="360" t="s">
        <v>594</v>
      </c>
      <c r="F10" s="1771" t="s">
        <v>951</v>
      </c>
      <c r="G10" s="1771"/>
      <c r="H10" s="360" t="s">
        <v>594</v>
      </c>
      <c r="I10" s="1771" t="s">
        <v>951</v>
      </c>
      <c r="J10" s="1771"/>
      <c r="K10" s="360" t="s">
        <v>594</v>
      </c>
      <c r="L10" s="1771" t="s">
        <v>951</v>
      </c>
      <c r="M10" s="1772"/>
    </row>
    <row r="11" spans="1:13" ht="46.5" customHeight="1">
      <c r="A11" s="1637"/>
      <c r="B11" s="256" t="s">
        <v>952</v>
      </c>
      <c r="C11" s="1610" t="s">
        <v>1093</v>
      </c>
      <c r="D11" s="1610"/>
      <c r="E11" s="1610"/>
      <c r="F11" s="1610"/>
      <c r="G11" s="1610"/>
      <c r="H11" s="1610"/>
      <c r="I11" s="1610"/>
      <c r="J11" s="1610"/>
      <c r="K11" s="1610"/>
      <c r="L11" s="1610"/>
      <c r="M11" s="1611"/>
    </row>
    <row r="12" spans="1:13" ht="67.5" customHeight="1">
      <c r="A12" s="1637"/>
      <c r="B12" s="256" t="s">
        <v>1069</v>
      </c>
      <c r="C12" s="1610" t="s">
        <v>1094</v>
      </c>
      <c r="D12" s="1610"/>
      <c r="E12" s="1610"/>
      <c r="F12" s="1610"/>
      <c r="G12" s="1610"/>
      <c r="H12" s="1610"/>
      <c r="I12" s="1610"/>
      <c r="J12" s="1610"/>
      <c r="K12" s="1610"/>
      <c r="L12" s="1610"/>
      <c r="M12" s="1611"/>
    </row>
    <row r="13" spans="1:13" ht="30" customHeight="1">
      <c r="A13" s="1637"/>
      <c r="B13" s="256" t="s">
        <v>1071</v>
      </c>
      <c r="C13" s="1747" t="s">
        <v>322</v>
      </c>
      <c r="D13" s="1712"/>
      <c r="E13" s="1712"/>
      <c r="F13" s="1712"/>
      <c r="G13" s="1712"/>
      <c r="H13" s="1712"/>
      <c r="I13" s="1712"/>
      <c r="J13" s="1712"/>
      <c r="K13" s="1712"/>
      <c r="L13" s="1712"/>
      <c r="M13" s="1713"/>
    </row>
    <row r="14" spans="1:13" ht="38.25" customHeight="1">
      <c r="A14" s="1637"/>
      <c r="B14" s="1767" t="s">
        <v>1072</v>
      </c>
      <c r="C14" s="1610" t="s">
        <v>86</v>
      </c>
      <c r="D14" s="1610"/>
      <c r="E14" s="362" t="s">
        <v>108</v>
      </c>
      <c r="F14" s="1610" t="s">
        <v>1095</v>
      </c>
      <c r="G14" s="1610"/>
      <c r="H14" s="1610"/>
      <c r="I14" s="1610"/>
      <c r="J14" s="1610"/>
      <c r="K14" s="1610"/>
      <c r="L14" s="1610"/>
      <c r="M14" s="1611"/>
    </row>
    <row r="15" spans="1:13" ht="15" customHeight="1">
      <c r="A15" s="1637"/>
      <c r="B15" s="1768"/>
      <c r="C15" s="350" t="s">
        <v>594</v>
      </c>
      <c r="D15" s="350" t="s">
        <v>594</v>
      </c>
      <c r="E15" s="385" t="s">
        <v>594</v>
      </c>
      <c r="F15" s="1610" t="s">
        <v>594</v>
      </c>
      <c r="G15" s="1610"/>
      <c r="H15" s="1610"/>
      <c r="I15" s="1610"/>
      <c r="J15" s="1610"/>
      <c r="K15" s="1610"/>
      <c r="L15" s="1610"/>
      <c r="M15" s="1611"/>
    </row>
    <row r="16" spans="1:13" ht="15" customHeight="1">
      <c r="A16" s="1760" t="s">
        <v>204</v>
      </c>
      <c r="B16" s="259" t="s">
        <v>283</v>
      </c>
      <c r="C16" s="1610" t="s">
        <v>8</v>
      </c>
      <c r="D16" s="1610"/>
      <c r="E16" s="1610"/>
      <c r="F16" s="1610"/>
      <c r="G16" s="1610"/>
      <c r="H16" s="1610"/>
      <c r="I16" s="1610"/>
      <c r="J16" s="1610"/>
      <c r="K16" s="1610"/>
      <c r="L16" s="1610"/>
      <c r="M16" s="1611"/>
    </row>
    <row r="17" spans="1:13" ht="38.25" customHeight="1">
      <c r="A17" s="1632"/>
      <c r="B17" s="259" t="s">
        <v>1074</v>
      </c>
      <c r="C17" s="1747" t="s">
        <v>345</v>
      </c>
      <c r="D17" s="1712"/>
      <c r="E17" s="1712"/>
      <c r="F17" s="1712"/>
      <c r="G17" s="1712"/>
      <c r="H17" s="1712"/>
      <c r="I17" s="1712"/>
      <c r="J17" s="1712"/>
      <c r="K17" s="1712"/>
      <c r="L17" s="1712"/>
      <c r="M17" s="1713"/>
    </row>
    <row r="18" spans="1:13">
      <c r="A18" s="1632"/>
      <c r="B18" s="1634" t="s">
        <v>954</v>
      </c>
      <c r="C18" s="355" t="s">
        <v>594</v>
      </c>
      <c r="D18" s="363" t="s">
        <v>594</v>
      </c>
      <c r="E18" s="363" t="s">
        <v>594</v>
      </c>
      <c r="F18" s="363" t="s">
        <v>594</v>
      </c>
      <c r="G18" s="363" t="s">
        <v>594</v>
      </c>
      <c r="H18" s="363" t="s">
        <v>594</v>
      </c>
      <c r="I18" s="363" t="s">
        <v>594</v>
      </c>
      <c r="J18" s="363" t="s">
        <v>594</v>
      </c>
      <c r="K18" s="363" t="s">
        <v>594</v>
      </c>
      <c r="L18" s="363" t="s">
        <v>594</v>
      </c>
      <c r="M18" s="364" t="s">
        <v>594</v>
      </c>
    </row>
    <row r="19" spans="1:13">
      <c r="A19" s="1632"/>
      <c r="B19" s="1634"/>
      <c r="C19" s="355" t="s">
        <v>594</v>
      </c>
      <c r="D19" s="350" t="s">
        <v>594</v>
      </c>
      <c r="E19" s="363" t="s">
        <v>594</v>
      </c>
      <c r="F19" s="350" t="s">
        <v>594</v>
      </c>
      <c r="G19" s="363" t="s">
        <v>594</v>
      </c>
      <c r="H19" s="350" t="s">
        <v>594</v>
      </c>
      <c r="I19" s="363" t="s">
        <v>594</v>
      </c>
      <c r="J19" s="350" t="s">
        <v>594</v>
      </c>
      <c r="K19" s="363" t="s">
        <v>594</v>
      </c>
      <c r="L19" s="363" t="s">
        <v>594</v>
      </c>
      <c r="M19" s="364" t="s">
        <v>594</v>
      </c>
    </row>
    <row r="20" spans="1:13">
      <c r="A20" s="1632"/>
      <c r="B20" s="1634"/>
      <c r="C20" s="533" t="s">
        <v>955</v>
      </c>
      <c r="D20" s="365" t="s">
        <v>594</v>
      </c>
      <c r="E20" s="533" t="s">
        <v>956</v>
      </c>
      <c r="F20" s="365" t="s">
        <v>594</v>
      </c>
      <c r="G20" s="533" t="s">
        <v>957</v>
      </c>
      <c r="H20" s="365" t="s">
        <v>594</v>
      </c>
      <c r="I20" s="533" t="s">
        <v>958</v>
      </c>
      <c r="J20" s="365" t="s">
        <v>964</v>
      </c>
      <c r="K20" s="363" t="s">
        <v>594</v>
      </c>
      <c r="L20" s="363" t="s">
        <v>594</v>
      </c>
      <c r="M20" s="364" t="s">
        <v>594</v>
      </c>
    </row>
    <row r="21" spans="1:13">
      <c r="A21" s="1632"/>
      <c r="B21" s="1634"/>
      <c r="C21" s="533" t="s">
        <v>959</v>
      </c>
      <c r="D21" s="365" t="s">
        <v>594</v>
      </c>
      <c r="E21" s="533" t="s">
        <v>960</v>
      </c>
      <c r="F21" s="365" t="s">
        <v>594</v>
      </c>
      <c r="G21" s="533" t="s">
        <v>961</v>
      </c>
      <c r="H21" s="365" t="s">
        <v>594</v>
      </c>
      <c r="I21" s="363" t="s">
        <v>594</v>
      </c>
      <c r="J21" s="363" t="s">
        <v>594</v>
      </c>
      <c r="K21" s="363" t="s">
        <v>594</v>
      </c>
      <c r="L21" s="363" t="s">
        <v>594</v>
      </c>
      <c r="M21" s="364" t="s">
        <v>594</v>
      </c>
    </row>
    <row r="22" spans="1:13">
      <c r="A22" s="1632"/>
      <c r="B22" s="1634"/>
      <c r="C22" s="533" t="s">
        <v>962</v>
      </c>
      <c r="D22" s="365" t="s">
        <v>594</v>
      </c>
      <c r="E22" s="533" t="s">
        <v>963</v>
      </c>
      <c r="F22" s="365" t="s">
        <v>594</v>
      </c>
      <c r="G22" s="363" t="s">
        <v>594</v>
      </c>
      <c r="H22" s="363" t="s">
        <v>594</v>
      </c>
      <c r="I22" s="363" t="s">
        <v>594</v>
      </c>
      <c r="J22" s="363" t="s">
        <v>594</v>
      </c>
      <c r="K22" s="363" t="s">
        <v>594</v>
      </c>
      <c r="L22" s="363" t="s">
        <v>594</v>
      </c>
      <c r="M22" s="364" t="s">
        <v>594</v>
      </c>
    </row>
    <row r="23" spans="1:13">
      <c r="A23" s="1632"/>
      <c r="B23" s="1634"/>
      <c r="C23" s="533" t="s">
        <v>105</v>
      </c>
      <c r="D23" s="365" t="s">
        <v>594</v>
      </c>
      <c r="E23" s="533" t="s">
        <v>965</v>
      </c>
      <c r="F23" s="360" t="s">
        <v>594</v>
      </c>
      <c r="G23" s="360" t="s">
        <v>594</v>
      </c>
      <c r="H23" s="360" t="s">
        <v>594</v>
      </c>
      <c r="I23" s="360" t="s">
        <v>594</v>
      </c>
      <c r="J23" s="360" t="s">
        <v>594</v>
      </c>
      <c r="K23" s="360" t="s">
        <v>594</v>
      </c>
      <c r="L23" s="360" t="s">
        <v>594</v>
      </c>
      <c r="M23" s="361" t="s">
        <v>594</v>
      </c>
    </row>
    <row r="24" spans="1:13">
      <c r="A24" s="1632"/>
      <c r="B24" s="1635"/>
      <c r="C24" s="350" t="s">
        <v>594</v>
      </c>
      <c r="D24" s="350" t="s">
        <v>594</v>
      </c>
      <c r="E24" s="350" t="s">
        <v>594</v>
      </c>
      <c r="F24" s="350" t="s">
        <v>594</v>
      </c>
      <c r="G24" s="350" t="s">
        <v>594</v>
      </c>
      <c r="H24" s="350" t="s">
        <v>594</v>
      </c>
      <c r="I24" s="350" t="s">
        <v>594</v>
      </c>
      <c r="J24" s="350" t="s">
        <v>594</v>
      </c>
      <c r="K24" s="350" t="s">
        <v>594</v>
      </c>
      <c r="L24" s="350" t="s">
        <v>594</v>
      </c>
      <c r="M24" s="354" t="s">
        <v>594</v>
      </c>
    </row>
    <row r="25" spans="1:13">
      <c r="A25" s="1632"/>
      <c r="B25" s="1634" t="s">
        <v>967</v>
      </c>
      <c r="C25" s="363" t="s">
        <v>594</v>
      </c>
      <c r="D25" s="363" t="s">
        <v>594</v>
      </c>
      <c r="E25" s="363" t="s">
        <v>594</v>
      </c>
      <c r="F25" s="363" t="s">
        <v>594</v>
      </c>
      <c r="G25" s="363" t="s">
        <v>594</v>
      </c>
      <c r="H25" s="363" t="s">
        <v>594</v>
      </c>
      <c r="I25" s="363" t="s">
        <v>594</v>
      </c>
      <c r="J25" s="363" t="s">
        <v>594</v>
      </c>
      <c r="K25" s="363" t="s">
        <v>594</v>
      </c>
      <c r="L25" s="355" t="s">
        <v>594</v>
      </c>
      <c r="M25" s="359" t="s">
        <v>594</v>
      </c>
    </row>
    <row r="26" spans="1:13">
      <c r="A26" s="1632"/>
      <c r="B26" s="1634"/>
      <c r="C26" s="533" t="s">
        <v>968</v>
      </c>
      <c r="D26" s="366" t="s">
        <v>594</v>
      </c>
      <c r="E26" s="363" t="s">
        <v>594</v>
      </c>
      <c r="F26" s="533" t="s">
        <v>969</v>
      </c>
      <c r="G26" s="366" t="s">
        <v>964</v>
      </c>
      <c r="H26" s="363" t="s">
        <v>594</v>
      </c>
      <c r="I26" s="533" t="s">
        <v>970</v>
      </c>
      <c r="J26" s="366"/>
      <c r="K26" s="363" t="s">
        <v>594</v>
      </c>
      <c r="L26" s="355" t="s">
        <v>594</v>
      </c>
      <c r="M26" s="359" t="s">
        <v>594</v>
      </c>
    </row>
    <row r="27" spans="1:13" ht="17.25" customHeight="1">
      <c r="A27" s="1632"/>
      <c r="B27" s="1634"/>
      <c r="C27" s="533" t="s">
        <v>971</v>
      </c>
      <c r="D27" s="368" t="s">
        <v>594</v>
      </c>
      <c r="E27" s="355" t="s">
        <v>594</v>
      </c>
      <c r="F27" s="533" t="s">
        <v>972</v>
      </c>
      <c r="G27" s="365" t="s">
        <v>594</v>
      </c>
      <c r="H27" s="355" t="s">
        <v>594</v>
      </c>
      <c r="I27" s="355" t="s">
        <v>594</v>
      </c>
      <c r="J27" s="355" t="s">
        <v>594</v>
      </c>
      <c r="K27" s="355" t="s">
        <v>594</v>
      </c>
      <c r="L27" s="355" t="s">
        <v>594</v>
      </c>
      <c r="M27" s="359" t="s">
        <v>594</v>
      </c>
    </row>
    <row r="28" spans="1:13">
      <c r="A28" s="1632"/>
      <c r="B28" s="1635"/>
      <c r="C28" s="350" t="s">
        <v>594</v>
      </c>
      <c r="D28" s="350" t="s">
        <v>594</v>
      </c>
      <c r="E28" s="350" t="s">
        <v>594</v>
      </c>
      <c r="F28" s="350" t="s">
        <v>594</v>
      </c>
      <c r="G28" s="350" t="s">
        <v>594</v>
      </c>
      <c r="H28" s="350" t="s">
        <v>594</v>
      </c>
      <c r="I28" s="350" t="s">
        <v>594</v>
      </c>
      <c r="J28" s="350" t="s">
        <v>594</v>
      </c>
      <c r="K28" s="350" t="s">
        <v>594</v>
      </c>
      <c r="L28" s="360" t="s">
        <v>594</v>
      </c>
      <c r="M28" s="361" t="s">
        <v>594</v>
      </c>
    </row>
    <row r="29" spans="1:13">
      <c r="A29" s="1632"/>
      <c r="B29" s="257" t="s">
        <v>973</v>
      </c>
      <c r="C29" s="363" t="s">
        <v>594</v>
      </c>
      <c r="D29" s="363" t="s">
        <v>594</v>
      </c>
      <c r="E29" s="363" t="s">
        <v>594</v>
      </c>
      <c r="F29" s="363" t="s">
        <v>594</v>
      </c>
      <c r="G29" s="363" t="s">
        <v>594</v>
      </c>
      <c r="H29" s="363" t="s">
        <v>594</v>
      </c>
      <c r="I29" s="363" t="s">
        <v>594</v>
      </c>
      <c r="J29" s="363" t="s">
        <v>594</v>
      </c>
      <c r="K29" s="363" t="s">
        <v>594</v>
      </c>
      <c r="L29" s="363" t="s">
        <v>594</v>
      </c>
      <c r="M29" s="364" t="s">
        <v>594</v>
      </c>
    </row>
    <row r="30" spans="1:13" ht="15" customHeight="1">
      <c r="A30" s="1632"/>
      <c r="B30" s="257" t="s">
        <v>594</v>
      </c>
      <c r="C30" s="534" t="s">
        <v>974</v>
      </c>
      <c r="D30" s="540">
        <v>1235</v>
      </c>
      <c r="E30" s="363" t="s">
        <v>594</v>
      </c>
      <c r="F30" s="355" t="s">
        <v>975</v>
      </c>
      <c r="G30" s="536">
        <v>2021</v>
      </c>
      <c r="H30" s="363" t="s">
        <v>594</v>
      </c>
      <c r="I30" s="535" t="s">
        <v>976</v>
      </c>
      <c r="J30" s="1761" t="s">
        <v>1096</v>
      </c>
      <c r="K30" s="1610"/>
      <c r="L30" s="1762"/>
      <c r="M30" s="364" t="s">
        <v>594</v>
      </c>
    </row>
    <row r="31" spans="1:13">
      <c r="A31" s="1632"/>
      <c r="B31" s="256" t="s">
        <v>594</v>
      </c>
      <c r="C31" s="350" t="s">
        <v>594</v>
      </c>
      <c r="D31" s="350" t="s">
        <v>594</v>
      </c>
      <c r="E31" s="350" t="s">
        <v>594</v>
      </c>
      <c r="F31" s="350" t="s">
        <v>594</v>
      </c>
      <c r="G31" s="525" t="s">
        <v>594</v>
      </c>
      <c r="H31" s="350" t="s">
        <v>594</v>
      </c>
      <c r="I31" s="350" t="s">
        <v>594</v>
      </c>
      <c r="J31" s="350" t="s">
        <v>594</v>
      </c>
      <c r="K31" s="350" t="s">
        <v>594</v>
      </c>
      <c r="L31" s="350" t="s">
        <v>594</v>
      </c>
      <c r="M31" s="354" t="s">
        <v>594</v>
      </c>
    </row>
    <row r="32" spans="1:13">
      <c r="A32" s="1632"/>
      <c r="B32" s="1634" t="s">
        <v>977</v>
      </c>
      <c r="C32" s="371" t="s">
        <v>594</v>
      </c>
      <c r="D32" s="371" t="s">
        <v>594</v>
      </c>
      <c r="E32" s="371" t="s">
        <v>594</v>
      </c>
      <c r="F32" s="371" t="s">
        <v>594</v>
      </c>
      <c r="G32" s="538" t="s">
        <v>594</v>
      </c>
      <c r="H32" s="371" t="s">
        <v>594</v>
      </c>
      <c r="I32" s="371" t="s">
        <v>594</v>
      </c>
      <c r="J32" s="371" t="s">
        <v>594</v>
      </c>
      <c r="K32" s="371" t="s">
        <v>594</v>
      </c>
      <c r="L32" s="355" t="s">
        <v>594</v>
      </c>
      <c r="M32" s="359" t="s">
        <v>594</v>
      </c>
    </row>
    <row r="33" spans="1:13">
      <c r="A33" s="1632"/>
      <c r="B33" s="1634"/>
      <c r="C33" s="533" t="s">
        <v>978</v>
      </c>
      <c r="D33" s="536">
        <v>2.0230000000000001</v>
      </c>
      <c r="E33" s="371" t="s">
        <v>594</v>
      </c>
      <c r="F33" s="533" t="s">
        <v>979</v>
      </c>
      <c r="G33" s="539">
        <v>2033</v>
      </c>
      <c r="H33" s="371" t="s">
        <v>594</v>
      </c>
      <c r="I33" s="355" t="s">
        <v>594</v>
      </c>
      <c r="J33" s="371" t="s">
        <v>594</v>
      </c>
      <c r="K33" s="371" t="s">
        <v>594</v>
      </c>
      <c r="L33" s="355" t="s">
        <v>594</v>
      </c>
      <c r="M33" s="359" t="s">
        <v>594</v>
      </c>
    </row>
    <row r="34" spans="1:13">
      <c r="A34" s="1632"/>
      <c r="B34" s="1635"/>
      <c r="C34" s="350" t="s">
        <v>594</v>
      </c>
      <c r="D34" s="350" t="s">
        <v>594</v>
      </c>
      <c r="E34" s="373" t="s">
        <v>594</v>
      </c>
      <c r="F34" s="350" t="s">
        <v>594</v>
      </c>
      <c r="G34" s="373" t="s">
        <v>594</v>
      </c>
      <c r="H34" s="373" t="s">
        <v>594</v>
      </c>
      <c r="I34" s="360" t="s">
        <v>594</v>
      </c>
      <c r="J34" s="373" t="s">
        <v>594</v>
      </c>
      <c r="K34" s="373" t="s">
        <v>594</v>
      </c>
      <c r="L34" s="360" t="s">
        <v>594</v>
      </c>
      <c r="M34" s="361" t="s">
        <v>594</v>
      </c>
    </row>
    <row r="35" spans="1:13">
      <c r="A35" s="1632"/>
      <c r="B35" s="1634" t="s">
        <v>980</v>
      </c>
      <c r="C35" s="363"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634"/>
      <c r="C36" s="437" t="s">
        <v>594</v>
      </c>
      <c r="D36" s="541">
        <v>2023</v>
      </c>
      <c r="E36" s="542"/>
      <c r="F36" s="541">
        <v>2024</v>
      </c>
      <c r="G36" s="541" t="s">
        <v>594</v>
      </c>
      <c r="H36" s="543">
        <v>2025</v>
      </c>
      <c r="I36" s="543" t="s">
        <v>594</v>
      </c>
      <c r="J36" s="543">
        <v>2026</v>
      </c>
      <c r="K36" s="541" t="s">
        <v>594</v>
      </c>
      <c r="L36" s="541">
        <v>2027</v>
      </c>
      <c r="M36" s="364" t="s">
        <v>594</v>
      </c>
    </row>
    <row r="37" spans="1:13">
      <c r="A37" s="1632"/>
      <c r="B37" s="1634"/>
      <c r="C37" s="437" t="s">
        <v>594</v>
      </c>
      <c r="D37" s="544">
        <v>1500</v>
      </c>
      <c r="E37" s="540" t="s">
        <v>594</v>
      </c>
      <c r="F37" s="544">
        <v>1500</v>
      </c>
      <c r="G37" s="540" t="s">
        <v>594</v>
      </c>
      <c r="H37" s="544">
        <v>1500</v>
      </c>
      <c r="I37" s="540" t="s">
        <v>594</v>
      </c>
      <c r="J37" s="544">
        <v>1500</v>
      </c>
      <c r="K37" s="540" t="s">
        <v>594</v>
      </c>
      <c r="L37" s="544">
        <v>1500</v>
      </c>
      <c r="M37" s="389" t="s">
        <v>594</v>
      </c>
    </row>
    <row r="38" spans="1:13">
      <c r="A38" s="1632"/>
      <c r="B38" s="1634"/>
      <c r="C38" s="437" t="s">
        <v>594</v>
      </c>
      <c r="D38" s="541">
        <v>2028</v>
      </c>
      <c r="E38" s="541" t="s">
        <v>594</v>
      </c>
      <c r="F38" s="541">
        <v>2029</v>
      </c>
      <c r="G38" s="541" t="s">
        <v>594</v>
      </c>
      <c r="H38" s="543">
        <v>2030</v>
      </c>
      <c r="I38" s="543" t="s">
        <v>594</v>
      </c>
      <c r="J38" s="543">
        <v>2031</v>
      </c>
      <c r="K38" s="541" t="s">
        <v>594</v>
      </c>
      <c r="L38" s="541">
        <v>2032</v>
      </c>
      <c r="M38" s="364" t="s">
        <v>594</v>
      </c>
    </row>
    <row r="39" spans="1:13">
      <c r="A39" s="1632"/>
      <c r="B39" s="1634"/>
      <c r="C39" s="437" t="s">
        <v>594</v>
      </c>
      <c r="D39" s="544">
        <v>1500</v>
      </c>
      <c r="E39" s="540" t="s">
        <v>594</v>
      </c>
      <c r="F39" s="544">
        <v>1500</v>
      </c>
      <c r="G39" s="540" t="s">
        <v>594</v>
      </c>
      <c r="H39" s="544">
        <v>1500</v>
      </c>
      <c r="I39" s="540" t="s">
        <v>594</v>
      </c>
      <c r="J39" s="544">
        <v>1500</v>
      </c>
      <c r="K39" s="540" t="s">
        <v>594</v>
      </c>
      <c r="L39" s="544">
        <v>1500</v>
      </c>
      <c r="M39" s="389" t="s">
        <v>594</v>
      </c>
    </row>
    <row r="40" spans="1:13">
      <c r="A40" s="1632"/>
      <c r="B40" s="1634"/>
      <c r="C40" s="437" t="s">
        <v>594</v>
      </c>
      <c r="D40" s="541">
        <v>2033</v>
      </c>
      <c r="E40" s="437" t="s">
        <v>594</v>
      </c>
      <c r="F40" s="437"/>
      <c r="G40" s="437" t="s">
        <v>594</v>
      </c>
      <c r="H40" s="428"/>
      <c r="I40" s="428" t="s">
        <v>594</v>
      </c>
      <c r="J40" s="428"/>
      <c r="K40" s="437" t="s">
        <v>594</v>
      </c>
      <c r="L40" s="437"/>
      <c r="M40" s="364" t="s">
        <v>594</v>
      </c>
    </row>
    <row r="41" spans="1:13">
      <c r="A41" s="1632"/>
      <c r="B41" s="1634"/>
      <c r="C41" s="363" t="s">
        <v>594</v>
      </c>
      <c r="D41" s="545">
        <v>1500</v>
      </c>
      <c r="E41" s="370" t="s">
        <v>594</v>
      </c>
      <c r="F41" s="346" t="s">
        <v>594</v>
      </c>
      <c r="G41" s="370" t="s">
        <v>594</v>
      </c>
      <c r="H41" s="346" t="s">
        <v>594</v>
      </c>
      <c r="I41" s="370" t="s">
        <v>594</v>
      </c>
      <c r="J41" s="346" t="s">
        <v>594</v>
      </c>
      <c r="K41" s="370" t="s">
        <v>594</v>
      </c>
      <c r="L41" s="346" t="s">
        <v>594</v>
      </c>
      <c r="M41" s="389" t="s">
        <v>594</v>
      </c>
    </row>
    <row r="42" spans="1:13">
      <c r="A42" s="1632"/>
      <c r="B42" s="1634"/>
      <c r="C42" s="363" t="s">
        <v>594</v>
      </c>
      <c r="D42" s="350"/>
      <c r="E42" s="350" t="s">
        <v>594</v>
      </c>
      <c r="F42" s="525" t="s">
        <v>981</v>
      </c>
      <c r="G42" s="350" t="s">
        <v>594</v>
      </c>
      <c r="H42" s="363" t="s">
        <v>594</v>
      </c>
      <c r="I42" s="363" t="s">
        <v>594</v>
      </c>
      <c r="J42" s="363" t="s">
        <v>594</v>
      </c>
      <c r="K42" s="363" t="s">
        <v>594</v>
      </c>
      <c r="L42" s="363" t="s">
        <v>594</v>
      </c>
      <c r="M42" s="364" t="s">
        <v>594</v>
      </c>
    </row>
    <row r="43" spans="1:13" ht="15" customHeight="1">
      <c r="A43" s="1632"/>
      <c r="B43" s="1634"/>
      <c r="C43" s="363" t="s">
        <v>594</v>
      </c>
      <c r="D43" s="351" t="s">
        <v>594</v>
      </c>
      <c r="E43" s="353" t="s">
        <v>594</v>
      </c>
      <c r="F43" s="546">
        <v>16500</v>
      </c>
      <c r="G43" s="523"/>
      <c r="H43" s="1763" t="s">
        <v>594</v>
      </c>
      <c r="I43" s="1763"/>
      <c r="J43" s="363" t="s">
        <v>594</v>
      </c>
      <c r="K43" s="363" t="s">
        <v>594</v>
      </c>
      <c r="L43" s="363" t="s">
        <v>594</v>
      </c>
      <c r="M43" s="364" t="s">
        <v>594</v>
      </c>
    </row>
    <row r="44" spans="1:13">
      <c r="A44" s="1632"/>
      <c r="B44" s="1634"/>
      <c r="C44" s="350"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764" t="s">
        <v>982</v>
      </c>
      <c r="C45" s="363" t="s">
        <v>594</v>
      </c>
      <c r="D45" s="363" t="s">
        <v>594</v>
      </c>
      <c r="E45" s="363" t="s">
        <v>594</v>
      </c>
      <c r="F45" s="363" t="s">
        <v>594</v>
      </c>
      <c r="G45" s="363" t="s">
        <v>594</v>
      </c>
      <c r="H45" s="363" t="s">
        <v>594</v>
      </c>
      <c r="I45" s="363" t="s">
        <v>594</v>
      </c>
      <c r="J45" s="363" t="s">
        <v>594</v>
      </c>
      <c r="K45" s="363" t="s">
        <v>594</v>
      </c>
      <c r="L45" s="355" t="s">
        <v>594</v>
      </c>
      <c r="M45" s="359" t="s">
        <v>594</v>
      </c>
    </row>
    <row r="46" spans="1:13" ht="15" customHeight="1">
      <c r="A46" s="1632"/>
      <c r="B46" s="1634"/>
      <c r="C46" s="355" t="s">
        <v>594</v>
      </c>
      <c r="D46" s="363" t="s">
        <v>93</v>
      </c>
      <c r="E46" s="350" t="s">
        <v>95</v>
      </c>
      <c r="F46" s="1773" t="s">
        <v>983</v>
      </c>
      <c r="G46" s="1774" t="s">
        <v>594</v>
      </c>
      <c r="H46" s="1775"/>
      <c r="I46" s="1775"/>
      <c r="J46" s="1776"/>
      <c r="K46" s="363" t="s">
        <v>984</v>
      </c>
      <c r="L46" s="1780" t="s">
        <v>594</v>
      </c>
      <c r="M46" s="1781"/>
    </row>
    <row r="47" spans="1:13">
      <c r="A47" s="1632"/>
      <c r="B47" s="1634"/>
      <c r="C47" s="355" t="s">
        <v>594</v>
      </c>
      <c r="D47" s="375" t="s">
        <v>594</v>
      </c>
      <c r="E47" s="353" t="s">
        <v>964</v>
      </c>
      <c r="F47" s="1773"/>
      <c r="G47" s="1777"/>
      <c r="H47" s="1778"/>
      <c r="I47" s="1778"/>
      <c r="J47" s="1779"/>
      <c r="K47" s="355" t="s">
        <v>594</v>
      </c>
      <c r="L47" s="1782"/>
      <c r="M47" s="1783"/>
    </row>
    <row r="48" spans="1:13">
      <c r="A48" s="1632"/>
      <c r="B48" s="1635"/>
      <c r="C48" s="360" t="s">
        <v>594</v>
      </c>
      <c r="D48" s="360" t="s">
        <v>594</v>
      </c>
      <c r="E48" s="360" t="s">
        <v>594</v>
      </c>
      <c r="F48" s="360" t="s">
        <v>594</v>
      </c>
      <c r="G48" s="360" t="s">
        <v>594</v>
      </c>
      <c r="H48" s="360" t="s">
        <v>594</v>
      </c>
      <c r="I48" s="360" t="s">
        <v>594</v>
      </c>
      <c r="J48" s="360" t="s">
        <v>594</v>
      </c>
      <c r="K48" s="360" t="s">
        <v>594</v>
      </c>
      <c r="L48" s="355" t="s">
        <v>594</v>
      </c>
      <c r="M48" s="359" t="s">
        <v>594</v>
      </c>
    </row>
    <row r="49" spans="1:13" ht="72" customHeight="1">
      <c r="A49" s="1632"/>
      <c r="B49" s="256" t="s">
        <v>985</v>
      </c>
      <c r="C49" s="1769" t="s">
        <v>1097</v>
      </c>
      <c r="D49" s="1769"/>
      <c r="E49" s="1769"/>
      <c r="F49" s="1769"/>
      <c r="G49" s="1769"/>
      <c r="H49" s="1769"/>
      <c r="I49" s="1769"/>
      <c r="J49" s="1769"/>
      <c r="K49" s="1769"/>
      <c r="L49" s="1769"/>
      <c r="M49" s="1770"/>
    </row>
    <row r="50" spans="1:13" ht="36.75" customHeight="1">
      <c r="A50" s="1632"/>
      <c r="B50" s="259" t="s">
        <v>986</v>
      </c>
      <c r="C50" s="1610" t="s">
        <v>1098</v>
      </c>
      <c r="D50" s="1610"/>
      <c r="E50" s="1610"/>
      <c r="F50" s="1610"/>
      <c r="G50" s="1610"/>
      <c r="H50" s="1610"/>
      <c r="I50" s="1610"/>
      <c r="J50" s="1610"/>
      <c r="K50" s="1610"/>
      <c r="L50" s="1610"/>
      <c r="M50" s="1611"/>
    </row>
    <row r="51" spans="1:13">
      <c r="A51" s="1632"/>
      <c r="B51" s="259" t="s">
        <v>988</v>
      </c>
      <c r="C51" s="474">
        <v>20</v>
      </c>
      <c r="D51" s="350" t="s">
        <v>594</v>
      </c>
      <c r="E51" s="350" t="s">
        <v>594</v>
      </c>
      <c r="F51" s="350" t="s">
        <v>594</v>
      </c>
      <c r="G51" s="350" t="s">
        <v>594</v>
      </c>
      <c r="H51" s="350" t="s">
        <v>594</v>
      </c>
      <c r="I51" s="350" t="s">
        <v>594</v>
      </c>
      <c r="J51" s="350" t="s">
        <v>594</v>
      </c>
      <c r="K51" s="350" t="s">
        <v>594</v>
      </c>
      <c r="L51" s="350" t="s">
        <v>594</v>
      </c>
      <c r="M51" s="354" t="s">
        <v>594</v>
      </c>
    </row>
    <row r="52" spans="1:13">
      <c r="A52" s="1632"/>
      <c r="B52" s="259" t="s">
        <v>990</v>
      </c>
      <c r="C52" s="350" t="s">
        <v>1099</v>
      </c>
      <c r="D52" s="350" t="s">
        <v>594</v>
      </c>
      <c r="E52" s="350" t="s">
        <v>594</v>
      </c>
      <c r="F52" s="350" t="s">
        <v>594</v>
      </c>
      <c r="G52" s="350" t="s">
        <v>594</v>
      </c>
      <c r="H52" s="350" t="s">
        <v>594</v>
      </c>
      <c r="I52" s="350" t="s">
        <v>594</v>
      </c>
      <c r="J52" s="350" t="s">
        <v>594</v>
      </c>
      <c r="K52" s="350" t="s">
        <v>594</v>
      </c>
      <c r="L52" s="350" t="s">
        <v>594</v>
      </c>
      <c r="M52" s="354" t="s">
        <v>594</v>
      </c>
    </row>
    <row r="53" spans="1:13" ht="15" customHeight="1">
      <c r="A53" s="1652" t="s">
        <v>216</v>
      </c>
      <c r="B53" s="265" t="s">
        <v>992</v>
      </c>
      <c r="C53" s="1610" t="s">
        <v>353</v>
      </c>
      <c r="D53" s="1610"/>
      <c r="E53" s="1610"/>
      <c r="F53" s="1610"/>
      <c r="G53" s="1610"/>
      <c r="H53" s="1610"/>
      <c r="I53" s="1610"/>
      <c r="J53" s="1610"/>
      <c r="K53" s="1610"/>
      <c r="L53" s="1610"/>
      <c r="M53" s="1611"/>
    </row>
    <row r="54" spans="1:13" ht="15" customHeight="1">
      <c r="A54" s="1653"/>
      <c r="B54" s="265" t="s">
        <v>993</v>
      </c>
      <c r="C54" s="1610" t="s">
        <v>1100</v>
      </c>
      <c r="D54" s="1610"/>
      <c r="E54" s="1610"/>
      <c r="F54" s="1610"/>
      <c r="G54" s="1610"/>
      <c r="H54" s="1610"/>
      <c r="I54" s="1610"/>
      <c r="J54" s="1610"/>
      <c r="K54" s="1610"/>
      <c r="L54" s="1610"/>
      <c r="M54" s="1611"/>
    </row>
    <row r="55" spans="1:13" ht="15" customHeight="1">
      <c r="A55" s="1653"/>
      <c r="B55" s="265" t="s">
        <v>995</v>
      </c>
      <c r="C55" s="1610" t="s">
        <v>1101</v>
      </c>
      <c r="D55" s="1610"/>
      <c r="E55" s="1610"/>
      <c r="F55" s="1610"/>
      <c r="G55" s="1610"/>
      <c r="H55" s="1610"/>
      <c r="I55" s="1610"/>
      <c r="J55" s="1610"/>
      <c r="K55" s="1610"/>
      <c r="L55" s="1610"/>
      <c r="M55" s="1611"/>
    </row>
    <row r="56" spans="1:13" ht="15" customHeight="1">
      <c r="A56" s="1653"/>
      <c r="B56" s="265" t="s">
        <v>997</v>
      </c>
      <c r="C56" s="1610" t="s">
        <v>352</v>
      </c>
      <c r="D56" s="1610"/>
      <c r="E56" s="1610"/>
      <c r="F56" s="1610"/>
      <c r="G56" s="1610"/>
      <c r="H56" s="1610"/>
      <c r="I56" s="1610"/>
      <c r="J56" s="1610"/>
      <c r="K56" s="1610"/>
      <c r="L56" s="1610"/>
      <c r="M56" s="1611"/>
    </row>
    <row r="57" spans="1:13" ht="15" customHeight="1">
      <c r="A57" s="1653"/>
      <c r="B57" s="265" t="s">
        <v>998</v>
      </c>
      <c r="C57" s="1610" t="s">
        <v>355</v>
      </c>
      <c r="D57" s="1610"/>
      <c r="E57" s="1610"/>
      <c r="F57" s="1610"/>
      <c r="G57" s="1610"/>
      <c r="H57" s="1610"/>
      <c r="I57" s="1610"/>
      <c r="J57" s="1610"/>
      <c r="K57" s="1610"/>
      <c r="L57" s="1610"/>
      <c r="M57" s="1611"/>
    </row>
    <row r="58" spans="1:13" ht="15" customHeight="1">
      <c r="A58" s="1654"/>
      <c r="B58" s="265" t="s">
        <v>999</v>
      </c>
      <c r="C58" s="1756">
        <v>3779595</v>
      </c>
      <c r="D58" s="1756"/>
      <c r="E58" s="1756"/>
      <c r="F58" s="1756"/>
      <c r="G58" s="1756"/>
      <c r="H58" s="1756"/>
      <c r="I58" s="1756"/>
      <c r="J58" s="1756"/>
      <c r="K58" s="1756"/>
      <c r="L58" s="1756"/>
      <c r="M58" s="1757"/>
    </row>
    <row r="59" spans="1:13" ht="15" customHeight="1">
      <c r="A59" s="1652" t="s">
        <v>1000</v>
      </c>
      <c r="B59" s="266" t="s">
        <v>1001</v>
      </c>
      <c r="C59" s="1758" t="s">
        <v>1102</v>
      </c>
      <c r="D59" s="1758"/>
      <c r="E59" s="1758"/>
      <c r="F59" s="1758"/>
      <c r="G59" s="1758"/>
      <c r="H59" s="1758"/>
      <c r="I59" s="1758"/>
      <c r="J59" s="1758"/>
      <c r="K59" s="1758"/>
      <c r="L59" s="1758"/>
      <c r="M59" s="1759"/>
    </row>
    <row r="60" spans="1:13" ht="15" customHeight="1">
      <c r="A60" s="1653"/>
      <c r="B60" s="266" t="s">
        <v>1003</v>
      </c>
      <c r="C60" s="1758" t="s">
        <v>1103</v>
      </c>
      <c r="D60" s="1758"/>
      <c r="E60" s="1758"/>
      <c r="F60" s="1758"/>
      <c r="G60" s="1758"/>
      <c r="H60" s="1758"/>
      <c r="I60" s="1758"/>
      <c r="J60" s="1758"/>
      <c r="K60" s="1758"/>
      <c r="L60" s="1758"/>
      <c r="M60" s="1759"/>
    </row>
    <row r="61" spans="1:13" ht="15" customHeight="1">
      <c r="A61" s="1653"/>
      <c r="B61" s="267" t="s">
        <v>296</v>
      </c>
      <c r="C61" s="1758" t="s">
        <v>1104</v>
      </c>
      <c r="D61" s="1758"/>
      <c r="E61" s="1758"/>
      <c r="F61" s="1758"/>
      <c r="G61" s="1758"/>
      <c r="H61" s="1758"/>
      <c r="I61" s="1758"/>
      <c r="J61" s="1758"/>
      <c r="K61" s="1758"/>
      <c r="L61" s="1758"/>
      <c r="M61" s="1759"/>
    </row>
    <row r="62" spans="1:13" ht="15" customHeight="1">
      <c r="A62" s="318" t="s">
        <v>220</v>
      </c>
      <c r="B62" s="268" t="s">
        <v>594</v>
      </c>
      <c r="C62" s="1765" t="s">
        <v>594</v>
      </c>
      <c r="D62" s="1765"/>
      <c r="E62" s="1765"/>
      <c r="F62" s="1765"/>
      <c r="G62" s="1765"/>
      <c r="H62" s="1765"/>
      <c r="I62" s="1765"/>
      <c r="J62" s="1765"/>
      <c r="K62" s="1765"/>
      <c r="L62" s="1765"/>
      <c r="M62" s="1766"/>
    </row>
  </sheetData>
  <mergeCells count="53">
    <mergeCell ref="A2:A15"/>
    <mergeCell ref="C2:M2"/>
    <mergeCell ref="C3:M3"/>
    <mergeCell ref="F4:G4"/>
    <mergeCell ref="I4:M4"/>
    <mergeCell ref="C5:M5"/>
    <mergeCell ref="C7:D7"/>
    <mergeCell ref="I7:M7"/>
    <mergeCell ref="B8:B10"/>
    <mergeCell ref="C8:D9"/>
    <mergeCell ref="F8:G9"/>
    <mergeCell ref="I8:J9"/>
    <mergeCell ref="L8:M9"/>
    <mergeCell ref="C10:D10"/>
    <mergeCell ref="F10:G10"/>
    <mergeCell ref="I10:J10"/>
    <mergeCell ref="L10:M10"/>
    <mergeCell ref="C11:M11"/>
    <mergeCell ref="C12:M12"/>
    <mergeCell ref="C13:M13"/>
    <mergeCell ref="F46:F47"/>
    <mergeCell ref="G46:J47"/>
    <mergeCell ref="L46:M47"/>
    <mergeCell ref="C50:M50"/>
    <mergeCell ref="B14:B15"/>
    <mergeCell ref="C14:D14"/>
    <mergeCell ref="F14:M14"/>
    <mergeCell ref="F15:M15"/>
    <mergeCell ref="C49:M49"/>
    <mergeCell ref="C62:M62"/>
    <mergeCell ref="A53:A58"/>
    <mergeCell ref="C53:M53"/>
    <mergeCell ref="C54:M54"/>
    <mergeCell ref="C55:M55"/>
    <mergeCell ref="C56:M56"/>
    <mergeCell ref="C57:M57"/>
    <mergeCell ref="C58:M58"/>
    <mergeCell ref="B1:M1"/>
    <mergeCell ref="C6:M6"/>
    <mergeCell ref="A59:A61"/>
    <mergeCell ref="C59:M59"/>
    <mergeCell ref="C60:M60"/>
    <mergeCell ref="C61:M61"/>
    <mergeCell ref="A16:A52"/>
    <mergeCell ref="C16:M16"/>
    <mergeCell ref="C17:M17"/>
    <mergeCell ref="B18:B24"/>
    <mergeCell ref="B25:B28"/>
    <mergeCell ref="J30:L30"/>
    <mergeCell ref="B32:B34"/>
    <mergeCell ref="B35:B44"/>
    <mergeCell ref="H43:I43"/>
    <mergeCell ref="B45:B48"/>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F1" zoomScale="72" zoomScaleNormal="72" workbookViewId="0">
      <selection activeCell="N1" sqref="N1:R1048576"/>
    </sheetView>
  </sheetViews>
  <sheetFormatPr baseColWidth="10" defaultColWidth="9.140625" defaultRowHeight="15.75"/>
  <cols>
    <col min="1" max="1" width="23.42578125" customWidth="1"/>
    <col min="2" max="2" width="36.85546875" style="345" customWidth="1"/>
    <col min="3" max="3" width="14.85546875" style="345" customWidth="1"/>
    <col min="4" max="10" width="12.140625" style="345" customWidth="1"/>
    <col min="11" max="13" width="9.140625" style="345"/>
    <col min="14" max="18" width="14" style="11" bestFit="1" customWidth="1"/>
  </cols>
  <sheetData>
    <row r="1" spans="1:13">
      <c r="A1" s="398" t="s">
        <v>594</v>
      </c>
      <c r="B1" s="1797" t="s">
        <v>1105</v>
      </c>
      <c r="C1" s="1798"/>
      <c r="D1" s="1798"/>
      <c r="E1" s="1798"/>
      <c r="F1" s="1798"/>
      <c r="G1" s="1798"/>
      <c r="H1" s="1798"/>
      <c r="I1" s="1798"/>
      <c r="J1" s="1798"/>
      <c r="K1" s="1798"/>
      <c r="L1" s="1798"/>
      <c r="M1" s="1799"/>
    </row>
    <row r="2" spans="1:13" ht="15" customHeight="1">
      <c r="A2" s="1636" t="s">
        <v>944</v>
      </c>
      <c r="B2" s="381" t="s">
        <v>945</v>
      </c>
      <c r="C2" s="1804" t="s">
        <v>357</v>
      </c>
      <c r="D2" s="1804"/>
      <c r="E2" s="1804"/>
      <c r="F2" s="1804"/>
      <c r="G2" s="1804"/>
      <c r="H2" s="1804"/>
      <c r="I2" s="1804"/>
      <c r="J2" s="1804"/>
      <c r="K2" s="1804"/>
      <c r="L2" s="1804"/>
      <c r="M2" s="1805"/>
    </row>
    <row r="3" spans="1:13" ht="15" customHeight="1">
      <c r="A3" s="1637"/>
      <c r="B3" s="382" t="s">
        <v>1063</v>
      </c>
      <c r="C3" s="1610" t="s">
        <v>1085</v>
      </c>
      <c r="D3" s="1610"/>
      <c r="E3" s="1610"/>
      <c r="F3" s="1610"/>
      <c r="G3" s="1610"/>
      <c r="H3" s="1610"/>
      <c r="I3" s="1610"/>
      <c r="J3" s="1610"/>
      <c r="K3" s="1610"/>
      <c r="L3" s="1610"/>
      <c r="M3" s="1611"/>
    </row>
    <row r="4" spans="1:13" ht="36" customHeight="1">
      <c r="A4" s="1637"/>
      <c r="B4" s="383" t="s">
        <v>292</v>
      </c>
      <c r="C4" s="350" t="s">
        <v>331</v>
      </c>
      <c r="D4" s="351"/>
      <c r="E4" s="401"/>
      <c r="F4" s="1786" t="s">
        <v>293</v>
      </c>
      <c r="G4" s="1787"/>
      <c r="H4" s="353" t="s">
        <v>1106</v>
      </c>
      <c r="I4" s="1610"/>
      <c r="J4" s="1610"/>
      <c r="K4" s="1610"/>
      <c r="L4" s="1610"/>
      <c r="M4" s="1611"/>
    </row>
    <row r="5" spans="1:13" ht="42.75" customHeight="1">
      <c r="A5" s="1637"/>
      <c r="B5" s="383" t="s">
        <v>947</v>
      </c>
      <c r="C5" s="1610" t="s">
        <v>1087</v>
      </c>
      <c r="D5" s="1610"/>
      <c r="E5" s="1610"/>
      <c r="F5" s="1610"/>
      <c r="G5" s="1610"/>
      <c r="H5" s="1610"/>
      <c r="I5" s="1610"/>
      <c r="J5" s="1610"/>
      <c r="K5" s="1610"/>
      <c r="L5" s="1610"/>
      <c r="M5" s="1611"/>
    </row>
    <row r="6" spans="1:13" ht="15" customHeight="1">
      <c r="A6" s="1637"/>
      <c r="B6" s="383" t="s">
        <v>948</v>
      </c>
      <c r="C6" s="474">
        <v>46</v>
      </c>
      <c r="D6" s="1610" t="s">
        <v>1107</v>
      </c>
      <c r="E6" s="1610"/>
      <c r="F6" s="1610"/>
      <c r="G6" s="1610"/>
      <c r="H6" s="1610"/>
      <c r="I6" s="1610"/>
      <c r="J6" s="1610"/>
      <c r="K6" s="1610"/>
      <c r="L6" s="1610"/>
      <c r="M6" s="1611"/>
    </row>
    <row r="7" spans="1:13" ht="30" customHeight="1">
      <c r="A7" s="1637"/>
      <c r="B7" s="383" t="s">
        <v>949</v>
      </c>
      <c r="C7" s="1610" t="s">
        <v>13</v>
      </c>
      <c r="D7" s="1610"/>
      <c r="E7" s="355" t="s">
        <v>594</v>
      </c>
      <c r="F7" s="355" t="s">
        <v>594</v>
      </c>
      <c r="G7" s="356" t="s">
        <v>594</v>
      </c>
      <c r="H7" s="357" t="s">
        <v>296</v>
      </c>
      <c r="I7" s="1788" t="s">
        <v>21</v>
      </c>
      <c r="J7" s="1788"/>
      <c r="K7" s="1788"/>
      <c r="L7" s="1788"/>
      <c r="M7" s="1789"/>
    </row>
    <row r="8" spans="1:13" ht="15" customHeight="1">
      <c r="A8" s="1637"/>
      <c r="B8" s="1806" t="s">
        <v>950</v>
      </c>
      <c r="C8" s="1775" t="s">
        <v>1091</v>
      </c>
      <c r="D8" s="1775"/>
      <c r="E8" s="358" t="s">
        <v>594</v>
      </c>
      <c r="F8" s="1775" t="s">
        <v>1090</v>
      </c>
      <c r="G8" s="1775"/>
      <c r="H8" s="358" t="s">
        <v>594</v>
      </c>
      <c r="I8" s="1775" t="s">
        <v>1108</v>
      </c>
      <c r="J8" s="1775"/>
      <c r="K8" s="355" t="s">
        <v>594</v>
      </c>
      <c r="L8" s="1775" t="s">
        <v>1109</v>
      </c>
      <c r="M8" s="1795"/>
    </row>
    <row r="9" spans="1:13">
      <c r="A9" s="1637"/>
      <c r="B9" s="1806"/>
      <c r="C9" s="1794"/>
      <c r="D9" s="1794"/>
      <c r="E9" s="355" t="s">
        <v>594</v>
      </c>
      <c r="F9" s="1794"/>
      <c r="G9" s="1794"/>
      <c r="H9" s="355" t="s">
        <v>594</v>
      </c>
      <c r="I9" s="1794"/>
      <c r="J9" s="1794"/>
      <c r="K9" s="355" t="s">
        <v>594</v>
      </c>
      <c r="L9" s="1794"/>
      <c r="M9" s="1796"/>
    </row>
    <row r="10" spans="1:13" ht="15" customHeight="1">
      <c r="A10" s="1637"/>
      <c r="B10" s="1807"/>
      <c r="C10" s="1771" t="s">
        <v>951</v>
      </c>
      <c r="D10" s="1771"/>
      <c r="E10" s="360" t="s">
        <v>594</v>
      </c>
      <c r="F10" s="1771" t="s">
        <v>951</v>
      </c>
      <c r="G10" s="1771"/>
      <c r="H10" s="360" t="s">
        <v>594</v>
      </c>
      <c r="I10" s="1771" t="s">
        <v>951</v>
      </c>
      <c r="J10" s="1771"/>
      <c r="K10" s="360" t="s">
        <v>594</v>
      </c>
      <c r="L10" s="1771" t="s">
        <v>951</v>
      </c>
      <c r="M10" s="1772"/>
    </row>
    <row r="11" spans="1:13" ht="15" customHeight="1">
      <c r="A11" s="1637"/>
      <c r="B11" s="383" t="s">
        <v>952</v>
      </c>
      <c r="C11" s="1610" t="s">
        <v>1110</v>
      </c>
      <c r="D11" s="1610"/>
      <c r="E11" s="1610"/>
      <c r="F11" s="1610"/>
      <c r="G11" s="1610"/>
      <c r="H11" s="1610"/>
      <c r="I11" s="1610"/>
      <c r="J11" s="1610"/>
      <c r="K11" s="1610"/>
      <c r="L11" s="1610"/>
      <c r="M11" s="1611"/>
    </row>
    <row r="12" spans="1:13" ht="54" customHeight="1">
      <c r="A12" s="1637"/>
      <c r="B12" s="383" t="s">
        <v>1069</v>
      </c>
      <c r="C12" s="1769" t="s">
        <v>1111</v>
      </c>
      <c r="D12" s="1769"/>
      <c r="E12" s="1769"/>
      <c r="F12" s="1769"/>
      <c r="G12" s="1769"/>
      <c r="H12" s="1769"/>
      <c r="I12" s="1769"/>
      <c r="J12" s="1769"/>
      <c r="K12" s="1769"/>
      <c r="L12" s="1769"/>
      <c r="M12" s="1770"/>
    </row>
    <row r="13" spans="1:13" ht="15" customHeight="1">
      <c r="A13" s="1637"/>
      <c r="B13" s="383" t="s">
        <v>1071</v>
      </c>
      <c r="C13" s="1610" t="s">
        <v>322</v>
      </c>
      <c r="D13" s="1610"/>
      <c r="E13" s="1610"/>
      <c r="F13" s="1775"/>
      <c r="G13" s="1610"/>
      <c r="H13" s="1610"/>
      <c r="I13" s="1610"/>
      <c r="J13" s="1610"/>
      <c r="K13" s="1610"/>
      <c r="L13" s="1610"/>
      <c r="M13" s="1611"/>
    </row>
    <row r="14" spans="1:13">
      <c r="A14" s="1637"/>
      <c r="B14" s="1808" t="s">
        <v>1072</v>
      </c>
      <c r="C14" s="1610" t="s">
        <v>86</v>
      </c>
      <c r="D14" s="1610"/>
      <c r="E14" s="548" t="s">
        <v>108</v>
      </c>
      <c r="F14" s="547" t="s">
        <v>1112</v>
      </c>
      <c r="G14" s="363" t="s">
        <v>594</v>
      </c>
      <c r="H14" s="363" t="s">
        <v>594</v>
      </c>
      <c r="I14" s="363" t="s">
        <v>594</v>
      </c>
      <c r="J14" s="363" t="s">
        <v>594</v>
      </c>
      <c r="K14" s="363" t="s">
        <v>594</v>
      </c>
      <c r="L14" s="355" t="s">
        <v>594</v>
      </c>
      <c r="M14" s="359" t="s">
        <v>594</v>
      </c>
    </row>
    <row r="15" spans="1:13">
      <c r="A15" s="1637"/>
      <c r="B15" s="1809"/>
      <c r="C15" s="350" t="s">
        <v>594</v>
      </c>
      <c r="D15" s="350" t="s">
        <v>594</v>
      </c>
      <c r="E15" s="385" t="s">
        <v>594</v>
      </c>
      <c r="F15" s="363" t="s">
        <v>594</v>
      </c>
      <c r="G15" s="377" t="s">
        <v>594</v>
      </c>
      <c r="H15" s="377" t="s">
        <v>594</v>
      </c>
      <c r="I15" s="377" t="s">
        <v>594</v>
      </c>
      <c r="J15" s="377" t="s">
        <v>594</v>
      </c>
      <c r="K15" s="377" t="s">
        <v>594</v>
      </c>
      <c r="L15" s="358" t="s">
        <v>594</v>
      </c>
      <c r="M15" s="402" t="s">
        <v>594</v>
      </c>
    </row>
    <row r="16" spans="1:13" ht="15" customHeight="1">
      <c r="A16" s="1760" t="s">
        <v>204</v>
      </c>
      <c r="B16" s="387" t="s">
        <v>283</v>
      </c>
      <c r="C16" s="1610" t="s">
        <v>8</v>
      </c>
      <c r="D16" s="1610"/>
      <c r="E16" s="1610"/>
      <c r="F16" s="1610"/>
      <c r="G16" s="1610"/>
      <c r="H16" s="1610"/>
      <c r="I16" s="1610"/>
      <c r="J16" s="1610"/>
      <c r="K16" s="1610"/>
      <c r="L16" s="1610"/>
      <c r="M16" s="1611"/>
    </row>
    <row r="17" spans="1:13" ht="29.25" customHeight="1">
      <c r="A17" s="1632"/>
      <c r="B17" s="387" t="s">
        <v>1074</v>
      </c>
      <c r="C17" s="1800" t="s">
        <v>358</v>
      </c>
      <c r="D17" s="1610"/>
      <c r="E17" s="1610"/>
      <c r="F17" s="1610"/>
      <c r="G17" s="1610"/>
      <c r="H17" s="1610"/>
      <c r="I17" s="1610"/>
      <c r="J17" s="1610"/>
      <c r="K17" s="1610"/>
      <c r="L17" s="1610"/>
      <c r="M17" s="1611"/>
    </row>
    <row r="18" spans="1:13">
      <c r="A18" s="1632"/>
      <c r="B18" s="1801" t="s">
        <v>954</v>
      </c>
      <c r="C18" s="355" t="s">
        <v>594</v>
      </c>
      <c r="D18" s="363" t="s">
        <v>594</v>
      </c>
      <c r="E18" s="363" t="s">
        <v>594</v>
      </c>
      <c r="F18" s="363" t="s">
        <v>594</v>
      </c>
      <c r="G18" s="363" t="s">
        <v>594</v>
      </c>
      <c r="H18" s="363" t="s">
        <v>594</v>
      </c>
      <c r="I18" s="363" t="s">
        <v>594</v>
      </c>
      <c r="J18" s="363" t="s">
        <v>594</v>
      </c>
      <c r="K18" s="363" t="s">
        <v>594</v>
      </c>
      <c r="L18" s="363" t="s">
        <v>594</v>
      </c>
      <c r="M18" s="364" t="s">
        <v>594</v>
      </c>
    </row>
    <row r="19" spans="1:13">
      <c r="A19" s="1632"/>
      <c r="B19" s="1801"/>
      <c r="C19" s="355" t="s">
        <v>594</v>
      </c>
      <c r="D19" s="350" t="s">
        <v>594</v>
      </c>
      <c r="E19" s="363" t="s">
        <v>594</v>
      </c>
      <c r="F19" s="350" t="s">
        <v>594</v>
      </c>
      <c r="G19" s="363" t="s">
        <v>594</v>
      </c>
      <c r="H19" s="350" t="s">
        <v>594</v>
      </c>
      <c r="I19" s="363" t="s">
        <v>594</v>
      </c>
      <c r="J19" s="350" t="s">
        <v>594</v>
      </c>
      <c r="K19" s="363" t="s">
        <v>594</v>
      </c>
      <c r="L19" s="363" t="s">
        <v>594</v>
      </c>
      <c r="M19" s="364" t="s">
        <v>594</v>
      </c>
    </row>
    <row r="20" spans="1:13">
      <c r="A20" s="1632"/>
      <c r="B20" s="1801"/>
      <c r="C20" s="533" t="s">
        <v>955</v>
      </c>
      <c r="D20" s="549" t="s">
        <v>594</v>
      </c>
      <c r="E20" s="533" t="s">
        <v>956</v>
      </c>
      <c r="F20" s="549" t="s">
        <v>594</v>
      </c>
      <c r="G20" s="533" t="s">
        <v>957</v>
      </c>
      <c r="H20" s="549" t="s">
        <v>594</v>
      </c>
      <c r="I20" s="533" t="s">
        <v>958</v>
      </c>
      <c r="J20" s="365" t="s">
        <v>594</v>
      </c>
      <c r="K20" s="363" t="s">
        <v>594</v>
      </c>
      <c r="L20" s="363" t="s">
        <v>594</v>
      </c>
      <c r="M20" s="364" t="s">
        <v>594</v>
      </c>
    </row>
    <row r="21" spans="1:13">
      <c r="A21" s="1632"/>
      <c r="B21" s="1801"/>
      <c r="C21" s="533" t="s">
        <v>959</v>
      </c>
      <c r="D21" s="549" t="s">
        <v>594</v>
      </c>
      <c r="E21" s="533" t="s">
        <v>960</v>
      </c>
      <c r="F21" s="549" t="s">
        <v>594</v>
      </c>
      <c r="G21" s="533" t="s">
        <v>961</v>
      </c>
      <c r="H21" s="549" t="s">
        <v>594</v>
      </c>
      <c r="I21" s="363" t="s">
        <v>594</v>
      </c>
      <c r="J21" s="363" t="s">
        <v>594</v>
      </c>
      <c r="K21" s="363" t="s">
        <v>594</v>
      </c>
      <c r="L21" s="363" t="s">
        <v>594</v>
      </c>
      <c r="M21" s="364" t="s">
        <v>594</v>
      </c>
    </row>
    <row r="22" spans="1:13">
      <c r="A22" s="1632"/>
      <c r="B22" s="1801"/>
      <c r="C22" s="533" t="s">
        <v>962</v>
      </c>
      <c r="D22" s="549" t="s">
        <v>594</v>
      </c>
      <c r="E22" s="533" t="s">
        <v>963</v>
      </c>
      <c r="F22" s="549" t="s">
        <v>594</v>
      </c>
      <c r="G22" s="533" t="s">
        <v>594</v>
      </c>
      <c r="H22" s="533" t="s">
        <v>594</v>
      </c>
      <c r="I22" s="363" t="s">
        <v>594</v>
      </c>
      <c r="J22" s="363" t="s">
        <v>594</v>
      </c>
      <c r="K22" s="363" t="s">
        <v>594</v>
      </c>
      <c r="L22" s="363" t="s">
        <v>594</v>
      </c>
      <c r="M22" s="364" t="s">
        <v>594</v>
      </c>
    </row>
    <row r="23" spans="1:13">
      <c r="A23" s="1632"/>
      <c r="B23" s="1801"/>
      <c r="C23" s="533" t="s">
        <v>105</v>
      </c>
      <c r="D23" s="551" t="s">
        <v>964</v>
      </c>
      <c r="E23" s="533" t="s">
        <v>965</v>
      </c>
      <c r="F23" s="550" t="s">
        <v>1113</v>
      </c>
      <c r="G23" s="550" t="s">
        <v>594</v>
      </c>
      <c r="H23" s="550" t="s">
        <v>594</v>
      </c>
      <c r="I23" s="360" t="s">
        <v>594</v>
      </c>
      <c r="J23" s="360" t="s">
        <v>594</v>
      </c>
      <c r="K23" s="360" t="s">
        <v>594</v>
      </c>
      <c r="L23" s="360" t="s">
        <v>594</v>
      </c>
      <c r="M23" s="361" t="s">
        <v>594</v>
      </c>
    </row>
    <row r="24" spans="1:13">
      <c r="A24" s="1632"/>
      <c r="B24" s="1802"/>
      <c r="C24" s="350" t="s">
        <v>594</v>
      </c>
      <c r="D24" s="350" t="s">
        <v>594</v>
      </c>
      <c r="E24" s="350" t="s">
        <v>594</v>
      </c>
      <c r="F24" s="350" t="s">
        <v>594</v>
      </c>
      <c r="G24" s="350" t="s">
        <v>594</v>
      </c>
      <c r="H24" s="350" t="s">
        <v>594</v>
      </c>
      <c r="I24" s="350" t="s">
        <v>594</v>
      </c>
      <c r="J24" s="350" t="s">
        <v>594</v>
      </c>
      <c r="K24" s="350" t="s">
        <v>594</v>
      </c>
      <c r="L24" s="350" t="s">
        <v>594</v>
      </c>
      <c r="M24" s="354" t="s">
        <v>594</v>
      </c>
    </row>
    <row r="25" spans="1:13">
      <c r="A25" s="1632"/>
      <c r="B25" s="1801" t="s">
        <v>967</v>
      </c>
      <c r="C25" s="363" t="s">
        <v>594</v>
      </c>
      <c r="D25" s="363" t="s">
        <v>594</v>
      </c>
      <c r="E25" s="363" t="s">
        <v>594</v>
      </c>
      <c r="F25" s="363" t="s">
        <v>594</v>
      </c>
      <c r="G25" s="363" t="s">
        <v>594</v>
      </c>
      <c r="H25" s="363" t="s">
        <v>594</v>
      </c>
      <c r="I25" s="363" t="s">
        <v>594</v>
      </c>
      <c r="J25" s="363" t="s">
        <v>594</v>
      </c>
      <c r="K25" s="363" t="s">
        <v>594</v>
      </c>
      <c r="L25" s="355" t="s">
        <v>594</v>
      </c>
      <c r="M25" s="359" t="s">
        <v>594</v>
      </c>
    </row>
    <row r="26" spans="1:13">
      <c r="A26" s="1632"/>
      <c r="B26" s="1801"/>
      <c r="C26" s="533" t="s">
        <v>968</v>
      </c>
      <c r="D26" s="537" t="s">
        <v>594</v>
      </c>
      <c r="E26" s="533" t="s">
        <v>594</v>
      </c>
      <c r="F26" s="533" t="s">
        <v>969</v>
      </c>
      <c r="G26" s="536" t="s">
        <v>964</v>
      </c>
      <c r="H26" s="533" t="s">
        <v>594</v>
      </c>
      <c r="I26" s="533" t="s">
        <v>970</v>
      </c>
      <c r="J26" s="537"/>
      <c r="K26" s="363" t="s">
        <v>594</v>
      </c>
      <c r="L26" s="355" t="s">
        <v>594</v>
      </c>
      <c r="M26" s="359" t="s">
        <v>594</v>
      </c>
    </row>
    <row r="27" spans="1:13">
      <c r="A27" s="1632"/>
      <c r="B27" s="1801"/>
      <c r="C27" s="533" t="s">
        <v>971</v>
      </c>
      <c r="D27" s="552" t="s">
        <v>594</v>
      </c>
      <c r="E27" s="535" t="s">
        <v>594</v>
      </c>
      <c r="F27" s="533" t="s">
        <v>972</v>
      </c>
      <c r="G27" s="549" t="s">
        <v>594</v>
      </c>
      <c r="H27" s="535" t="s">
        <v>594</v>
      </c>
      <c r="I27" s="535" t="s">
        <v>594</v>
      </c>
      <c r="J27" s="535" t="s">
        <v>594</v>
      </c>
      <c r="K27" s="355" t="s">
        <v>594</v>
      </c>
      <c r="L27" s="355" t="s">
        <v>594</v>
      </c>
      <c r="M27" s="359" t="s">
        <v>594</v>
      </c>
    </row>
    <row r="28" spans="1:13">
      <c r="A28" s="1632"/>
      <c r="B28" s="1802"/>
      <c r="C28" s="350" t="s">
        <v>594</v>
      </c>
      <c r="D28" s="350" t="s">
        <v>594</v>
      </c>
      <c r="E28" s="350" t="s">
        <v>594</v>
      </c>
      <c r="F28" s="350" t="s">
        <v>594</v>
      </c>
      <c r="G28" s="350" t="s">
        <v>594</v>
      </c>
      <c r="H28" s="350" t="s">
        <v>594</v>
      </c>
      <c r="I28" s="350" t="s">
        <v>594</v>
      </c>
      <c r="J28" s="350" t="s">
        <v>594</v>
      </c>
      <c r="K28" s="350" t="s">
        <v>594</v>
      </c>
      <c r="L28" s="360" t="s">
        <v>594</v>
      </c>
      <c r="M28" s="361" t="s">
        <v>594</v>
      </c>
    </row>
    <row r="29" spans="1:13">
      <c r="A29" s="1632"/>
      <c r="B29" s="384" t="s">
        <v>973</v>
      </c>
      <c r="C29" s="363" t="s">
        <v>594</v>
      </c>
      <c r="D29" s="363" t="s">
        <v>594</v>
      </c>
      <c r="E29" s="363" t="s">
        <v>594</v>
      </c>
      <c r="F29" s="363" t="s">
        <v>594</v>
      </c>
      <c r="G29" s="363" t="s">
        <v>594</v>
      </c>
      <c r="H29" s="363" t="s">
        <v>594</v>
      </c>
      <c r="I29" s="363" t="s">
        <v>594</v>
      </c>
      <c r="J29" s="363" t="s">
        <v>594</v>
      </c>
      <c r="K29" s="363" t="s">
        <v>594</v>
      </c>
      <c r="L29" s="363" t="s">
        <v>594</v>
      </c>
      <c r="M29" s="364" t="s">
        <v>594</v>
      </c>
    </row>
    <row r="30" spans="1:13" ht="15" customHeight="1">
      <c r="A30" s="1632"/>
      <c r="B30" s="384" t="s">
        <v>594</v>
      </c>
      <c r="C30" s="534" t="s">
        <v>974</v>
      </c>
      <c r="D30" s="370" t="s">
        <v>359</v>
      </c>
      <c r="E30" s="363" t="s">
        <v>594</v>
      </c>
      <c r="F30" s="355" t="s">
        <v>975</v>
      </c>
      <c r="G30" s="366" t="s">
        <v>359</v>
      </c>
      <c r="H30" s="363" t="s">
        <v>594</v>
      </c>
      <c r="I30" s="535" t="s">
        <v>976</v>
      </c>
      <c r="J30" s="1761" t="s">
        <v>359</v>
      </c>
      <c r="K30" s="1610"/>
      <c r="L30" s="1762"/>
      <c r="M30" s="364" t="s">
        <v>594</v>
      </c>
    </row>
    <row r="31" spans="1:13">
      <c r="A31" s="1632"/>
      <c r="B31" s="383" t="s">
        <v>594</v>
      </c>
      <c r="C31" s="350" t="s">
        <v>594</v>
      </c>
      <c r="D31" s="350" t="s">
        <v>594</v>
      </c>
      <c r="E31" s="350" t="s">
        <v>594</v>
      </c>
      <c r="F31" s="350" t="s">
        <v>594</v>
      </c>
      <c r="G31" s="350" t="s">
        <v>594</v>
      </c>
      <c r="H31" s="350" t="s">
        <v>594</v>
      </c>
      <c r="I31" s="350" t="s">
        <v>594</v>
      </c>
      <c r="J31" s="350" t="s">
        <v>594</v>
      </c>
      <c r="K31" s="350" t="s">
        <v>594</v>
      </c>
      <c r="L31" s="350" t="s">
        <v>594</v>
      </c>
      <c r="M31" s="354" t="s">
        <v>594</v>
      </c>
    </row>
    <row r="32" spans="1:13">
      <c r="A32" s="1632"/>
      <c r="B32" s="1801" t="s">
        <v>977</v>
      </c>
      <c r="C32" s="371" t="s">
        <v>594</v>
      </c>
      <c r="D32" s="371" t="s">
        <v>594</v>
      </c>
      <c r="E32" s="371" t="s">
        <v>594</v>
      </c>
      <c r="F32" s="371" t="s">
        <v>594</v>
      </c>
      <c r="G32" s="371" t="s">
        <v>594</v>
      </c>
      <c r="H32" s="371" t="s">
        <v>594</v>
      </c>
      <c r="I32" s="371" t="s">
        <v>594</v>
      </c>
      <c r="J32" s="371" t="s">
        <v>594</v>
      </c>
      <c r="K32" s="371" t="s">
        <v>594</v>
      </c>
      <c r="L32" s="355" t="s">
        <v>594</v>
      </c>
      <c r="M32" s="359" t="s">
        <v>594</v>
      </c>
    </row>
    <row r="33" spans="1:13" ht="19.5" customHeight="1">
      <c r="A33" s="1632"/>
      <c r="B33" s="1801"/>
      <c r="C33" s="363" t="s">
        <v>978</v>
      </c>
      <c r="D33" s="536">
        <v>2.0230000000000001</v>
      </c>
      <c r="E33" s="371" t="s">
        <v>594</v>
      </c>
      <c r="F33" s="363" t="s">
        <v>979</v>
      </c>
      <c r="G33" s="539">
        <v>2033</v>
      </c>
      <c r="H33" s="371" t="s">
        <v>594</v>
      </c>
      <c r="I33" s="355" t="s">
        <v>594</v>
      </c>
      <c r="J33" s="371" t="s">
        <v>594</v>
      </c>
      <c r="K33" s="371" t="s">
        <v>594</v>
      </c>
      <c r="L33" s="355" t="s">
        <v>594</v>
      </c>
      <c r="M33" s="359" t="s">
        <v>594</v>
      </c>
    </row>
    <row r="34" spans="1:13">
      <c r="A34" s="1632"/>
      <c r="B34" s="1802"/>
      <c r="C34" s="350" t="s">
        <v>594</v>
      </c>
      <c r="D34" s="350" t="s">
        <v>594</v>
      </c>
      <c r="E34" s="373" t="s">
        <v>594</v>
      </c>
      <c r="F34" s="350" t="s">
        <v>594</v>
      </c>
      <c r="G34" s="373" t="s">
        <v>594</v>
      </c>
      <c r="H34" s="373" t="s">
        <v>594</v>
      </c>
      <c r="I34" s="360" t="s">
        <v>594</v>
      </c>
      <c r="J34" s="373" t="s">
        <v>594</v>
      </c>
      <c r="K34" s="373" t="s">
        <v>594</v>
      </c>
      <c r="L34" s="360" t="s">
        <v>594</v>
      </c>
      <c r="M34" s="361" t="s">
        <v>594</v>
      </c>
    </row>
    <row r="35" spans="1:13">
      <c r="A35" s="1632"/>
      <c r="B35" s="1801" t="s">
        <v>980</v>
      </c>
      <c r="C35" s="363"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801"/>
      <c r="C36" s="363" t="s">
        <v>594</v>
      </c>
      <c r="D36" s="541">
        <v>2023</v>
      </c>
      <c r="E36" s="542"/>
      <c r="F36" s="541">
        <v>2024</v>
      </c>
      <c r="G36" s="541" t="s">
        <v>594</v>
      </c>
      <c r="H36" s="543">
        <v>2025</v>
      </c>
      <c r="I36" s="543" t="s">
        <v>594</v>
      </c>
      <c r="J36" s="543">
        <v>2026</v>
      </c>
      <c r="K36" s="541" t="s">
        <v>594</v>
      </c>
      <c r="L36" s="541">
        <v>2027</v>
      </c>
      <c r="M36" s="364" t="s">
        <v>594</v>
      </c>
    </row>
    <row r="37" spans="1:13">
      <c r="A37" s="1632"/>
      <c r="B37" s="1801"/>
      <c r="C37" s="363" t="s">
        <v>594</v>
      </c>
      <c r="D37" s="545">
        <v>3</v>
      </c>
      <c r="E37" s="553" t="s">
        <v>594</v>
      </c>
      <c r="F37" s="524">
        <v>3</v>
      </c>
      <c r="G37" s="553" t="s">
        <v>594</v>
      </c>
      <c r="H37" s="524">
        <v>3</v>
      </c>
      <c r="I37" s="553" t="s">
        <v>594</v>
      </c>
      <c r="J37" s="524">
        <v>3</v>
      </c>
      <c r="K37" s="553" t="s">
        <v>594</v>
      </c>
      <c r="L37" s="524">
        <v>3</v>
      </c>
      <c r="M37" s="389" t="s">
        <v>594</v>
      </c>
    </row>
    <row r="38" spans="1:13">
      <c r="A38" s="1632"/>
      <c r="B38" s="1801"/>
      <c r="C38" s="363" t="s">
        <v>594</v>
      </c>
      <c r="D38" s="541">
        <v>2028</v>
      </c>
      <c r="E38" s="541" t="s">
        <v>594</v>
      </c>
      <c r="F38" s="541">
        <v>2029</v>
      </c>
      <c r="G38" s="541" t="s">
        <v>594</v>
      </c>
      <c r="H38" s="543">
        <v>2030</v>
      </c>
      <c r="I38" s="543" t="s">
        <v>594</v>
      </c>
      <c r="J38" s="543">
        <v>2031</v>
      </c>
      <c r="K38" s="541" t="s">
        <v>594</v>
      </c>
      <c r="L38" s="541">
        <v>2032</v>
      </c>
      <c r="M38" s="364" t="s">
        <v>594</v>
      </c>
    </row>
    <row r="39" spans="1:13">
      <c r="A39" s="1632"/>
      <c r="B39" s="1801"/>
      <c r="C39" s="363" t="s">
        <v>594</v>
      </c>
      <c r="D39" s="545">
        <v>3</v>
      </c>
      <c r="E39" s="553" t="s">
        <v>594</v>
      </c>
      <c r="F39" s="524">
        <v>3</v>
      </c>
      <c r="G39" s="553" t="s">
        <v>594</v>
      </c>
      <c r="H39" s="524">
        <v>3</v>
      </c>
      <c r="I39" s="553" t="s">
        <v>594</v>
      </c>
      <c r="J39" s="524">
        <v>3</v>
      </c>
      <c r="K39" s="553" t="s">
        <v>594</v>
      </c>
      <c r="L39" s="524">
        <v>3</v>
      </c>
      <c r="M39" s="389" t="s">
        <v>594</v>
      </c>
    </row>
    <row r="40" spans="1:13">
      <c r="A40" s="1632"/>
      <c r="B40" s="1801"/>
      <c r="C40" s="363" t="s">
        <v>594</v>
      </c>
      <c r="D40" s="554">
        <v>2033</v>
      </c>
      <c r="E40" s="554" t="s">
        <v>594</v>
      </c>
      <c r="F40" s="554"/>
      <c r="G40" s="554"/>
      <c r="H40" s="555"/>
      <c r="I40" s="555"/>
      <c r="J40" s="555"/>
      <c r="K40" s="554"/>
      <c r="L40" s="554"/>
      <c r="M40" s="364" t="s">
        <v>594</v>
      </c>
    </row>
    <row r="41" spans="1:13">
      <c r="A41" s="1632"/>
      <c r="B41" s="1801"/>
      <c r="C41" s="363" t="s">
        <v>594</v>
      </c>
      <c r="D41" s="545">
        <v>33</v>
      </c>
      <c r="E41" s="553" t="s">
        <v>594</v>
      </c>
      <c r="F41" s="524" t="s">
        <v>594</v>
      </c>
      <c r="G41" s="553" t="s">
        <v>594</v>
      </c>
      <c r="H41" s="524" t="s">
        <v>594</v>
      </c>
      <c r="I41" s="553" t="s">
        <v>594</v>
      </c>
      <c r="J41" s="524" t="s">
        <v>594</v>
      </c>
      <c r="K41" s="553" t="s">
        <v>594</v>
      </c>
      <c r="L41" s="524" t="s">
        <v>594</v>
      </c>
      <c r="M41" s="389" t="s">
        <v>594</v>
      </c>
    </row>
    <row r="42" spans="1:13">
      <c r="A42" s="1632"/>
      <c r="B42" s="1801"/>
      <c r="C42" s="363" t="s">
        <v>594</v>
      </c>
      <c r="D42" s="350"/>
      <c r="E42" s="350" t="s">
        <v>594</v>
      </c>
      <c r="F42" s="525" t="s">
        <v>981</v>
      </c>
      <c r="G42" s="350" t="s">
        <v>594</v>
      </c>
      <c r="H42" s="363" t="s">
        <v>594</v>
      </c>
      <c r="I42" s="363" t="s">
        <v>594</v>
      </c>
      <c r="J42" s="363" t="s">
        <v>594</v>
      </c>
      <c r="K42" s="363" t="s">
        <v>594</v>
      </c>
      <c r="L42" s="363" t="s">
        <v>594</v>
      </c>
      <c r="M42" s="364" t="s">
        <v>594</v>
      </c>
    </row>
    <row r="43" spans="1:13" ht="15" customHeight="1">
      <c r="A43" s="1632"/>
      <c r="B43" s="1801"/>
      <c r="C43" s="363" t="s">
        <v>594</v>
      </c>
      <c r="D43" s="351" t="s">
        <v>594</v>
      </c>
      <c r="E43" s="353" t="s">
        <v>594</v>
      </c>
      <c r="F43" s="524">
        <v>33</v>
      </c>
      <c r="G43" s="556"/>
      <c r="H43" s="1763" t="s">
        <v>594</v>
      </c>
      <c r="I43" s="1763"/>
      <c r="J43" s="363" t="s">
        <v>594</v>
      </c>
      <c r="K43" s="363" t="s">
        <v>594</v>
      </c>
      <c r="L43" s="363" t="s">
        <v>594</v>
      </c>
      <c r="M43" s="364" t="s">
        <v>594</v>
      </c>
    </row>
    <row r="44" spans="1:13">
      <c r="A44" s="1632"/>
      <c r="B44" s="1801"/>
      <c r="C44" s="350"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803" t="s">
        <v>982</v>
      </c>
      <c r="C45" s="363" t="s">
        <v>594</v>
      </c>
      <c r="D45" s="363" t="s">
        <v>594</v>
      </c>
      <c r="E45" s="363" t="s">
        <v>594</v>
      </c>
      <c r="F45" s="363" t="s">
        <v>594</v>
      </c>
      <c r="G45" s="363" t="s">
        <v>594</v>
      </c>
      <c r="H45" s="363" t="s">
        <v>594</v>
      </c>
      <c r="I45" s="363" t="s">
        <v>594</v>
      </c>
      <c r="J45" s="363" t="s">
        <v>594</v>
      </c>
      <c r="K45" s="363" t="s">
        <v>594</v>
      </c>
      <c r="L45" s="355" t="s">
        <v>594</v>
      </c>
      <c r="M45" s="359" t="s">
        <v>594</v>
      </c>
    </row>
    <row r="46" spans="1:13" ht="15" customHeight="1">
      <c r="A46" s="1632"/>
      <c r="B46" s="1801"/>
      <c r="C46" s="355" t="s">
        <v>594</v>
      </c>
      <c r="D46" s="363" t="s">
        <v>93</v>
      </c>
      <c r="E46" s="350" t="s">
        <v>95</v>
      </c>
      <c r="F46" s="1773" t="s">
        <v>983</v>
      </c>
      <c r="G46" s="1774" t="s">
        <v>594</v>
      </c>
      <c r="H46" s="1775"/>
      <c r="I46" s="1775"/>
      <c r="J46" s="1776"/>
      <c r="K46" s="363" t="s">
        <v>984</v>
      </c>
      <c r="L46" s="1780" t="s">
        <v>594</v>
      </c>
      <c r="M46" s="1781"/>
    </row>
    <row r="47" spans="1:13">
      <c r="A47" s="1632"/>
      <c r="B47" s="1801"/>
      <c r="C47" s="355" t="s">
        <v>594</v>
      </c>
      <c r="D47" s="375" t="s">
        <v>594</v>
      </c>
      <c r="E47" s="353" t="s">
        <v>964</v>
      </c>
      <c r="F47" s="1773"/>
      <c r="G47" s="1777"/>
      <c r="H47" s="1778"/>
      <c r="I47" s="1778"/>
      <c r="J47" s="1779"/>
      <c r="K47" s="355" t="s">
        <v>594</v>
      </c>
      <c r="L47" s="1782"/>
      <c r="M47" s="1783"/>
    </row>
    <row r="48" spans="1:13">
      <c r="A48" s="1632"/>
      <c r="B48" s="1802"/>
      <c r="C48" s="360" t="s">
        <v>594</v>
      </c>
      <c r="D48" s="360" t="s">
        <v>594</v>
      </c>
      <c r="E48" s="360" t="s">
        <v>594</v>
      </c>
      <c r="F48" s="360" t="s">
        <v>594</v>
      </c>
      <c r="G48" s="360" t="s">
        <v>594</v>
      </c>
      <c r="H48" s="360" t="s">
        <v>594</v>
      </c>
      <c r="I48" s="360" t="s">
        <v>594</v>
      </c>
      <c r="J48" s="360" t="s">
        <v>594</v>
      </c>
      <c r="K48" s="360" t="s">
        <v>594</v>
      </c>
      <c r="L48" s="355" t="s">
        <v>594</v>
      </c>
      <c r="M48" s="359" t="s">
        <v>594</v>
      </c>
    </row>
    <row r="49" spans="1:13" ht="60" customHeight="1">
      <c r="A49" s="1632"/>
      <c r="B49" s="383" t="s">
        <v>985</v>
      </c>
      <c r="C49" s="1769" t="s">
        <v>1114</v>
      </c>
      <c r="D49" s="1769"/>
      <c r="E49" s="1769"/>
      <c r="F49" s="1769"/>
      <c r="G49" s="1769"/>
      <c r="H49" s="1769"/>
      <c r="I49" s="1769"/>
      <c r="J49" s="1769"/>
      <c r="K49" s="1769"/>
      <c r="L49" s="1769"/>
      <c r="M49" s="1770"/>
    </row>
    <row r="50" spans="1:13" ht="15" customHeight="1">
      <c r="A50" s="1632"/>
      <c r="B50" s="387" t="s">
        <v>986</v>
      </c>
      <c r="C50" s="1610" t="s">
        <v>1115</v>
      </c>
      <c r="D50" s="1610"/>
      <c r="E50" s="1610"/>
      <c r="F50" s="1610"/>
      <c r="G50" s="1610"/>
      <c r="H50" s="1610"/>
      <c r="I50" s="1610"/>
      <c r="J50" s="1610"/>
      <c r="K50" s="1610"/>
      <c r="L50" s="1610"/>
      <c r="M50" s="1611"/>
    </row>
    <row r="51" spans="1:13">
      <c r="A51" s="1632"/>
      <c r="B51" s="387" t="s">
        <v>988</v>
      </c>
      <c r="C51" s="474">
        <v>20</v>
      </c>
      <c r="D51" s="350" t="s">
        <v>594</v>
      </c>
      <c r="E51" s="350" t="s">
        <v>594</v>
      </c>
      <c r="F51" s="350" t="s">
        <v>594</v>
      </c>
      <c r="G51" s="350" t="s">
        <v>594</v>
      </c>
      <c r="H51" s="350" t="s">
        <v>594</v>
      </c>
      <c r="I51" s="350" t="s">
        <v>594</v>
      </c>
      <c r="J51" s="350" t="s">
        <v>594</v>
      </c>
      <c r="K51" s="350" t="s">
        <v>594</v>
      </c>
      <c r="L51" s="350" t="s">
        <v>594</v>
      </c>
      <c r="M51" s="354" t="s">
        <v>594</v>
      </c>
    </row>
    <row r="52" spans="1:13">
      <c r="A52" s="1632"/>
      <c r="B52" s="387" t="s">
        <v>990</v>
      </c>
      <c r="C52" s="350" t="s">
        <v>411</v>
      </c>
      <c r="D52" s="350" t="s">
        <v>594</v>
      </c>
      <c r="E52" s="350" t="s">
        <v>594</v>
      </c>
      <c r="F52" s="350" t="s">
        <v>594</v>
      </c>
      <c r="G52" s="350" t="s">
        <v>594</v>
      </c>
      <c r="H52" s="350" t="s">
        <v>594</v>
      </c>
      <c r="I52" s="350" t="s">
        <v>594</v>
      </c>
      <c r="J52" s="350" t="s">
        <v>594</v>
      </c>
      <c r="K52" s="350" t="s">
        <v>594</v>
      </c>
      <c r="L52" s="350" t="s">
        <v>594</v>
      </c>
      <c r="M52" s="354" t="s">
        <v>594</v>
      </c>
    </row>
    <row r="53" spans="1:13" ht="15" customHeight="1">
      <c r="A53" s="1652" t="s">
        <v>216</v>
      </c>
      <c r="B53" s="391" t="s">
        <v>992</v>
      </c>
      <c r="C53" s="1610" t="s">
        <v>353</v>
      </c>
      <c r="D53" s="1610"/>
      <c r="E53" s="1610"/>
      <c r="F53" s="1610"/>
      <c r="G53" s="1610"/>
      <c r="H53" s="1610"/>
      <c r="I53" s="1610"/>
      <c r="J53" s="1610"/>
      <c r="K53" s="1610"/>
      <c r="L53" s="1610"/>
      <c r="M53" s="1611"/>
    </row>
    <row r="54" spans="1:13" ht="15" customHeight="1">
      <c r="A54" s="1653"/>
      <c r="B54" s="391" t="s">
        <v>993</v>
      </c>
      <c r="C54" s="1610" t="s">
        <v>1100</v>
      </c>
      <c r="D54" s="1610"/>
      <c r="E54" s="1610"/>
      <c r="F54" s="1610"/>
      <c r="G54" s="1610"/>
      <c r="H54" s="1610"/>
      <c r="I54" s="1610"/>
      <c r="J54" s="1610"/>
      <c r="K54" s="1610"/>
      <c r="L54" s="1610"/>
      <c r="M54" s="1611"/>
    </row>
    <row r="55" spans="1:13" ht="15" customHeight="1">
      <c r="A55" s="1653"/>
      <c r="B55" s="391" t="s">
        <v>995</v>
      </c>
      <c r="C55" s="1610" t="s">
        <v>1101</v>
      </c>
      <c r="D55" s="1610"/>
      <c r="E55" s="1610"/>
      <c r="F55" s="1610"/>
      <c r="G55" s="1610"/>
      <c r="H55" s="1610"/>
      <c r="I55" s="1610"/>
      <c r="J55" s="1610"/>
      <c r="K55" s="1610"/>
      <c r="L55" s="1610"/>
      <c r="M55" s="1611"/>
    </row>
    <row r="56" spans="1:13" ht="15" customHeight="1">
      <c r="A56" s="1653"/>
      <c r="B56" s="391" t="s">
        <v>997</v>
      </c>
      <c r="C56" s="1610" t="s">
        <v>352</v>
      </c>
      <c r="D56" s="1610"/>
      <c r="E56" s="1610"/>
      <c r="F56" s="1610"/>
      <c r="G56" s="1610"/>
      <c r="H56" s="1610"/>
      <c r="I56" s="1610"/>
      <c r="J56" s="1610"/>
      <c r="K56" s="1610"/>
      <c r="L56" s="1610"/>
      <c r="M56" s="1611"/>
    </row>
    <row r="57" spans="1:13" ht="15" customHeight="1">
      <c r="A57" s="1653"/>
      <c r="B57" s="391" t="s">
        <v>998</v>
      </c>
      <c r="C57" s="1610" t="s">
        <v>355</v>
      </c>
      <c r="D57" s="1610"/>
      <c r="E57" s="1610"/>
      <c r="F57" s="1610"/>
      <c r="G57" s="1610"/>
      <c r="H57" s="1610"/>
      <c r="I57" s="1610"/>
      <c r="J57" s="1610"/>
      <c r="K57" s="1610"/>
      <c r="L57" s="1610"/>
      <c r="M57" s="1611"/>
    </row>
    <row r="58" spans="1:13" ht="15" customHeight="1">
      <c r="A58" s="1654"/>
      <c r="B58" s="391" t="s">
        <v>999</v>
      </c>
      <c r="C58" s="1756">
        <v>3779595</v>
      </c>
      <c r="D58" s="1756"/>
      <c r="E58" s="1756"/>
      <c r="F58" s="1756"/>
      <c r="G58" s="1756"/>
      <c r="H58" s="1756"/>
      <c r="I58" s="1756"/>
      <c r="J58" s="1756"/>
      <c r="K58" s="1756"/>
      <c r="L58" s="1756"/>
      <c r="M58" s="1757"/>
    </row>
    <row r="59" spans="1:13" ht="15" customHeight="1">
      <c r="A59" s="1652" t="s">
        <v>1000</v>
      </c>
      <c r="B59" s="392" t="s">
        <v>1001</v>
      </c>
      <c r="C59" s="1758" t="s">
        <v>1102</v>
      </c>
      <c r="D59" s="1758"/>
      <c r="E59" s="1758"/>
      <c r="F59" s="1758"/>
      <c r="G59" s="1758"/>
      <c r="H59" s="1758"/>
      <c r="I59" s="1758"/>
      <c r="J59" s="1758"/>
      <c r="K59" s="1758"/>
      <c r="L59" s="1758"/>
      <c r="M59" s="1759"/>
    </row>
    <row r="60" spans="1:13" ht="15" customHeight="1">
      <c r="A60" s="1653"/>
      <c r="B60" s="392" t="s">
        <v>1003</v>
      </c>
      <c r="C60" s="1758" t="s">
        <v>1103</v>
      </c>
      <c r="D60" s="1758"/>
      <c r="E60" s="1758"/>
      <c r="F60" s="1758"/>
      <c r="G60" s="1758"/>
      <c r="H60" s="1758"/>
      <c r="I60" s="1758"/>
      <c r="J60" s="1758"/>
      <c r="K60" s="1758"/>
      <c r="L60" s="1758"/>
      <c r="M60" s="1759"/>
    </row>
    <row r="61" spans="1:13" ht="15" customHeight="1">
      <c r="A61" s="1653"/>
      <c r="B61" s="393" t="s">
        <v>296</v>
      </c>
      <c r="C61" s="1758" t="s">
        <v>1104</v>
      </c>
      <c r="D61" s="1758"/>
      <c r="E61" s="1758"/>
      <c r="F61" s="1758"/>
      <c r="G61" s="1758"/>
      <c r="H61" s="1758"/>
      <c r="I61" s="1758"/>
      <c r="J61" s="1758"/>
      <c r="K61" s="1758"/>
      <c r="L61" s="1758"/>
      <c r="M61" s="1759"/>
    </row>
    <row r="62" spans="1:13" ht="15" customHeight="1">
      <c r="A62" s="318" t="s">
        <v>220</v>
      </c>
      <c r="B62" s="394" t="s">
        <v>594</v>
      </c>
      <c r="C62" s="1765" t="s">
        <v>594</v>
      </c>
      <c r="D62" s="1765"/>
      <c r="E62" s="1765"/>
      <c r="F62" s="1765"/>
      <c r="G62" s="1765"/>
      <c r="H62" s="1765"/>
      <c r="I62" s="1765"/>
      <c r="J62" s="1765"/>
      <c r="K62" s="1765"/>
      <c r="L62" s="1765"/>
      <c r="M62" s="1766"/>
    </row>
  </sheetData>
  <mergeCells count="51">
    <mergeCell ref="A2:A15"/>
    <mergeCell ref="C2:M2"/>
    <mergeCell ref="C3:M3"/>
    <mergeCell ref="F4:G4"/>
    <mergeCell ref="I4:M4"/>
    <mergeCell ref="C5:M5"/>
    <mergeCell ref="D6:M6"/>
    <mergeCell ref="C7:D7"/>
    <mergeCell ref="I7:M7"/>
    <mergeCell ref="B8:B10"/>
    <mergeCell ref="B14:B15"/>
    <mergeCell ref="C8:D9"/>
    <mergeCell ref="F46:F47"/>
    <mergeCell ref="G46:J47"/>
    <mergeCell ref="L46:M47"/>
    <mergeCell ref="C49:M49"/>
    <mergeCell ref="F8:G9"/>
    <mergeCell ref="I8:J9"/>
    <mergeCell ref="L8:M9"/>
    <mergeCell ref="C10:D10"/>
    <mergeCell ref="F10:G10"/>
    <mergeCell ref="I10:J10"/>
    <mergeCell ref="L10:M10"/>
    <mergeCell ref="C11:M11"/>
    <mergeCell ref="C12:M12"/>
    <mergeCell ref="C13:M13"/>
    <mergeCell ref="C14:D14"/>
    <mergeCell ref="C62:M62"/>
    <mergeCell ref="A53:A58"/>
    <mergeCell ref="C53:M53"/>
    <mergeCell ref="C54:M54"/>
    <mergeCell ref="C55:M55"/>
    <mergeCell ref="C56:M56"/>
    <mergeCell ref="C57:M57"/>
    <mergeCell ref="C58:M58"/>
    <mergeCell ref="B1:M1"/>
    <mergeCell ref="A59:A61"/>
    <mergeCell ref="C59:M59"/>
    <mergeCell ref="C60:M60"/>
    <mergeCell ref="C61:M61"/>
    <mergeCell ref="C50:M50"/>
    <mergeCell ref="A16:A52"/>
    <mergeCell ref="C16:M16"/>
    <mergeCell ref="C17:M17"/>
    <mergeCell ref="B18:B24"/>
    <mergeCell ref="B25:B28"/>
    <mergeCell ref="J30:L30"/>
    <mergeCell ref="B32:B34"/>
    <mergeCell ref="B35:B44"/>
    <mergeCell ref="H43:I43"/>
    <mergeCell ref="B45:B48"/>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R62"/>
  <sheetViews>
    <sheetView topLeftCell="H1" zoomScale="72" zoomScaleNormal="72" workbookViewId="0">
      <selection activeCell="N1" sqref="N1:S1048576"/>
    </sheetView>
  </sheetViews>
  <sheetFormatPr baseColWidth="10" defaultColWidth="9.140625" defaultRowHeight="15.75"/>
  <cols>
    <col min="1" max="1" width="25.85546875" customWidth="1"/>
    <col min="2" max="2" width="37.42578125" customWidth="1"/>
    <col min="3" max="3" width="17.28515625" style="345" customWidth="1"/>
    <col min="4" max="4" width="9.140625" style="345"/>
    <col min="5" max="5" width="16.7109375" style="345" customWidth="1"/>
    <col min="6" max="6" width="16.85546875" style="345" customWidth="1"/>
    <col min="7" max="7" width="13.42578125" style="345" customWidth="1"/>
    <col min="8" max="8" width="9.140625" style="345"/>
    <col min="9" max="9" width="13.85546875" style="345" customWidth="1"/>
    <col min="10" max="13" width="9.140625" style="345"/>
    <col min="14" max="14" width="21.5703125" style="11" customWidth="1"/>
    <col min="15" max="18" width="19.42578125" style="11" customWidth="1"/>
  </cols>
  <sheetData>
    <row r="1" spans="1:13">
      <c r="A1" s="737" t="s">
        <v>594</v>
      </c>
      <c r="B1" s="277" t="s">
        <v>1116</v>
      </c>
      <c r="C1" s="332"/>
      <c r="D1" s="333" t="s">
        <v>594</v>
      </c>
      <c r="E1" s="333" t="s">
        <v>594</v>
      </c>
      <c r="F1" s="333" t="s">
        <v>594</v>
      </c>
      <c r="G1" s="333" t="s">
        <v>594</v>
      </c>
      <c r="H1" s="333" t="s">
        <v>594</v>
      </c>
      <c r="I1" s="333" t="s">
        <v>594</v>
      </c>
      <c r="J1" s="333" t="s">
        <v>594</v>
      </c>
      <c r="K1" s="333" t="s">
        <v>594</v>
      </c>
      <c r="L1" s="333" t="s">
        <v>594</v>
      </c>
      <c r="M1" s="334" t="s">
        <v>594</v>
      </c>
    </row>
    <row r="2" spans="1:13" ht="31.5" customHeight="1">
      <c r="A2" s="1817" t="s">
        <v>944</v>
      </c>
      <c r="B2" s="281" t="s">
        <v>945</v>
      </c>
      <c r="C2" s="1840" t="s">
        <v>362</v>
      </c>
      <c r="D2" s="1840"/>
      <c r="E2" s="1840"/>
      <c r="F2" s="1840"/>
      <c r="G2" s="1840"/>
      <c r="H2" s="1840"/>
      <c r="I2" s="1840"/>
      <c r="J2" s="1840"/>
      <c r="K2" s="1840"/>
      <c r="L2" s="1840"/>
      <c r="M2" s="1841"/>
    </row>
    <row r="3" spans="1:13" ht="15" customHeight="1">
      <c r="A3" s="1818"/>
      <c r="B3" s="282" t="s">
        <v>1063</v>
      </c>
      <c r="C3" s="1840" t="s">
        <v>1085</v>
      </c>
      <c r="D3" s="1840"/>
      <c r="E3" s="1840"/>
      <c r="F3" s="1840"/>
      <c r="G3" s="1840"/>
      <c r="H3" s="1840"/>
      <c r="I3" s="1840"/>
      <c r="J3" s="1840"/>
      <c r="K3" s="1840"/>
      <c r="L3" s="1840"/>
      <c r="M3" s="1841"/>
    </row>
    <row r="4" spans="1:13" ht="44.25" customHeight="1">
      <c r="A4" s="1818"/>
      <c r="B4" s="284" t="s">
        <v>292</v>
      </c>
      <c r="C4" s="738" t="s">
        <v>331</v>
      </c>
      <c r="D4" s="739"/>
      <c r="E4" s="740"/>
      <c r="F4" s="1842" t="s">
        <v>293</v>
      </c>
      <c r="G4" s="1843"/>
      <c r="H4" s="741" t="s">
        <v>1117</v>
      </c>
      <c r="I4" s="1758"/>
      <c r="J4" s="1758"/>
      <c r="K4" s="1758"/>
      <c r="L4" s="1758"/>
      <c r="M4" s="1759"/>
    </row>
    <row r="5" spans="1:13" ht="37.5" customHeight="1">
      <c r="A5" s="1818"/>
      <c r="B5" s="284" t="s">
        <v>947</v>
      </c>
      <c r="C5" s="1849" t="s">
        <v>1118</v>
      </c>
      <c r="D5" s="1850"/>
      <c r="E5" s="1850"/>
      <c r="F5" s="1850"/>
      <c r="G5" s="1850"/>
      <c r="H5" s="1850"/>
      <c r="I5" s="1850"/>
      <c r="J5" s="1850"/>
      <c r="K5" s="1850"/>
      <c r="L5" s="1850"/>
      <c r="M5" s="1851"/>
    </row>
    <row r="6" spans="1:13" ht="26.25" customHeight="1">
      <c r="A6" s="1818"/>
      <c r="B6" s="284" t="s">
        <v>948</v>
      </c>
      <c r="C6" s="1758" t="s">
        <v>1119</v>
      </c>
      <c r="D6" s="1758"/>
      <c r="E6" s="1758"/>
      <c r="F6" s="1758"/>
      <c r="G6" s="1758"/>
      <c r="H6" s="1758"/>
      <c r="I6" s="1758"/>
      <c r="J6" s="1758"/>
      <c r="K6" s="1758"/>
      <c r="L6" s="1758"/>
      <c r="M6" s="1759"/>
    </row>
    <row r="7" spans="1:13" ht="15" customHeight="1">
      <c r="A7" s="1818"/>
      <c r="B7" s="284" t="s">
        <v>949</v>
      </c>
      <c r="C7" s="1844" t="s">
        <v>13</v>
      </c>
      <c r="D7" s="1844"/>
      <c r="E7" s="745" t="s">
        <v>594</v>
      </c>
      <c r="F7" s="745" t="s">
        <v>594</v>
      </c>
      <c r="G7" s="746" t="s">
        <v>594</v>
      </c>
      <c r="H7" s="335" t="s">
        <v>296</v>
      </c>
      <c r="I7" s="1844" t="s">
        <v>21</v>
      </c>
      <c r="J7" s="1844"/>
      <c r="K7" s="1844"/>
      <c r="L7" s="1844"/>
      <c r="M7" s="1845"/>
    </row>
    <row r="8" spans="1:13">
      <c r="A8" s="1818"/>
      <c r="B8" s="1846" t="s">
        <v>950</v>
      </c>
      <c r="C8" s="745" t="s">
        <v>594</v>
      </c>
      <c r="D8" s="745" t="s">
        <v>594</v>
      </c>
      <c r="E8" s="747" t="s">
        <v>594</v>
      </c>
      <c r="F8" s="747" t="s">
        <v>594</v>
      </c>
      <c r="G8" s="747" t="s">
        <v>594</v>
      </c>
      <c r="H8" s="747" t="s">
        <v>594</v>
      </c>
      <c r="I8" s="745" t="s">
        <v>594</v>
      </c>
      <c r="J8" s="745" t="s">
        <v>594</v>
      </c>
      <c r="K8" s="745" t="s">
        <v>594</v>
      </c>
      <c r="L8" s="745" t="s">
        <v>594</v>
      </c>
      <c r="M8" s="748" t="s">
        <v>594</v>
      </c>
    </row>
    <row r="9" spans="1:13" ht="63.75" customHeight="1">
      <c r="A9" s="1818"/>
      <c r="B9" s="1846"/>
      <c r="C9" s="738" t="s">
        <v>21</v>
      </c>
      <c r="D9" s="404" t="s">
        <v>594</v>
      </c>
      <c r="E9" s="745" t="s">
        <v>594</v>
      </c>
      <c r="F9" s="749" t="s">
        <v>1120</v>
      </c>
      <c r="G9" s="405" t="s">
        <v>594</v>
      </c>
      <c r="H9" s="745" t="s">
        <v>594</v>
      </c>
      <c r="I9" s="750" t="s">
        <v>594</v>
      </c>
      <c r="J9" s="404" t="s">
        <v>594</v>
      </c>
      <c r="K9" s="745" t="s">
        <v>594</v>
      </c>
      <c r="L9" s="745" t="s">
        <v>594</v>
      </c>
      <c r="M9" s="748" t="s">
        <v>594</v>
      </c>
    </row>
    <row r="10" spans="1:13" ht="15" customHeight="1">
      <c r="A10" s="1818"/>
      <c r="B10" s="1847"/>
      <c r="C10" s="1836" t="s">
        <v>951</v>
      </c>
      <c r="D10" s="1836"/>
      <c r="E10" s="750" t="s">
        <v>594</v>
      </c>
      <c r="F10" s="1836" t="s">
        <v>951</v>
      </c>
      <c r="G10" s="1836"/>
      <c r="H10" s="750" t="s">
        <v>594</v>
      </c>
      <c r="I10" s="1836" t="s">
        <v>951</v>
      </c>
      <c r="J10" s="1836"/>
      <c r="K10" s="750" t="s">
        <v>594</v>
      </c>
      <c r="L10" s="750" t="s">
        <v>594</v>
      </c>
      <c r="M10" s="751" t="s">
        <v>594</v>
      </c>
    </row>
    <row r="11" spans="1:13" ht="42.75" customHeight="1">
      <c r="A11" s="1818"/>
      <c r="B11" s="284" t="s">
        <v>952</v>
      </c>
      <c r="C11" s="1758" t="s">
        <v>1121</v>
      </c>
      <c r="D11" s="1758"/>
      <c r="E11" s="1758"/>
      <c r="F11" s="1758"/>
      <c r="G11" s="1758"/>
      <c r="H11" s="1758"/>
      <c r="I11" s="1758"/>
      <c r="J11" s="1758"/>
      <c r="K11" s="1758"/>
      <c r="L11" s="1758"/>
      <c r="M11" s="1759"/>
    </row>
    <row r="12" spans="1:13" ht="159" customHeight="1">
      <c r="A12" s="1818"/>
      <c r="B12" s="557" t="s">
        <v>1069</v>
      </c>
      <c r="C12" s="1837" t="s">
        <v>1122</v>
      </c>
      <c r="D12" s="1837"/>
      <c r="E12" s="1837"/>
      <c r="F12" s="1837"/>
      <c r="G12" s="1837"/>
      <c r="H12" s="1837"/>
      <c r="I12" s="1837"/>
      <c r="J12" s="1837"/>
      <c r="K12" s="1837"/>
      <c r="L12" s="1837"/>
      <c r="M12" s="1838"/>
    </row>
    <row r="13" spans="1:13" ht="40.5" customHeight="1">
      <c r="A13" s="1818"/>
      <c r="B13" s="557" t="s">
        <v>1071</v>
      </c>
      <c r="C13" s="1758" t="s">
        <v>322</v>
      </c>
      <c r="D13" s="1758"/>
      <c r="E13" s="1758"/>
      <c r="F13" s="1758"/>
      <c r="G13" s="1758"/>
      <c r="H13" s="1758"/>
      <c r="I13" s="1758"/>
      <c r="J13" s="1758"/>
      <c r="K13" s="1758"/>
      <c r="L13" s="1758"/>
      <c r="M13" s="1759"/>
    </row>
    <row r="14" spans="1:13" ht="36.75" customHeight="1">
      <c r="A14" s="1818"/>
      <c r="B14" s="1848" t="s">
        <v>1072</v>
      </c>
      <c r="C14" s="1758" t="s">
        <v>86</v>
      </c>
      <c r="D14" s="1758"/>
      <c r="E14" s="336" t="s">
        <v>108</v>
      </c>
      <c r="F14" s="1758" t="s">
        <v>1123</v>
      </c>
      <c r="G14" s="1758"/>
      <c r="H14" s="1758"/>
      <c r="I14" s="1758"/>
      <c r="J14" s="1758"/>
      <c r="K14" s="1758"/>
      <c r="L14" s="1758"/>
      <c r="M14" s="1758"/>
    </row>
    <row r="15" spans="1:13">
      <c r="A15" s="1818"/>
      <c r="B15" s="1848"/>
      <c r="C15" s="1758" t="s">
        <v>594</v>
      </c>
      <c r="D15" s="1758"/>
      <c r="E15" s="1758"/>
      <c r="F15" s="1758"/>
      <c r="G15" s="1758"/>
      <c r="H15" s="1758"/>
      <c r="I15" s="1758"/>
      <c r="J15" s="1758"/>
      <c r="K15" s="1758"/>
      <c r="L15" s="1758"/>
      <c r="M15" s="1759"/>
    </row>
    <row r="16" spans="1:13" ht="15" customHeight="1">
      <c r="A16" s="1815" t="s">
        <v>204</v>
      </c>
      <c r="B16" s="403" t="s">
        <v>283</v>
      </c>
      <c r="C16" s="1758" t="s">
        <v>5</v>
      </c>
      <c r="D16" s="1758"/>
      <c r="E16" s="1758"/>
      <c r="F16" s="1758"/>
      <c r="G16" s="1758"/>
      <c r="H16" s="1758"/>
      <c r="I16" s="1758"/>
      <c r="J16" s="1758"/>
      <c r="K16" s="1758"/>
      <c r="L16" s="1758"/>
      <c r="M16" s="1759"/>
    </row>
    <row r="17" spans="1:13" ht="33" customHeight="1">
      <c r="A17" s="1816"/>
      <c r="B17" s="283" t="s">
        <v>1074</v>
      </c>
      <c r="C17" s="1822" t="s">
        <v>1124</v>
      </c>
      <c r="D17" s="1822"/>
      <c r="E17" s="1822"/>
      <c r="F17" s="1822"/>
      <c r="G17" s="1822"/>
      <c r="H17" s="1822"/>
      <c r="I17" s="1822"/>
      <c r="J17" s="1822"/>
      <c r="K17" s="1822"/>
      <c r="L17" s="1822"/>
      <c r="M17" s="1823"/>
    </row>
    <row r="18" spans="1:13">
      <c r="A18" s="1816"/>
      <c r="B18" s="1810" t="s">
        <v>954</v>
      </c>
      <c r="C18" s="745" t="s">
        <v>594</v>
      </c>
      <c r="D18" s="752" t="s">
        <v>594</v>
      </c>
      <c r="E18" s="752" t="s">
        <v>594</v>
      </c>
      <c r="F18" s="752" t="s">
        <v>594</v>
      </c>
      <c r="G18" s="752" t="s">
        <v>594</v>
      </c>
      <c r="H18" s="752" t="s">
        <v>594</v>
      </c>
      <c r="I18" s="752" t="s">
        <v>594</v>
      </c>
      <c r="J18" s="752" t="s">
        <v>594</v>
      </c>
      <c r="K18" s="752" t="s">
        <v>594</v>
      </c>
      <c r="L18" s="752" t="s">
        <v>594</v>
      </c>
      <c r="M18" s="753" t="s">
        <v>594</v>
      </c>
    </row>
    <row r="19" spans="1:13">
      <c r="A19" s="1816"/>
      <c r="B19" s="1810"/>
      <c r="C19" s="745" t="s">
        <v>594</v>
      </c>
      <c r="D19" s="738" t="s">
        <v>594</v>
      </c>
      <c r="E19" s="752" t="s">
        <v>594</v>
      </c>
      <c r="F19" s="738" t="s">
        <v>594</v>
      </c>
      <c r="G19" s="752" t="s">
        <v>594</v>
      </c>
      <c r="H19" s="738" t="s">
        <v>594</v>
      </c>
      <c r="I19" s="752" t="s">
        <v>594</v>
      </c>
      <c r="J19" s="738" t="s">
        <v>594</v>
      </c>
      <c r="K19" s="752" t="s">
        <v>594</v>
      </c>
      <c r="L19" s="752" t="s">
        <v>594</v>
      </c>
      <c r="M19" s="753" t="s">
        <v>594</v>
      </c>
    </row>
    <row r="20" spans="1:13" ht="15.75" customHeight="1">
      <c r="A20" s="1816"/>
      <c r="B20" s="1810"/>
      <c r="C20" s="754" t="s">
        <v>955</v>
      </c>
      <c r="D20" s="755" t="s">
        <v>594</v>
      </c>
      <c r="E20" s="754" t="s">
        <v>956</v>
      </c>
      <c r="F20" s="756" t="s">
        <v>594</v>
      </c>
      <c r="G20" s="754" t="s">
        <v>957</v>
      </c>
      <c r="H20" s="756" t="s">
        <v>594</v>
      </c>
      <c r="I20" s="754" t="s">
        <v>958</v>
      </c>
      <c r="J20" s="756" t="s">
        <v>594</v>
      </c>
      <c r="K20" s="752" t="s">
        <v>594</v>
      </c>
      <c r="L20" s="752" t="s">
        <v>594</v>
      </c>
      <c r="M20" s="753" t="s">
        <v>594</v>
      </c>
    </row>
    <row r="21" spans="1:13" ht="18.75" customHeight="1">
      <c r="A21" s="1816"/>
      <c r="B21" s="1810"/>
      <c r="C21" s="754" t="s">
        <v>959</v>
      </c>
      <c r="D21" s="755" t="s">
        <v>594</v>
      </c>
      <c r="E21" s="754" t="s">
        <v>960</v>
      </c>
      <c r="F21" s="756" t="s">
        <v>594</v>
      </c>
      <c r="G21" s="754" t="s">
        <v>961</v>
      </c>
      <c r="H21" s="756" t="s">
        <v>594</v>
      </c>
      <c r="I21" s="754" t="s">
        <v>594</v>
      </c>
      <c r="J21" s="754" t="s">
        <v>594</v>
      </c>
      <c r="K21" s="752" t="s">
        <v>594</v>
      </c>
      <c r="L21" s="752" t="s">
        <v>594</v>
      </c>
      <c r="M21" s="753" t="s">
        <v>594</v>
      </c>
    </row>
    <row r="22" spans="1:13">
      <c r="A22" s="1816"/>
      <c r="B22" s="1810"/>
      <c r="C22" s="754" t="s">
        <v>962</v>
      </c>
      <c r="D22" s="755" t="s">
        <v>594</v>
      </c>
      <c r="E22" s="754" t="s">
        <v>963</v>
      </c>
      <c r="F22" s="756" t="s">
        <v>594</v>
      </c>
      <c r="G22" s="754" t="s">
        <v>594</v>
      </c>
      <c r="H22" s="754" t="s">
        <v>594</v>
      </c>
      <c r="I22" s="754" t="s">
        <v>594</v>
      </c>
      <c r="J22" s="754" t="s">
        <v>594</v>
      </c>
      <c r="K22" s="752" t="s">
        <v>594</v>
      </c>
      <c r="L22" s="752" t="s">
        <v>594</v>
      </c>
      <c r="M22" s="753" t="s">
        <v>594</v>
      </c>
    </row>
    <row r="23" spans="1:13" ht="20.25">
      <c r="A23" s="1816"/>
      <c r="B23" s="1810"/>
      <c r="C23" s="754" t="s">
        <v>105</v>
      </c>
      <c r="D23" s="406" t="s">
        <v>964</v>
      </c>
      <c r="E23" s="754" t="s">
        <v>965</v>
      </c>
      <c r="F23" s="1839" t="s">
        <v>1125</v>
      </c>
      <c r="G23" s="1839"/>
      <c r="H23" s="1839"/>
      <c r="I23" s="757" t="s">
        <v>594</v>
      </c>
      <c r="J23" s="757" t="s">
        <v>594</v>
      </c>
      <c r="K23" s="750" t="s">
        <v>594</v>
      </c>
      <c r="L23" s="750" t="s">
        <v>594</v>
      </c>
      <c r="M23" s="751" t="s">
        <v>594</v>
      </c>
    </row>
    <row r="24" spans="1:13" ht="15.75" customHeight="1">
      <c r="A24" s="1816"/>
      <c r="B24" s="1819"/>
      <c r="C24" s="738" t="s">
        <v>594</v>
      </c>
      <c r="D24" s="738" t="s">
        <v>594</v>
      </c>
      <c r="E24" s="738" t="s">
        <v>594</v>
      </c>
      <c r="F24" s="738" t="s">
        <v>594</v>
      </c>
      <c r="G24" s="738" t="s">
        <v>594</v>
      </c>
      <c r="H24" s="738" t="s">
        <v>594</v>
      </c>
      <c r="I24" s="738" t="s">
        <v>594</v>
      </c>
      <c r="J24" s="738" t="s">
        <v>594</v>
      </c>
      <c r="K24" s="738" t="s">
        <v>594</v>
      </c>
      <c r="L24" s="738" t="s">
        <v>594</v>
      </c>
      <c r="M24" s="758" t="s">
        <v>594</v>
      </c>
    </row>
    <row r="25" spans="1:13">
      <c r="A25" s="1816"/>
      <c r="B25" s="1810" t="s">
        <v>967</v>
      </c>
      <c r="C25" s="752" t="s">
        <v>594</v>
      </c>
      <c r="D25" s="752" t="s">
        <v>594</v>
      </c>
      <c r="E25" s="752" t="s">
        <v>594</v>
      </c>
      <c r="F25" s="752" t="s">
        <v>594</v>
      </c>
      <c r="G25" s="752" t="s">
        <v>594</v>
      </c>
      <c r="H25" s="752" t="s">
        <v>594</v>
      </c>
      <c r="I25" s="752" t="s">
        <v>594</v>
      </c>
      <c r="J25" s="752" t="s">
        <v>594</v>
      </c>
      <c r="K25" s="752" t="s">
        <v>594</v>
      </c>
      <c r="L25" s="745" t="s">
        <v>594</v>
      </c>
      <c r="M25" s="748" t="s">
        <v>594</v>
      </c>
    </row>
    <row r="26" spans="1:13" ht="20.25">
      <c r="A26" s="1816"/>
      <c r="B26" s="1810"/>
      <c r="C26" s="754" t="s">
        <v>968</v>
      </c>
      <c r="D26" s="759" t="s">
        <v>594</v>
      </c>
      <c r="E26" s="752" t="s">
        <v>594</v>
      </c>
      <c r="F26" s="754" t="s">
        <v>969</v>
      </c>
      <c r="G26" s="558" t="s">
        <v>1126</v>
      </c>
      <c r="H26" s="752" t="s">
        <v>594</v>
      </c>
      <c r="I26" s="754" t="s">
        <v>970</v>
      </c>
      <c r="J26" s="407"/>
      <c r="K26" s="752" t="s">
        <v>594</v>
      </c>
      <c r="L26" s="745" t="s">
        <v>594</v>
      </c>
      <c r="M26" s="748" t="s">
        <v>594</v>
      </c>
    </row>
    <row r="27" spans="1:13">
      <c r="A27" s="1816"/>
      <c r="B27" s="1810"/>
      <c r="C27" s="754" t="s">
        <v>971</v>
      </c>
      <c r="D27" s="760" t="s">
        <v>594</v>
      </c>
      <c r="E27" s="745" t="s">
        <v>594</v>
      </c>
      <c r="F27" s="754" t="s">
        <v>972</v>
      </c>
      <c r="G27" s="755" t="s">
        <v>594</v>
      </c>
      <c r="H27" s="745" t="s">
        <v>594</v>
      </c>
      <c r="I27" s="745" t="s">
        <v>594</v>
      </c>
      <c r="J27" s="745" t="s">
        <v>594</v>
      </c>
      <c r="K27" s="745" t="s">
        <v>594</v>
      </c>
      <c r="L27" s="745" t="s">
        <v>594</v>
      </c>
      <c r="M27" s="748" t="s">
        <v>594</v>
      </c>
    </row>
    <row r="28" spans="1:13">
      <c r="A28" s="1816"/>
      <c r="B28" s="1819"/>
      <c r="C28" s="738" t="s">
        <v>594</v>
      </c>
      <c r="D28" s="738" t="s">
        <v>594</v>
      </c>
      <c r="E28" s="738" t="s">
        <v>594</v>
      </c>
      <c r="F28" s="738" t="s">
        <v>594</v>
      </c>
      <c r="G28" s="738" t="s">
        <v>594</v>
      </c>
      <c r="H28" s="738" t="s">
        <v>594</v>
      </c>
      <c r="I28" s="738" t="s">
        <v>594</v>
      </c>
      <c r="J28" s="738" t="s">
        <v>594</v>
      </c>
      <c r="K28" s="738" t="s">
        <v>594</v>
      </c>
      <c r="L28" s="750" t="s">
        <v>594</v>
      </c>
      <c r="M28" s="751" t="s">
        <v>594</v>
      </c>
    </row>
    <row r="29" spans="1:13">
      <c r="A29" s="1816"/>
      <c r="B29" s="289" t="s">
        <v>973</v>
      </c>
      <c r="C29" s="752" t="s">
        <v>594</v>
      </c>
      <c r="D29" s="752" t="s">
        <v>594</v>
      </c>
      <c r="E29" s="752" t="s">
        <v>594</v>
      </c>
      <c r="F29" s="752" t="s">
        <v>594</v>
      </c>
      <c r="G29" s="752" t="s">
        <v>594</v>
      </c>
      <c r="H29" s="752" t="s">
        <v>594</v>
      </c>
      <c r="I29" s="752" t="s">
        <v>594</v>
      </c>
      <c r="J29" s="752" t="s">
        <v>594</v>
      </c>
      <c r="K29" s="752" t="s">
        <v>594</v>
      </c>
      <c r="L29" s="752" t="s">
        <v>594</v>
      </c>
      <c r="M29" s="753" t="s">
        <v>594</v>
      </c>
    </row>
    <row r="30" spans="1:13">
      <c r="A30" s="1816"/>
      <c r="B30" s="289" t="s">
        <v>594</v>
      </c>
      <c r="C30" s="761" t="s">
        <v>974</v>
      </c>
      <c r="D30" s="338">
        <v>0</v>
      </c>
      <c r="E30" s="752" t="s">
        <v>594</v>
      </c>
      <c r="F30" s="745" t="s">
        <v>975</v>
      </c>
      <c r="G30" s="1443" t="s">
        <v>411</v>
      </c>
      <c r="H30" s="752" t="s">
        <v>594</v>
      </c>
      <c r="I30" s="745" t="s">
        <v>976</v>
      </c>
      <c r="J30" s="762" t="s">
        <v>411</v>
      </c>
      <c r="K30" s="678" t="s">
        <v>594</v>
      </c>
      <c r="L30" s="763" t="s">
        <v>594</v>
      </c>
      <c r="M30" s="753" t="s">
        <v>594</v>
      </c>
    </row>
    <row r="31" spans="1:13">
      <c r="A31" s="1816"/>
      <c r="B31" s="284" t="s">
        <v>594</v>
      </c>
      <c r="C31" s="738" t="s">
        <v>594</v>
      </c>
      <c r="D31" s="738" t="s">
        <v>594</v>
      </c>
      <c r="E31" s="738" t="s">
        <v>594</v>
      </c>
      <c r="F31" s="738" t="s">
        <v>594</v>
      </c>
      <c r="G31" s="738" t="s">
        <v>594</v>
      </c>
      <c r="H31" s="738" t="s">
        <v>594</v>
      </c>
      <c r="I31" s="738" t="s">
        <v>594</v>
      </c>
      <c r="J31" s="738" t="s">
        <v>594</v>
      </c>
      <c r="K31" s="738" t="s">
        <v>594</v>
      </c>
      <c r="L31" s="738" t="s">
        <v>594</v>
      </c>
      <c r="M31" s="758" t="s">
        <v>594</v>
      </c>
    </row>
    <row r="32" spans="1:13">
      <c r="A32" s="1816"/>
      <c r="B32" s="1810" t="s">
        <v>977</v>
      </c>
      <c r="C32" s="339" t="s">
        <v>594</v>
      </c>
      <c r="D32" s="339" t="s">
        <v>594</v>
      </c>
      <c r="E32" s="339" t="s">
        <v>594</v>
      </c>
      <c r="F32" s="339" t="s">
        <v>594</v>
      </c>
      <c r="G32" s="339" t="s">
        <v>594</v>
      </c>
      <c r="H32" s="339" t="s">
        <v>594</v>
      </c>
      <c r="I32" s="339" t="s">
        <v>594</v>
      </c>
      <c r="J32" s="339" t="s">
        <v>594</v>
      </c>
      <c r="K32" s="339" t="s">
        <v>594</v>
      </c>
      <c r="L32" s="745" t="s">
        <v>594</v>
      </c>
      <c r="M32" s="748" t="s">
        <v>594</v>
      </c>
    </row>
    <row r="33" spans="1:13" ht="16.5" customHeight="1">
      <c r="A33" s="1816"/>
      <c r="B33" s="1810"/>
      <c r="C33" s="752" t="s">
        <v>978</v>
      </c>
      <c r="D33" s="759">
        <v>2.0230000000000001</v>
      </c>
      <c r="E33" s="339" t="s">
        <v>594</v>
      </c>
      <c r="F33" s="752" t="s">
        <v>979</v>
      </c>
      <c r="G33" s="559">
        <v>2033</v>
      </c>
      <c r="H33" s="339" t="s">
        <v>594</v>
      </c>
      <c r="I33" s="745" t="s">
        <v>594</v>
      </c>
      <c r="J33" s="339" t="s">
        <v>594</v>
      </c>
      <c r="K33" s="339" t="s">
        <v>594</v>
      </c>
      <c r="L33" s="745" t="s">
        <v>594</v>
      </c>
      <c r="M33" s="748" t="s">
        <v>594</v>
      </c>
    </row>
    <row r="34" spans="1:13">
      <c r="A34" s="1816"/>
      <c r="B34" s="1819"/>
      <c r="C34" s="738" t="s">
        <v>594</v>
      </c>
      <c r="D34" s="738" t="s">
        <v>594</v>
      </c>
      <c r="E34" s="341" t="s">
        <v>594</v>
      </c>
      <c r="F34" s="738" t="s">
        <v>594</v>
      </c>
      <c r="G34" s="341" t="s">
        <v>594</v>
      </c>
      <c r="H34" s="341" t="s">
        <v>594</v>
      </c>
      <c r="I34" s="750" t="s">
        <v>594</v>
      </c>
      <c r="J34" s="341" t="s">
        <v>594</v>
      </c>
      <c r="K34" s="341" t="s">
        <v>594</v>
      </c>
      <c r="L34" s="750" t="s">
        <v>594</v>
      </c>
      <c r="M34" s="751" t="s">
        <v>594</v>
      </c>
    </row>
    <row r="35" spans="1:13">
      <c r="A35" s="1816"/>
      <c r="B35" s="1810" t="s">
        <v>980</v>
      </c>
      <c r="C35" s="752" t="s">
        <v>594</v>
      </c>
      <c r="D35" s="752" t="s">
        <v>594</v>
      </c>
      <c r="E35" s="752" t="s">
        <v>594</v>
      </c>
      <c r="F35" s="752" t="s">
        <v>594</v>
      </c>
      <c r="G35" s="752" t="s">
        <v>594</v>
      </c>
      <c r="H35" s="752" t="s">
        <v>594</v>
      </c>
      <c r="I35" s="752" t="s">
        <v>594</v>
      </c>
      <c r="J35" s="752" t="s">
        <v>594</v>
      </c>
      <c r="K35" s="752" t="s">
        <v>594</v>
      </c>
      <c r="L35" s="752" t="s">
        <v>594</v>
      </c>
      <c r="M35" s="753" t="s">
        <v>594</v>
      </c>
    </row>
    <row r="36" spans="1:13">
      <c r="A36" s="1816"/>
      <c r="B36" s="1810"/>
      <c r="C36" s="752" t="s">
        <v>594</v>
      </c>
      <c r="D36" s="541">
        <v>2023</v>
      </c>
      <c r="E36" s="542"/>
      <c r="F36" s="541">
        <v>2024</v>
      </c>
      <c r="G36" s="541" t="s">
        <v>594</v>
      </c>
      <c r="H36" s="543">
        <v>2025</v>
      </c>
      <c r="I36" s="543" t="s">
        <v>594</v>
      </c>
      <c r="J36" s="543">
        <v>2026</v>
      </c>
      <c r="K36" s="541" t="s">
        <v>594</v>
      </c>
      <c r="L36" s="541">
        <v>2027</v>
      </c>
      <c r="M36" s="753" t="s">
        <v>594</v>
      </c>
    </row>
    <row r="37" spans="1:13">
      <c r="A37" s="1816"/>
      <c r="B37" s="1810"/>
      <c r="C37" s="752" t="s">
        <v>594</v>
      </c>
      <c r="D37" s="764">
        <v>60</v>
      </c>
      <c r="E37" s="765" t="s">
        <v>594</v>
      </c>
      <c r="F37" s="766">
        <v>60</v>
      </c>
      <c r="G37" s="765" t="s">
        <v>594</v>
      </c>
      <c r="H37" s="766">
        <v>60</v>
      </c>
      <c r="I37" s="765" t="s">
        <v>594</v>
      </c>
      <c r="J37" s="766">
        <v>60</v>
      </c>
      <c r="K37" s="765" t="s">
        <v>594</v>
      </c>
      <c r="L37" s="766">
        <v>60</v>
      </c>
      <c r="M37" s="685" t="s">
        <v>594</v>
      </c>
    </row>
    <row r="38" spans="1:13">
      <c r="A38" s="1816"/>
      <c r="B38" s="1810"/>
      <c r="C38" s="752" t="s">
        <v>594</v>
      </c>
      <c r="D38" s="541">
        <v>2028</v>
      </c>
      <c r="E38" s="541" t="s">
        <v>594</v>
      </c>
      <c r="F38" s="541">
        <v>2029</v>
      </c>
      <c r="G38" s="541" t="s">
        <v>594</v>
      </c>
      <c r="H38" s="543">
        <v>2030</v>
      </c>
      <c r="I38" s="543" t="s">
        <v>594</v>
      </c>
      <c r="J38" s="543">
        <v>2031</v>
      </c>
      <c r="K38" s="541" t="s">
        <v>594</v>
      </c>
      <c r="L38" s="541">
        <v>2032</v>
      </c>
      <c r="M38" s="753" t="s">
        <v>594</v>
      </c>
    </row>
    <row r="39" spans="1:13">
      <c r="A39" s="1816"/>
      <c r="B39" s="1810"/>
      <c r="C39" s="752" t="s">
        <v>594</v>
      </c>
      <c r="D39" s="764">
        <v>60</v>
      </c>
      <c r="E39" s="765" t="s">
        <v>594</v>
      </c>
      <c r="F39" s="766">
        <v>60</v>
      </c>
      <c r="G39" s="765" t="s">
        <v>594</v>
      </c>
      <c r="H39" s="766">
        <v>60</v>
      </c>
      <c r="I39" s="765" t="s">
        <v>594</v>
      </c>
      <c r="J39" s="766">
        <v>60</v>
      </c>
      <c r="K39" s="765" t="s">
        <v>594</v>
      </c>
      <c r="L39" s="766">
        <v>60</v>
      </c>
      <c r="M39" s="685" t="s">
        <v>594</v>
      </c>
    </row>
    <row r="40" spans="1:13">
      <c r="A40" s="1816"/>
      <c r="B40" s="1810"/>
      <c r="C40" s="752" t="s">
        <v>594</v>
      </c>
      <c r="D40" s="767">
        <v>2033</v>
      </c>
      <c r="E40" s="767" t="s">
        <v>594</v>
      </c>
      <c r="F40" s="767"/>
      <c r="G40" s="767"/>
      <c r="H40" s="768"/>
      <c r="I40" s="768"/>
      <c r="J40" s="768"/>
      <c r="K40" s="767"/>
      <c r="L40" s="767"/>
      <c r="M40" s="753" t="s">
        <v>594</v>
      </c>
    </row>
    <row r="41" spans="1:13">
      <c r="A41" s="1816"/>
      <c r="B41" s="1810"/>
      <c r="C41" s="752" t="s">
        <v>594</v>
      </c>
      <c r="D41" s="764">
        <v>60</v>
      </c>
      <c r="E41" s="765" t="s">
        <v>594</v>
      </c>
      <c r="F41" s="766" t="s">
        <v>594</v>
      </c>
      <c r="G41" s="765" t="s">
        <v>594</v>
      </c>
      <c r="H41" s="766" t="s">
        <v>594</v>
      </c>
      <c r="I41" s="765" t="s">
        <v>594</v>
      </c>
      <c r="J41" s="766" t="s">
        <v>594</v>
      </c>
      <c r="K41" s="765" t="s">
        <v>594</v>
      </c>
      <c r="L41" s="766" t="s">
        <v>594</v>
      </c>
      <c r="M41" s="685" t="s">
        <v>594</v>
      </c>
    </row>
    <row r="42" spans="1:13">
      <c r="A42" s="1816"/>
      <c r="B42" s="1810"/>
      <c r="C42" s="752" t="s">
        <v>594</v>
      </c>
      <c r="D42" s="769"/>
      <c r="E42" s="769" t="s">
        <v>594</v>
      </c>
      <c r="F42" s="769" t="s">
        <v>981</v>
      </c>
      <c r="G42" s="769" t="s">
        <v>594</v>
      </c>
      <c r="H42" s="767" t="s">
        <v>594</v>
      </c>
      <c r="I42" s="767" t="s">
        <v>594</v>
      </c>
      <c r="J42" s="767" t="s">
        <v>594</v>
      </c>
      <c r="K42" s="767" t="s">
        <v>594</v>
      </c>
      <c r="L42" s="767" t="s">
        <v>594</v>
      </c>
      <c r="M42" s="753" t="s">
        <v>594</v>
      </c>
    </row>
    <row r="43" spans="1:13" ht="15" customHeight="1">
      <c r="A43" s="1816"/>
      <c r="B43" s="1810"/>
      <c r="C43" s="752" t="s">
        <v>594</v>
      </c>
      <c r="D43" s="770" t="s">
        <v>594</v>
      </c>
      <c r="E43" s="771" t="s">
        <v>594</v>
      </c>
      <c r="F43" s="766">
        <v>660</v>
      </c>
      <c r="G43" s="765"/>
      <c r="H43" s="1820" t="s">
        <v>594</v>
      </c>
      <c r="I43" s="1820"/>
      <c r="J43" s="767" t="s">
        <v>594</v>
      </c>
      <c r="K43" s="767" t="s">
        <v>594</v>
      </c>
      <c r="L43" s="767" t="s">
        <v>594</v>
      </c>
      <c r="M43" s="753" t="s">
        <v>594</v>
      </c>
    </row>
    <row r="44" spans="1:13">
      <c r="A44" s="1816"/>
      <c r="B44" s="1810"/>
      <c r="C44" s="738" t="s">
        <v>594</v>
      </c>
      <c r="D44" s="769" t="s">
        <v>594</v>
      </c>
      <c r="E44" s="769" t="s">
        <v>594</v>
      </c>
      <c r="F44" s="769" t="s">
        <v>594</v>
      </c>
      <c r="G44" s="769" t="s">
        <v>594</v>
      </c>
      <c r="H44" s="769" t="s">
        <v>594</v>
      </c>
      <c r="I44" s="769" t="s">
        <v>594</v>
      </c>
      <c r="J44" s="769" t="s">
        <v>594</v>
      </c>
      <c r="K44" s="769" t="s">
        <v>594</v>
      </c>
      <c r="L44" s="769" t="s">
        <v>594</v>
      </c>
      <c r="M44" s="758" t="s">
        <v>594</v>
      </c>
    </row>
    <row r="45" spans="1:13">
      <c r="A45" s="1816"/>
      <c r="B45" s="1821" t="s">
        <v>982</v>
      </c>
      <c r="C45" s="752" t="s">
        <v>594</v>
      </c>
      <c r="D45" s="752" t="s">
        <v>594</v>
      </c>
      <c r="E45" s="752" t="s">
        <v>594</v>
      </c>
      <c r="F45" s="752" t="s">
        <v>594</v>
      </c>
      <c r="G45" s="752" t="s">
        <v>594</v>
      </c>
      <c r="H45" s="752" t="s">
        <v>594</v>
      </c>
      <c r="I45" s="752" t="s">
        <v>594</v>
      </c>
      <c r="J45" s="752" t="s">
        <v>594</v>
      </c>
      <c r="K45" s="752" t="s">
        <v>594</v>
      </c>
      <c r="L45" s="745" t="s">
        <v>594</v>
      </c>
      <c r="M45" s="748" t="s">
        <v>594</v>
      </c>
    </row>
    <row r="46" spans="1:13" ht="15" customHeight="1">
      <c r="A46" s="1816"/>
      <c r="B46" s="1810"/>
      <c r="C46" s="745" t="s">
        <v>594</v>
      </c>
      <c r="D46" s="752" t="s">
        <v>93</v>
      </c>
      <c r="E46" s="738" t="s">
        <v>95</v>
      </c>
      <c r="F46" s="1824" t="s">
        <v>983</v>
      </c>
      <c r="G46" s="1825" t="s">
        <v>103</v>
      </c>
      <c r="H46" s="1826"/>
      <c r="I46" s="1826"/>
      <c r="J46" s="1827"/>
      <c r="K46" s="752" t="s">
        <v>984</v>
      </c>
      <c r="L46" s="1831" t="s">
        <v>594</v>
      </c>
      <c r="M46" s="1832"/>
    </row>
    <row r="47" spans="1:13">
      <c r="A47" s="1816"/>
      <c r="B47" s="1810"/>
      <c r="C47" s="745" t="s">
        <v>594</v>
      </c>
      <c r="D47" s="773" t="s">
        <v>1126</v>
      </c>
      <c r="E47" s="741" t="s">
        <v>594</v>
      </c>
      <c r="F47" s="1824"/>
      <c r="G47" s="1828"/>
      <c r="H47" s="1829"/>
      <c r="I47" s="1829"/>
      <c r="J47" s="1830"/>
      <c r="K47" s="745" t="s">
        <v>594</v>
      </c>
      <c r="L47" s="1833"/>
      <c r="M47" s="1834"/>
    </row>
    <row r="48" spans="1:13">
      <c r="A48" s="1816"/>
      <c r="B48" s="1819"/>
      <c r="C48" s="750" t="s">
        <v>594</v>
      </c>
      <c r="D48" s="750" t="s">
        <v>594</v>
      </c>
      <c r="E48" s="750" t="s">
        <v>594</v>
      </c>
      <c r="F48" s="750" t="s">
        <v>594</v>
      </c>
      <c r="G48" s="750" t="s">
        <v>594</v>
      </c>
      <c r="H48" s="750" t="s">
        <v>594</v>
      </c>
      <c r="I48" s="750" t="s">
        <v>594</v>
      </c>
      <c r="J48" s="750" t="s">
        <v>594</v>
      </c>
      <c r="K48" s="750" t="s">
        <v>594</v>
      </c>
      <c r="L48" s="745" t="s">
        <v>594</v>
      </c>
      <c r="M48" s="748" t="s">
        <v>594</v>
      </c>
    </row>
    <row r="49" spans="1:13" ht="36" customHeight="1">
      <c r="A49" s="1816"/>
      <c r="B49" s="284" t="s">
        <v>985</v>
      </c>
      <c r="C49" s="1822" t="s">
        <v>1127</v>
      </c>
      <c r="D49" s="1822"/>
      <c r="E49" s="1822"/>
      <c r="F49" s="1822"/>
      <c r="G49" s="1822"/>
      <c r="H49" s="1822"/>
      <c r="I49" s="1822"/>
      <c r="J49" s="1822"/>
      <c r="K49" s="1822"/>
      <c r="L49" s="1822"/>
      <c r="M49" s="1823"/>
    </row>
    <row r="50" spans="1:13" ht="15" customHeight="1">
      <c r="A50" s="1816"/>
      <c r="B50" s="283" t="s">
        <v>986</v>
      </c>
      <c r="C50" s="1758" t="s">
        <v>1128</v>
      </c>
      <c r="D50" s="1758"/>
      <c r="E50" s="1758"/>
      <c r="F50" s="1758"/>
      <c r="G50" s="1758"/>
      <c r="H50" s="1758"/>
      <c r="I50" s="1758"/>
      <c r="J50" s="1758"/>
      <c r="K50" s="1758"/>
      <c r="L50" s="1758"/>
      <c r="M50" s="1759"/>
    </row>
    <row r="51" spans="1:13" ht="15" customHeight="1">
      <c r="A51" s="1816"/>
      <c r="B51" s="283" t="s">
        <v>988</v>
      </c>
      <c r="C51" s="1813">
        <v>15</v>
      </c>
      <c r="D51" s="1813"/>
      <c r="E51" s="1813"/>
      <c r="F51" s="1813"/>
      <c r="G51" s="1813"/>
      <c r="H51" s="1813"/>
      <c r="I51" s="1813"/>
      <c r="J51" s="1813"/>
      <c r="K51" s="1813"/>
      <c r="L51" s="1813"/>
      <c r="M51" s="1814"/>
    </row>
    <row r="52" spans="1:13" ht="15" customHeight="1">
      <c r="A52" s="1816"/>
      <c r="B52" s="283" t="s">
        <v>990</v>
      </c>
      <c r="C52" s="1758" t="s">
        <v>1099</v>
      </c>
      <c r="D52" s="1758"/>
      <c r="E52" s="1758"/>
      <c r="F52" s="1758"/>
      <c r="G52" s="1758"/>
      <c r="H52" s="1758"/>
      <c r="I52" s="1758"/>
      <c r="J52" s="1758"/>
      <c r="K52" s="1758"/>
      <c r="L52" s="1758"/>
      <c r="M52" s="1759"/>
    </row>
    <row r="53" spans="1:13" ht="15" customHeight="1">
      <c r="A53" s="1817" t="s">
        <v>216</v>
      </c>
      <c r="B53" s="774" t="s">
        <v>992</v>
      </c>
      <c r="C53" s="1758" t="s">
        <v>364</v>
      </c>
      <c r="D53" s="1758"/>
      <c r="E53" s="1758"/>
      <c r="F53" s="1758"/>
      <c r="G53" s="1758"/>
      <c r="H53" s="1758"/>
      <c r="I53" s="1758"/>
      <c r="J53" s="1758"/>
      <c r="K53" s="1758"/>
      <c r="L53" s="1758"/>
      <c r="M53" s="1759"/>
    </row>
    <row r="54" spans="1:13" ht="15" customHeight="1">
      <c r="A54" s="1818"/>
      <c r="B54" s="774" t="s">
        <v>993</v>
      </c>
      <c r="C54" s="1813" t="s">
        <v>1129</v>
      </c>
      <c r="D54" s="1813"/>
      <c r="E54" s="1813"/>
      <c r="F54" s="1813"/>
      <c r="G54" s="1813"/>
      <c r="H54" s="1813"/>
      <c r="I54" s="1813"/>
      <c r="J54" s="1813"/>
      <c r="K54" s="1813"/>
      <c r="L54" s="1813"/>
      <c r="M54" s="1814"/>
    </row>
    <row r="55" spans="1:13" ht="15" customHeight="1">
      <c r="A55" s="1818"/>
      <c r="B55" s="774" t="s">
        <v>995</v>
      </c>
      <c r="C55" s="1813" t="s">
        <v>1130</v>
      </c>
      <c r="D55" s="1813"/>
      <c r="E55" s="1813"/>
      <c r="F55" s="1813"/>
      <c r="G55" s="1813"/>
      <c r="H55" s="1813"/>
      <c r="I55" s="1813"/>
      <c r="J55" s="1813"/>
      <c r="K55" s="1813"/>
      <c r="L55" s="1813"/>
      <c r="M55" s="1814"/>
    </row>
    <row r="56" spans="1:13" ht="15" customHeight="1">
      <c r="A56" s="1818"/>
      <c r="B56" s="774" t="s">
        <v>997</v>
      </c>
      <c r="C56" s="1813" t="s">
        <v>1131</v>
      </c>
      <c r="D56" s="1813"/>
      <c r="E56" s="1813"/>
      <c r="F56" s="1813"/>
      <c r="G56" s="1813"/>
      <c r="H56" s="1813"/>
      <c r="I56" s="1813"/>
      <c r="J56" s="1813"/>
      <c r="K56" s="1813"/>
      <c r="L56" s="1813"/>
      <c r="M56" s="1814"/>
    </row>
    <row r="57" spans="1:13" ht="15" customHeight="1">
      <c r="A57" s="1818"/>
      <c r="B57" s="774" t="s">
        <v>998</v>
      </c>
      <c r="C57" s="1813" t="s">
        <v>1132</v>
      </c>
      <c r="D57" s="1813"/>
      <c r="E57" s="1813"/>
      <c r="F57" s="1813"/>
      <c r="G57" s="1813"/>
      <c r="H57" s="1813"/>
      <c r="I57" s="1813"/>
      <c r="J57" s="1813"/>
      <c r="K57" s="1813"/>
      <c r="L57" s="1813"/>
      <c r="M57" s="1814"/>
    </row>
    <row r="58" spans="1:13" ht="15" customHeight="1">
      <c r="A58" s="1835"/>
      <c r="B58" s="774" t="s">
        <v>999</v>
      </c>
      <c r="C58" s="1813">
        <v>3779595</v>
      </c>
      <c r="D58" s="1813"/>
      <c r="E58" s="1813"/>
      <c r="F58" s="1813"/>
      <c r="G58" s="1813"/>
      <c r="H58" s="1813"/>
      <c r="I58" s="1813"/>
      <c r="J58" s="1813"/>
      <c r="K58" s="1813"/>
      <c r="L58" s="1813"/>
      <c r="M58" s="1814"/>
    </row>
    <row r="59" spans="1:13" ht="15" customHeight="1">
      <c r="A59" s="1817" t="s">
        <v>1000</v>
      </c>
      <c r="B59" s="775" t="s">
        <v>1001</v>
      </c>
      <c r="C59" s="1813" t="s">
        <v>1102</v>
      </c>
      <c r="D59" s="1813"/>
      <c r="E59" s="1813"/>
      <c r="F59" s="1813"/>
      <c r="G59" s="1813"/>
      <c r="H59" s="1813"/>
      <c r="I59" s="1813"/>
      <c r="J59" s="1813"/>
      <c r="K59" s="1813"/>
      <c r="L59" s="1813"/>
      <c r="M59" s="1814"/>
    </row>
    <row r="60" spans="1:13" ht="15" customHeight="1">
      <c r="A60" s="1818"/>
      <c r="B60" s="775" t="s">
        <v>1003</v>
      </c>
      <c r="C60" s="1813" t="s">
        <v>1103</v>
      </c>
      <c r="D60" s="1813"/>
      <c r="E60" s="1813"/>
      <c r="F60" s="1813"/>
      <c r="G60" s="1813"/>
      <c r="H60" s="1813"/>
      <c r="I60" s="1813"/>
      <c r="J60" s="1813"/>
      <c r="K60" s="1813"/>
      <c r="L60" s="1813"/>
      <c r="M60" s="1814"/>
    </row>
    <row r="61" spans="1:13" ht="15" customHeight="1">
      <c r="A61" s="1818"/>
      <c r="B61" s="294" t="s">
        <v>296</v>
      </c>
      <c r="C61" s="1813" t="s">
        <v>1104</v>
      </c>
      <c r="D61" s="1813"/>
      <c r="E61" s="1813"/>
      <c r="F61" s="1813"/>
      <c r="G61" s="1813"/>
      <c r="H61" s="1813"/>
      <c r="I61" s="1813"/>
      <c r="J61" s="1813"/>
      <c r="K61" s="1813"/>
      <c r="L61" s="1813"/>
      <c r="M61" s="1814"/>
    </row>
    <row r="62" spans="1:13" ht="15" customHeight="1">
      <c r="A62" s="295" t="s">
        <v>220</v>
      </c>
      <c r="B62" s="296" t="s">
        <v>594</v>
      </c>
      <c r="C62" s="1811" t="s">
        <v>594</v>
      </c>
      <c r="D62" s="1811"/>
      <c r="E62" s="1811"/>
      <c r="F62" s="1811"/>
      <c r="G62" s="1811"/>
      <c r="H62" s="1811"/>
      <c r="I62" s="1811"/>
      <c r="J62" s="1811"/>
      <c r="K62" s="1811"/>
      <c r="L62" s="1811"/>
      <c r="M62" s="1812"/>
    </row>
  </sheetData>
  <mergeCells count="49">
    <mergeCell ref="F23:H23"/>
    <mergeCell ref="A2:A15"/>
    <mergeCell ref="C2:M2"/>
    <mergeCell ref="C3:M3"/>
    <mergeCell ref="F4:G4"/>
    <mergeCell ref="I4:M4"/>
    <mergeCell ref="C6:M6"/>
    <mergeCell ref="C7:D7"/>
    <mergeCell ref="I7:M7"/>
    <mergeCell ref="B8:B10"/>
    <mergeCell ref="C10:D10"/>
    <mergeCell ref="B14:B15"/>
    <mergeCell ref="C14:D14"/>
    <mergeCell ref="F14:M14"/>
    <mergeCell ref="C15:M15"/>
    <mergeCell ref="C5:M5"/>
    <mergeCell ref="C16:M16"/>
    <mergeCell ref="F10:G10"/>
    <mergeCell ref="I10:J10"/>
    <mergeCell ref="C11:M11"/>
    <mergeCell ref="C12:M12"/>
    <mergeCell ref="C13:M13"/>
    <mergeCell ref="L46:M47"/>
    <mergeCell ref="C49:M49"/>
    <mergeCell ref="C50:M50"/>
    <mergeCell ref="C52:M52"/>
    <mergeCell ref="A53:A58"/>
    <mergeCell ref="C53:M53"/>
    <mergeCell ref="C54:M54"/>
    <mergeCell ref="C55:M55"/>
    <mergeCell ref="C56:M56"/>
    <mergeCell ref="C57:M57"/>
    <mergeCell ref="C58:M58"/>
    <mergeCell ref="B35:B44"/>
    <mergeCell ref="C62:M62"/>
    <mergeCell ref="C51:M51"/>
    <mergeCell ref="A16:A52"/>
    <mergeCell ref="A59:A61"/>
    <mergeCell ref="C59:M59"/>
    <mergeCell ref="C60:M60"/>
    <mergeCell ref="C61:M61"/>
    <mergeCell ref="B25:B28"/>
    <mergeCell ref="B32:B34"/>
    <mergeCell ref="H43:I43"/>
    <mergeCell ref="B45:B48"/>
    <mergeCell ref="C17:M17"/>
    <mergeCell ref="B18:B24"/>
    <mergeCell ref="F46:F47"/>
    <mergeCell ref="G46:J47"/>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F8" zoomScale="72" zoomScaleNormal="72" zoomScalePageLayoutView="80" workbookViewId="0">
      <selection activeCell="N8" sqref="N1:R1048576"/>
    </sheetView>
  </sheetViews>
  <sheetFormatPr baseColWidth="10" defaultColWidth="9.140625" defaultRowHeight="15.75"/>
  <cols>
    <col min="1" max="1" width="18.42578125" customWidth="1"/>
    <col min="2" max="2" width="30.85546875" style="345" customWidth="1"/>
    <col min="3" max="5" width="9.140625" style="345"/>
    <col min="6" max="6" width="16.28515625" style="345" customWidth="1"/>
    <col min="7" max="13" width="9.140625" style="345"/>
    <col min="14" max="14" width="21.5703125" style="11" customWidth="1"/>
    <col min="15" max="18" width="19.42578125" style="11" customWidth="1"/>
  </cols>
  <sheetData>
    <row r="1" spans="1:13">
      <c r="A1" s="737" t="s">
        <v>594</v>
      </c>
      <c r="B1" s="333" t="s">
        <v>1133</v>
      </c>
      <c r="C1" s="334"/>
      <c r="D1" s="332"/>
      <c r="E1" s="332"/>
      <c r="F1" s="332"/>
      <c r="G1" s="332"/>
      <c r="H1" s="332"/>
      <c r="I1" s="332"/>
      <c r="J1" s="332"/>
      <c r="K1" s="332"/>
      <c r="L1" s="332"/>
      <c r="M1" s="332"/>
    </row>
    <row r="2" spans="1:13" ht="30" customHeight="1">
      <c r="A2" s="1817" t="s">
        <v>944</v>
      </c>
      <c r="B2" s="477" t="s">
        <v>945</v>
      </c>
      <c r="C2" s="1854" t="s">
        <v>367</v>
      </c>
      <c r="D2" s="1854"/>
      <c r="E2" s="1854"/>
      <c r="F2" s="1854"/>
      <c r="G2" s="1854"/>
      <c r="H2" s="1854"/>
      <c r="I2" s="1854"/>
      <c r="J2" s="1854"/>
      <c r="K2" s="1854"/>
      <c r="L2" s="1854"/>
      <c r="M2" s="1855"/>
    </row>
    <row r="3" spans="1:13" ht="15" customHeight="1">
      <c r="A3" s="1818"/>
      <c r="B3" s="478" t="s">
        <v>1063</v>
      </c>
      <c r="C3" s="1856" t="s">
        <v>1134</v>
      </c>
      <c r="D3" s="1856"/>
      <c r="E3" s="1856"/>
      <c r="F3" s="1856"/>
      <c r="G3" s="1856"/>
      <c r="H3" s="1856"/>
      <c r="I3" s="1856"/>
      <c r="J3" s="1856"/>
      <c r="K3" s="1856"/>
      <c r="L3" s="1856"/>
      <c r="M3" s="1857"/>
    </row>
    <row r="4" spans="1:13" ht="15" customHeight="1">
      <c r="A4" s="1818"/>
      <c r="B4" s="479" t="s">
        <v>292</v>
      </c>
      <c r="C4" s="863" t="s">
        <v>93</v>
      </c>
      <c r="D4" s="864">
        <v>406</v>
      </c>
      <c r="E4" s="865" t="s">
        <v>594</v>
      </c>
      <c r="F4" s="1858" t="s">
        <v>293</v>
      </c>
      <c r="G4" s="1859"/>
      <c r="H4" s="866">
        <v>379</v>
      </c>
      <c r="I4" s="1860"/>
      <c r="J4" s="1861"/>
      <c r="K4" s="1861"/>
      <c r="L4" s="1861"/>
      <c r="M4" s="1862"/>
    </row>
    <row r="5" spans="1:13">
      <c r="A5" s="1818"/>
      <c r="B5" s="479" t="s">
        <v>947</v>
      </c>
      <c r="C5" s="860" t="s">
        <v>1135</v>
      </c>
      <c r="D5" s="744"/>
      <c r="E5" s="744"/>
      <c r="F5" s="744"/>
      <c r="G5" s="744"/>
      <c r="H5" s="744"/>
      <c r="I5" s="744"/>
      <c r="J5" s="738" t="s">
        <v>594</v>
      </c>
      <c r="K5" s="738" t="s">
        <v>594</v>
      </c>
      <c r="L5" s="738" t="s">
        <v>594</v>
      </c>
      <c r="M5" s="758" t="s">
        <v>594</v>
      </c>
    </row>
    <row r="6" spans="1:13">
      <c r="A6" s="1818"/>
      <c r="B6" s="479" t="s">
        <v>948</v>
      </c>
      <c r="C6" s="860" t="s">
        <v>1136</v>
      </c>
      <c r="D6" s="745"/>
      <c r="E6" s="745"/>
      <c r="F6" s="745"/>
      <c r="G6" s="738" t="s">
        <v>594</v>
      </c>
      <c r="H6" s="738" t="s">
        <v>594</v>
      </c>
      <c r="I6" s="738" t="s">
        <v>594</v>
      </c>
      <c r="J6" s="738" t="s">
        <v>594</v>
      </c>
      <c r="K6" s="738" t="s">
        <v>594</v>
      </c>
      <c r="L6" s="738" t="s">
        <v>594</v>
      </c>
      <c r="M6" s="758" t="s">
        <v>594</v>
      </c>
    </row>
    <row r="7" spans="1:13" ht="15" customHeight="1">
      <c r="A7" s="1818"/>
      <c r="B7" s="479" t="s">
        <v>949</v>
      </c>
      <c r="C7" s="1844" t="s">
        <v>39</v>
      </c>
      <c r="D7" s="1844"/>
      <c r="E7" s="745" t="s">
        <v>594</v>
      </c>
      <c r="F7" s="745" t="s">
        <v>594</v>
      </c>
      <c r="G7" s="746" t="s">
        <v>594</v>
      </c>
      <c r="H7" s="335" t="s">
        <v>296</v>
      </c>
      <c r="I7" s="1844" t="s">
        <v>371</v>
      </c>
      <c r="J7" s="1844"/>
      <c r="K7" s="1844"/>
      <c r="L7" s="1844"/>
      <c r="M7" s="1845"/>
    </row>
    <row r="8" spans="1:13">
      <c r="A8" s="1818"/>
      <c r="B8" s="1863" t="s">
        <v>950</v>
      </c>
      <c r="C8" s="745" t="s">
        <v>594</v>
      </c>
      <c r="D8" s="745" t="s">
        <v>594</v>
      </c>
      <c r="E8" s="747" t="s">
        <v>594</v>
      </c>
      <c r="F8" s="747" t="s">
        <v>594</v>
      </c>
      <c r="G8" s="747" t="s">
        <v>594</v>
      </c>
      <c r="H8" s="747" t="s">
        <v>594</v>
      </c>
      <c r="I8" s="745" t="s">
        <v>594</v>
      </c>
      <c r="J8" s="745" t="s">
        <v>594</v>
      </c>
      <c r="K8" s="745" t="s">
        <v>594</v>
      </c>
      <c r="L8" s="745" t="s">
        <v>594</v>
      </c>
      <c r="M8" s="748" t="s">
        <v>594</v>
      </c>
    </row>
    <row r="9" spans="1:13" ht="15" customHeight="1">
      <c r="A9" s="1818"/>
      <c r="B9" s="1863"/>
      <c r="C9" s="1836" t="s">
        <v>1051</v>
      </c>
      <c r="D9" s="1836"/>
      <c r="E9" s="745" t="s">
        <v>594</v>
      </c>
      <c r="F9" s="1836" t="s">
        <v>594</v>
      </c>
      <c r="G9" s="1836"/>
      <c r="H9" s="745" t="s">
        <v>594</v>
      </c>
      <c r="I9" s="1836" t="s">
        <v>594</v>
      </c>
      <c r="J9" s="1836"/>
      <c r="K9" s="745" t="s">
        <v>594</v>
      </c>
      <c r="L9" s="745" t="s">
        <v>594</v>
      </c>
      <c r="M9" s="748" t="s">
        <v>594</v>
      </c>
    </row>
    <row r="10" spans="1:13" ht="15" customHeight="1">
      <c r="A10" s="1818"/>
      <c r="B10" s="1864"/>
      <c r="C10" s="1836" t="s">
        <v>951</v>
      </c>
      <c r="D10" s="1836"/>
      <c r="E10" s="750" t="s">
        <v>594</v>
      </c>
      <c r="F10" s="1836" t="s">
        <v>951</v>
      </c>
      <c r="G10" s="1836"/>
      <c r="H10" s="750" t="s">
        <v>594</v>
      </c>
      <c r="I10" s="1836" t="s">
        <v>951</v>
      </c>
      <c r="J10" s="1836"/>
      <c r="K10" s="750" t="s">
        <v>594</v>
      </c>
      <c r="L10" s="750" t="s">
        <v>594</v>
      </c>
      <c r="M10" s="751" t="s">
        <v>594</v>
      </c>
    </row>
    <row r="11" spans="1:13" ht="106.5" customHeight="1">
      <c r="A11" s="1818"/>
      <c r="B11" s="479" t="s">
        <v>952</v>
      </c>
      <c r="C11" s="1865" t="s">
        <v>1137</v>
      </c>
      <c r="D11" s="1865"/>
      <c r="E11" s="1865"/>
      <c r="F11" s="1865"/>
      <c r="G11" s="1865"/>
      <c r="H11" s="1865"/>
      <c r="I11" s="1865"/>
      <c r="J11" s="1865"/>
      <c r="K11" s="1865"/>
      <c r="L11" s="1865"/>
      <c r="M11" s="1866"/>
    </row>
    <row r="12" spans="1:13" ht="76.5" customHeight="1">
      <c r="A12" s="1818"/>
      <c r="B12" s="479" t="s">
        <v>1069</v>
      </c>
      <c r="C12" s="1852" t="s">
        <v>2155</v>
      </c>
      <c r="D12" s="1852"/>
      <c r="E12" s="1852"/>
      <c r="F12" s="1852"/>
      <c r="G12" s="1852"/>
      <c r="H12" s="1852"/>
      <c r="I12" s="1852"/>
      <c r="J12" s="1852"/>
      <c r="K12" s="1852"/>
      <c r="L12" s="1852"/>
      <c r="M12" s="1853"/>
    </row>
    <row r="13" spans="1:13" ht="31.5" customHeight="1">
      <c r="A13" s="1818"/>
      <c r="B13" s="479" t="s">
        <v>1071</v>
      </c>
      <c r="C13" s="1758" t="s">
        <v>322</v>
      </c>
      <c r="D13" s="1758"/>
      <c r="E13" s="1758"/>
      <c r="F13" s="1758"/>
      <c r="G13" s="1758"/>
      <c r="H13" s="1758"/>
      <c r="I13" s="1758"/>
      <c r="J13" s="1758"/>
      <c r="K13" s="1758"/>
      <c r="L13" s="1758"/>
      <c r="M13" s="1759"/>
    </row>
    <row r="14" spans="1:13" ht="15" customHeight="1">
      <c r="A14" s="1818"/>
      <c r="B14" s="1867" t="s">
        <v>1072</v>
      </c>
      <c r="C14" s="1758" t="s">
        <v>72</v>
      </c>
      <c r="D14" s="1758"/>
      <c r="E14" s="336" t="s">
        <v>108</v>
      </c>
      <c r="F14" s="1869" t="s">
        <v>1138</v>
      </c>
      <c r="G14" s="1869"/>
      <c r="H14" s="1869"/>
      <c r="I14" s="1869"/>
      <c r="J14" s="1869"/>
      <c r="K14" s="1869"/>
      <c r="L14" s="1869"/>
      <c r="M14" s="1870"/>
    </row>
    <row r="15" spans="1:13">
      <c r="A15" s="1818"/>
      <c r="B15" s="1868"/>
      <c r="C15" s="738" t="s">
        <v>594</v>
      </c>
      <c r="D15" s="738" t="s">
        <v>594</v>
      </c>
      <c r="E15" s="337" t="s">
        <v>594</v>
      </c>
      <c r="F15" s="804" t="s">
        <v>594</v>
      </c>
      <c r="G15" s="804" t="s">
        <v>594</v>
      </c>
      <c r="H15" s="804" t="s">
        <v>594</v>
      </c>
      <c r="I15" s="804" t="s">
        <v>594</v>
      </c>
      <c r="J15" s="804" t="s">
        <v>594</v>
      </c>
      <c r="K15" s="804" t="s">
        <v>594</v>
      </c>
      <c r="L15" s="747" t="s">
        <v>594</v>
      </c>
      <c r="M15" s="772" t="s">
        <v>594</v>
      </c>
    </row>
    <row r="16" spans="1:13" ht="15" customHeight="1">
      <c r="A16" s="1815" t="s">
        <v>204</v>
      </c>
      <c r="B16" s="481" t="s">
        <v>283</v>
      </c>
      <c r="C16" s="1865" t="s">
        <v>5</v>
      </c>
      <c r="D16" s="1865"/>
      <c r="E16" s="1865"/>
      <c r="F16" s="1865"/>
      <c r="G16" s="1865"/>
      <c r="H16" s="1865"/>
      <c r="I16" s="1865"/>
      <c r="J16" s="1865"/>
      <c r="K16" s="1865"/>
      <c r="L16" s="1865"/>
      <c r="M16" s="1866"/>
    </row>
    <row r="17" spans="1:13" ht="15" customHeight="1">
      <c r="A17" s="1816"/>
      <c r="B17" s="481" t="s">
        <v>1074</v>
      </c>
      <c r="C17" s="1758" t="s">
        <v>368</v>
      </c>
      <c r="D17" s="1758"/>
      <c r="E17" s="1758"/>
      <c r="F17" s="1758"/>
      <c r="G17" s="1758"/>
      <c r="H17" s="1758"/>
      <c r="I17" s="1758"/>
      <c r="J17" s="1758"/>
      <c r="K17" s="1758"/>
      <c r="L17" s="1758"/>
      <c r="M17" s="1759"/>
    </row>
    <row r="18" spans="1:13">
      <c r="A18" s="1816"/>
      <c r="B18" s="1878" t="s">
        <v>954</v>
      </c>
      <c r="C18" s="745" t="s">
        <v>594</v>
      </c>
      <c r="D18" s="752" t="s">
        <v>594</v>
      </c>
      <c r="E18" s="752" t="s">
        <v>594</v>
      </c>
      <c r="F18" s="752" t="s">
        <v>594</v>
      </c>
      <c r="G18" s="752" t="s">
        <v>594</v>
      </c>
      <c r="H18" s="752" t="s">
        <v>594</v>
      </c>
      <c r="I18" s="752" t="s">
        <v>594</v>
      </c>
      <c r="J18" s="752" t="s">
        <v>594</v>
      </c>
      <c r="K18" s="752" t="s">
        <v>594</v>
      </c>
      <c r="L18" s="752" t="s">
        <v>594</v>
      </c>
      <c r="M18" s="753" t="s">
        <v>594</v>
      </c>
    </row>
    <row r="19" spans="1:13">
      <c r="A19" s="1816"/>
      <c r="B19" s="1878"/>
      <c r="C19" s="745" t="s">
        <v>594</v>
      </c>
      <c r="D19" s="738" t="s">
        <v>594</v>
      </c>
      <c r="E19" s="752" t="s">
        <v>594</v>
      </c>
      <c r="F19" s="738" t="s">
        <v>594</v>
      </c>
      <c r="G19" s="752" t="s">
        <v>594</v>
      </c>
      <c r="H19" s="738" t="s">
        <v>594</v>
      </c>
      <c r="I19" s="752" t="s">
        <v>594</v>
      </c>
      <c r="J19" s="738" t="s">
        <v>594</v>
      </c>
      <c r="K19" s="752" t="s">
        <v>594</v>
      </c>
      <c r="L19" s="752" t="s">
        <v>594</v>
      </c>
      <c r="M19" s="753" t="s">
        <v>594</v>
      </c>
    </row>
    <row r="20" spans="1:13" ht="31.5">
      <c r="A20" s="1816"/>
      <c r="B20" s="1878"/>
      <c r="C20" s="752" t="s">
        <v>955</v>
      </c>
      <c r="D20" s="755" t="s">
        <v>594</v>
      </c>
      <c r="E20" s="752" t="s">
        <v>956</v>
      </c>
      <c r="F20" s="755" t="s">
        <v>594</v>
      </c>
      <c r="G20" s="752" t="s">
        <v>957</v>
      </c>
      <c r="H20" s="755" t="s">
        <v>594</v>
      </c>
      <c r="I20" s="752" t="s">
        <v>958</v>
      </c>
      <c r="J20" s="755" t="s">
        <v>594</v>
      </c>
      <c r="K20" s="752" t="s">
        <v>594</v>
      </c>
      <c r="L20" s="752" t="s">
        <v>594</v>
      </c>
      <c r="M20" s="753" t="s">
        <v>594</v>
      </c>
    </row>
    <row r="21" spans="1:13" ht="31.5">
      <c r="A21" s="1816"/>
      <c r="B21" s="1878"/>
      <c r="C21" s="752" t="s">
        <v>959</v>
      </c>
      <c r="D21" s="755" t="s">
        <v>594</v>
      </c>
      <c r="E21" s="752" t="s">
        <v>960</v>
      </c>
      <c r="F21" s="755" t="s">
        <v>594</v>
      </c>
      <c r="G21" s="752" t="s">
        <v>961</v>
      </c>
      <c r="H21" s="755" t="s">
        <v>594</v>
      </c>
      <c r="I21" s="752" t="s">
        <v>594</v>
      </c>
      <c r="J21" s="752" t="s">
        <v>594</v>
      </c>
      <c r="K21" s="752" t="s">
        <v>594</v>
      </c>
      <c r="L21" s="752" t="s">
        <v>594</v>
      </c>
      <c r="M21" s="753" t="s">
        <v>594</v>
      </c>
    </row>
    <row r="22" spans="1:13" ht="31.5">
      <c r="A22" s="1816"/>
      <c r="B22" s="1878"/>
      <c r="C22" s="752" t="s">
        <v>962</v>
      </c>
      <c r="D22" s="755" t="s">
        <v>594</v>
      </c>
      <c r="E22" s="752" t="s">
        <v>963</v>
      </c>
      <c r="F22" s="755" t="s">
        <v>594</v>
      </c>
      <c r="G22" s="752" t="s">
        <v>594</v>
      </c>
      <c r="H22" s="752" t="s">
        <v>594</v>
      </c>
      <c r="I22" s="752" t="s">
        <v>594</v>
      </c>
      <c r="J22" s="752" t="s">
        <v>594</v>
      </c>
      <c r="K22" s="752" t="s">
        <v>594</v>
      </c>
      <c r="L22" s="752" t="s">
        <v>594</v>
      </c>
      <c r="M22" s="753" t="s">
        <v>594</v>
      </c>
    </row>
    <row r="23" spans="1:13">
      <c r="A23" s="1816"/>
      <c r="B23" s="1878"/>
      <c r="C23" s="752" t="s">
        <v>105</v>
      </c>
      <c r="D23" s="755" t="s">
        <v>964</v>
      </c>
      <c r="E23" s="752" t="s">
        <v>965</v>
      </c>
      <c r="F23" s="750" t="s">
        <v>1139</v>
      </c>
      <c r="G23" s="750" t="s">
        <v>594</v>
      </c>
      <c r="H23" s="750" t="s">
        <v>594</v>
      </c>
      <c r="I23" s="750" t="s">
        <v>594</v>
      </c>
      <c r="J23" s="750" t="s">
        <v>594</v>
      </c>
      <c r="K23" s="750" t="s">
        <v>594</v>
      </c>
      <c r="L23" s="750" t="s">
        <v>594</v>
      </c>
      <c r="M23" s="751" t="s">
        <v>594</v>
      </c>
    </row>
    <row r="24" spans="1:13">
      <c r="A24" s="1816"/>
      <c r="B24" s="1879"/>
      <c r="C24" s="738" t="s">
        <v>594</v>
      </c>
      <c r="D24" s="738" t="s">
        <v>594</v>
      </c>
      <c r="E24" s="738" t="s">
        <v>594</v>
      </c>
      <c r="F24" s="738" t="s">
        <v>594</v>
      </c>
      <c r="G24" s="738" t="s">
        <v>594</v>
      </c>
      <c r="H24" s="738" t="s">
        <v>594</v>
      </c>
      <c r="I24" s="738" t="s">
        <v>594</v>
      </c>
      <c r="J24" s="738" t="s">
        <v>594</v>
      </c>
      <c r="K24" s="738" t="s">
        <v>594</v>
      </c>
      <c r="L24" s="738" t="s">
        <v>594</v>
      </c>
      <c r="M24" s="758" t="s">
        <v>594</v>
      </c>
    </row>
    <row r="25" spans="1:13">
      <c r="A25" s="1816"/>
      <c r="B25" s="1878" t="s">
        <v>967</v>
      </c>
      <c r="C25" s="752" t="s">
        <v>594</v>
      </c>
      <c r="D25" s="752" t="s">
        <v>594</v>
      </c>
      <c r="E25" s="752" t="s">
        <v>594</v>
      </c>
      <c r="F25" s="752" t="s">
        <v>594</v>
      </c>
      <c r="G25" s="752" t="s">
        <v>594</v>
      </c>
      <c r="H25" s="752" t="s">
        <v>594</v>
      </c>
      <c r="I25" s="752" t="s">
        <v>594</v>
      </c>
      <c r="J25" s="752" t="s">
        <v>594</v>
      </c>
      <c r="K25" s="752" t="s">
        <v>594</v>
      </c>
      <c r="L25" s="745" t="s">
        <v>594</v>
      </c>
      <c r="M25" s="748" t="s">
        <v>594</v>
      </c>
    </row>
    <row r="26" spans="1:13">
      <c r="A26" s="1816"/>
      <c r="B26" s="1878"/>
      <c r="C26" s="752" t="s">
        <v>968</v>
      </c>
      <c r="D26" s="759" t="s">
        <v>594</v>
      </c>
      <c r="E26" s="752" t="s">
        <v>594</v>
      </c>
      <c r="F26" s="752" t="s">
        <v>969</v>
      </c>
      <c r="G26" s="759" t="s">
        <v>594</v>
      </c>
      <c r="H26" s="752" t="s">
        <v>594</v>
      </c>
      <c r="I26" s="752" t="s">
        <v>970</v>
      </c>
      <c r="J26" s="759"/>
      <c r="K26" s="752" t="s">
        <v>594</v>
      </c>
      <c r="L26" s="745" t="s">
        <v>594</v>
      </c>
      <c r="M26" s="748" t="s">
        <v>594</v>
      </c>
    </row>
    <row r="27" spans="1:13">
      <c r="A27" s="1816"/>
      <c r="B27" s="1878"/>
      <c r="C27" s="752" t="s">
        <v>971</v>
      </c>
      <c r="D27" s="760" t="s">
        <v>594</v>
      </c>
      <c r="E27" s="745" t="s">
        <v>594</v>
      </c>
      <c r="F27" s="752" t="s">
        <v>972</v>
      </c>
      <c r="G27" s="755" t="s">
        <v>964</v>
      </c>
      <c r="H27" s="745" t="s">
        <v>594</v>
      </c>
      <c r="I27" s="745" t="s">
        <v>594</v>
      </c>
      <c r="J27" s="745" t="s">
        <v>594</v>
      </c>
      <c r="K27" s="745" t="s">
        <v>594</v>
      </c>
      <c r="L27" s="745" t="s">
        <v>594</v>
      </c>
      <c r="M27" s="748" t="s">
        <v>594</v>
      </c>
    </row>
    <row r="28" spans="1:13">
      <c r="A28" s="1816"/>
      <c r="B28" s="1879"/>
      <c r="C28" s="738" t="s">
        <v>594</v>
      </c>
      <c r="D28" s="738" t="s">
        <v>594</v>
      </c>
      <c r="E28" s="738" t="s">
        <v>594</v>
      </c>
      <c r="F28" s="738" t="s">
        <v>594</v>
      </c>
      <c r="G28" s="738" t="s">
        <v>594</v>
      </c>
      <c r="H28" s="738" t="s">
        <v>594</v>
      </c>
      <c r="I28" s="738" t="s">
        <v>594</v>
      </c>
      <c r="J28" s="738" t="s">
        <v>594</v>
      </c>
      <c r="K28" s="738" t="s">
        <v>594</v>
      </c>
      <c r="L28" s="750" t="s">
        <v>594</v>
      </c>
      <c r="M28" s="751" t="s">
        <v>594</v>
      </c>
    </row>
    <row r="29" spans="1:13">
      <c r="A29" s="1816"/>
      <c r="B29" s="480" t="s">
        <v>973</v>
      </c>
      <c r="C29" s="752" t="s">
        <v>594</v>
      </c>
      <c r="D29" s="752" t="s">
        <v>594</v>
      </c>
      <c r="E29" s="752" t="s">
        <v>594</v>
      </c>
      <c r="F29" s="752" t="s">
        <v>594</v>
      </c>
      <c r="G29" s="752" t="s">
        <v>594</v>
      </c>
      <c r="H29" s="752" t="s">
        <v>594</v>
      </c>
      <c r="I29" s="752" t="s">
        <v>594</v>
      </c>
      <c r="J29" s="752" t="s">
        <v>594</v>
      </c>
      <c r="K29" s="752" t="s">
        <v>594</v>
      </c>
      <c r="L29" s="752" t="s">
        <v>594</v>
      </c>
      <c r="M29" s="753" t="s">
        <v>594</v>
      </c>
    </row>
    <row r="30" spans="1:13" ht="78.75" customHeight="1">
      <c r="A30" s="1816"/>
      <c r="B30" s="480" t="s">
        <v>594</v>
      </c>
      <c r="C30" s="761" t="s">
        <v>974</v>
      </c>
      <c r="D30" s="484">
        <v>1465796</v>
      </c>
      <c r="E30" s="752" t="s">
        <v>594</v>
      </c>
      <c r="F30" s="745" t="s">
        <v>975</v>
      </c>
      <c r="G30" s="759">
        <v>2022</v>
      </c>
      <c r="H30" s="752" t="s">
        <v>594</v>
      </c>
      <c r="I30" s="745" t="s">
        <v>976</v>
      </c>
      <c r="J30" s="1873" t="s">
        <v>2156</v>
      </c>
      <c r="K30" s="1874"/>
      <c r="L30" s="1875"/>
      <c r="M30" s="753" t="s">
        <v>594</v>
      </c>
    </row>
    <row r="31" spans="1:13">
      <c r="A31" s="1816"/>
      <c r="B31" s="479" t="s">
        <v>594</v>
      </c>
      <c r="C31" s="738" t="s">
        <v>594</v>
      </c>
      <c r="D31" s="738" t="s">
        <v>594</v>
      </c>
      <c r="E31" s="738" t="s">
        <v>594</v>
      </c>
      <c r="F31" s="738" t="s">
        <v>594</v>
      </c>
      <c r="G31" s="738" t="s">
        <v>594</v>
      </c>
      <c r="H31" s="738" t="s">
        <v>594</v>
      </c>
      <c r="I31" s="738" t="s">
        <v>594</v>
      </c>
      <c r="J31" s="738" t="s">
        <v>594</v>
      </c>
      <c r="K31" s="738" t="s">
        <v>594</v>
      </c>
      <c r="L31" s="738" t="s">
        <v>594</v>
      </c>
      <c r="M31" s="758" t="s">
        <v>594</v>
      </c>
    </row>
    <row r="32" spans="1:13">
      <c r="A32" s="1816"/>
      <c r="B32" s="1878" t="s">
        <v>977</v>
      </c>
      <c r="C32" s="339" t="s">
        <v>594</v>
      </c>
      <c r="D32" s="339" t="s">
        <v>594</v>
      </c>
      <c r="E32" s="339" t="s">
        <v>594</v>
      </c>
      <c r="F32" s="339" t="s">
        <v>594</v>
      </c>
      <c r="G32" s="339" t="s">
        <v>594</v>
      </c>
      <c r="H32" s="339" t="s">
        <v>594</v>
      </c>
      <c r="I32" s="339" t="s">
        <v>594</v>
      </c>
      <c r="J32" s="339" t="s">
        <v>594</v>
      </c>
      <c r="K32" s="339" t="s">
        <v>594</v>
      </c>
      <c r="L32" s="745" t="s">
        <v>594</v>
      </c>
      <c r="M32" s="748" t="s">
        <v>594</v>
      </c>
    </row>
    <row r="33" spans="1:13" ht="31.5">
      <c r="A33" s="1816"/>
      <c r="B33" s="1878"/>
      <c r="C33" s="752" t="s">
        <v>978</v>
      </c>
      <c r="D33" s="759">
        <v>2.0230000000000001</v>
      </c>
      <c r="E33" s="339" t="s">
        <v>594</v>
      </c>
      <c r="F33" s="752" t="s">
        <v>979</v>
      </c>
      <c r="G33" s="340">
        <v>2033</v>
      </c>
      <c r="H33" s="339" t="s">
        <v>594</v>
      </c>
      <c r="I33" s="745" t="s">
        <v>594</v>
      </c>
      <c r="J33" s="339" t="s">
        <v>594</v>
      </c>
      <c r="K33" s="339" t="s">
        <v>594</v>
      </c>
      <c r="L33" s="745" t="s">
        <v>594</v>
      </c>
      <c r="M33" s="748" t="s">
        <v>594</v>
      </c>
    </row>
    <row r="34" spans="1:13">
      <c r="A34" s="1816"/>
      <c r="B34" s="1879"/>
      <c r="C34" s="738" t="s">
        <v>594</v>
      </c>
      <c r="D34" s="738" t="s">
        <v>594</v>
      </c>
      <c r="E34" s="341" t="s">
        <v>594</v>
      </c>
      <c r="F34" s="738" t="s">
        <v>594</v>
      </c>
      <c r="G34" s="341" t="s">
        <v>594</v>
      </c>
      <c r="H34" s="341" t="s">
        <v>594</v>
      </c>
      <c r="I34" s="750" t="s">
        <v>594</v>
      </c>
      <c r="J34" s="341" t="s">
        <v>594</v>
      </c>
      <c r="K34" s="341" t="s">
        <v>594</v>
      </c>
      <c r="L34" s="750" t="s">
        <v>594</v>
      </c>
      <c r="M34" s="751" t="s">
        <v>594</v>
      </c>
    </row>
    <row r="35" spans="1:13">
      <c r="A35" s="1816"/>
      <c r="B35" s="1878" t="s">
        <v>980</v>
      </c>
      <c r="C35" s="752" t="s">
        <v>594</v>
      </c>
      <c r="D35" s="752" t="s">
        <v>594</v>
      </c>
      <c r="E35" s="752" t="s">
        <v>594</v>
      </c>
      <c r="F35" s="752" t="s">
        <v>594</v>
      </c>
      <c r="G35" s="752" t="s">
        <v>594</v>
      </c>
      <c r="H35" s="752" t="s">
        <v>594</v>
      </c>
      <c r="I35" s="752" t="s">
        <v>594</v>
      </c>
      <c r="J35" s="752" t="s">
        <v>594</v>
      </c>
      <c r="K35" s="752" t="s">
        <v>594</v>
      </c>
      <c r="L35" s="752" t="s">
        <v>594</v>
      </c>
      <c r="M35" s="753" t="s">
        <v>594</v>
      </c>
    </row>
    <row r="36" spans="1:13">
      <c r="A36" s="1816"/>
      <c r="B36" s="1878"/>
      <c r="C36" s="752" t="s">
        <v>594</v>
      </c>
      <c r="D36" s="752">
        <v>2023</v>
      </c>
      <c r="E36" s="752" t="s">
        <v>594</v>
      </c>
      <c r="F36" s="752">
        <v>2024</v>
      </c>
      <c r="G36" s="752" t="s">
        <v>594</v>
      </c>
      <c r="H36" s="745">
        <v>2025</v>
      </c>
      <c r="I36" s="745" t="s">
        <v>594</v>
      </c>
      <c r="J36" s="745">
        <v>2026</v>
      </c>
      <c r="K36" s="752" t="s">
        <v>594</v>
      </c>
      <c r="L36" s="752">
        <v>2027</v>
      </c>
      <c r="M36" s="753" t="s">
        <v>594</v>
      </c>
    </row>
    <row r="37" spans="1:13">
      <c r="A37" s="1816"/>
      <c r="B37" s="1878"/>
      <c r="C37" s="752" t="s">
        <v>594</v>
      </c>
      <c r="D37" s="759">
        <v>1360000</v>
      </c>
      <c r="E37" s="763" t="s">
        <v>594</v>
      </c>
      <c r="F37" s="763">
        <v>1360000</v>
      </c>
      <c r="G37" s="763" t="s">
        <v>594</v>
      </c>
      <c r="H37" s="763">
        <v>1360000</v>
      </c>
      <c r="I37" s="763" t="s">
        <v>594</v>
      </c>
      <c r="J37" s="763">
        <v>1360000</v>
      </c>
      <c r="K37" s="763" t="s">
        <v>594</v>
      </c>
      <c r="L37" s="763">
        <v>1360000</v>
      </c>
      <c r="M37" s="685" t="s">
        <v>594</v>
      </c>
    </row>
    <row r="38" spans="1:13">
      <c r="A38" s="1816"/>
      <c r="B38" s="1878"/>
      <c r="C38" s="752" t="s">
        <v>594</v>
      </c>
      <c r="D38" s="752">
        <v>2028</v>
      </c>
      <c r="E38" s="752" t="s">
        <v>594</v>
      </c>
      <c r="F38" s="752">
        <v>2029</v>
      </c>
      <c r="G38" s="752" t="s">
        <v>594</v>
      </c>
      <c r="H38" s="745">
        <v>2030</v>
      </c>
      <c r="I38" s="745" t="s">
        <v>594</v>
      </c>
      <c r="J38" s="745">
        <v>2031</v>
      </c>
      <c r="K38" s="752" t="s">
        <v>594</v>
      </c>
      <c r="L38" s="752">
        <v>2032</v>
      </c>
      <c r="M38" s="753" t="s">
        <v>594</v>
      </c>
    </row>
    <row r="39" spans="1:13">
      <c r="A39" s="1816"/>
      <c r="B39" s="1878"/>
      <c r="C39" s="752" t="s">
        <v>594</v>
      </c>
      <c r="D39" s="759">
        <v>1360000</v>
      </c>
      <c r="E39" s="763" t="s">
        <v>594</v>
      </c>
      <c r="F39" s="763">
        <v>1360000</v>
      </c>
      <c r="G39" s="763" t="s">
        <v>594</v>
      </c>
      <c r="H39" s="763">
        <v>1360000</v>
      </c>
      <c r="I39" s="763" t="s">
        <v>594</v>
      </c>
      <c r="J39" s="763">
        <v>1360000</v>
      </c>
      <c r="K39" s="763" t="s">
        <v>594</v>
      </c>
      <c r="L39" s="763">
        <v>1360000</v>
      </c>
      <c r="M39" s="685" t="s">
        <v>594</v>
      </c>
    </row>
    <row r="40" spans="1:13">
      <c r="A40" s="1816"/>
      <c r="B40" s="1878"/>
      <c r="C40" s="752" t="s">
        <v>594</v>
      </c>
      <c r="D40" s="752">
        <v>2033</v>
      </c>
      <c r="E40" s="752" t="s">
        <v>594</v>
      </c>
      <c r="F40" s="752"/>
      <c r="G40" s="752"/>
      <c r="H40" s="745"/>
      <c r="I40" s="745"/>
      <c r="J40" s="745"/>
      <c r="K40" s="752"/>
      <c r="L40" s="752"/>
      <c r="M40" s="753" t="s">
        <v>594</v>
      </c>
    </row>
    <row r="41" spans="1:13">
      <c r="A41" s="1816"/>
      <c r="B41" s="1878"/>
      <c r="C41" s="752" t="s">
        <v>594</v>
      </c>
      <c r="D41" s="759">
        <v>1360000</v>
      </c>
      <c r="E41" s="763" t="s">
        <v>594</v>
      </c>
      <c r="F41" s="678" t="s">
        <v>594</v>
      </c>
      <c r="G41" s="763" t="s">
        <v>594</v>
      </c>
      <c r="H41" s="678" t="s">
        <v>594</v>
      </c>
      <c r="I41" s="763" t="s">
        <v>594</v>
      </c>
      <c r="J41" s="678" t="s">
        <v>594</v>
      </c>
      <c r="K41" s="763" t="s">
        <v>594</v>
      </c>
      <c r="L41" s="678" t="s">
        <v>594</v>
      </c>
      <c r="M41" s="685" t="s">
        <v>594</v>
      </c>
    </row>
    <row r="42" spans="1:13">
      <c r="A42" s="1816"/>
      <c r="B42" s="1878"/>
      <c r="C42" s="752" t="s">
        <v>594</v>
      </c>
      <c r="D42" s="738"/>
      <c r="E42" s="738" t="s">
        <v>594</v>
      </c>
      <c r="F42" s="738" t="s">
        <v>981</v>
      </c>
      <c r="G42" s="738" t="s">
        <v>594</v>
      </c>
      <c r="H42" s="752" t="s">
        <v>594</v>
      </c>
      <c r="I42" s="752" t="s">
        <v>594</v>
      </c>
      <c r="J42" s="752" t="s">
        <v>594</v>
      </c>
      <c r="K42" s="752" t="s">
        <v>594</v>
      </c>
      <c r="L42" s="752" t="s">
        <v>594</v>
      </c>
      <c r="M42" s="753" t="s">
        <v>594</v>
      </c>
    </row>
    <row r="43" spans="1:13" ht="15" customHeight="1">
      <c r="A43" s="1816"/>
      <c r="B43" s="1878"/>
      <c r="C43" s="752" t="s">
        <v>594</v>
      </c>
      <c r="D43" s="802" t="s">
        <v>594</v>
      </c>
      <c r="E43" s="741" t="s">
        <v>594</v>
      </c>
      <c r="F43" s="1758">
        <v>14960000</v>
      </c>
      <c r="G43" s="1871"/>
      <c r="H43" s="1872" t="s">
        <v>594</v>
      </c>
      <c r="I43" s="1872"/>
      <c r="J43" s="752" t="s">
        <v>594</v>
      </c>
      <c r="K43" s="752" t="s">
        <v>594</v>
      </c>
      <c r="L43" s="752" t="s">
        <v>594</v>
      </c>
      <c r="M43" s="753" t="s">
        <v>594</v>
      </c>
    </row>
    <row r="44" spans="1:13">
      <c r="A44" s="1816"/>
      <c r="B44" s="1878"/>
      <c r="C44" s="738" t="s">
        <v>594</v>
      </c>
      <c r="D44" s="738" t="s">
        <v>594</v>
      </c>
      <c r="E44" s="738" t="s">
        <v>594</v>
      </c>
      <c r="F44" s="738" t="s">
        <v>594</v>
      </c>
      <c r="G44" s="738" t="s">
        <v>594</v>
      </c>
      <c r="H44" s="738" t="s">
        <v>594</v>
      </c>
      <c r="I44" s="738" t="s">
        <v>594</v>
      </c>
      <c r="J44" s="738" t="s">
        <v>594</v>
      </c>
      <c r="K44" s="738" t="s">
        <v>594</v>
      </c>
      <c r="L44" s="738" t="s">
        <v>594</v>
      </c>
      <c r="M44" s="758" t="s">
        <v>594</v>
      </c>
    </row>
    <row r="45" spans="1:13">
      <c r="A45" s="1816"/>
      <c r="B45" s="1880" t="s">
        <v>982</v>
      </c>
      <c r="C45" s="752" t="s">
        <v>594</v>
      </c>
      <c r="D45" s="752" t="s">
        <v>594</v>
      </c>
      <c r="E45" s="752" t="s">
        <v>594</v>
      </c>
      <c r="F45" s="752" t="s">
        <v>594</v>
      </c>
      <c r="G45" s="752" t="s">
        <v>594</v>
      </c>
      <c r="H45" s="752" t="s">
        <v>594</v>
      </c>
      <c r="I45" s="752" t="s">
        <v>594</v>
      </c>
      <c r="J45" s="752" t="s">
        <v>594</v>
      </c>
      <c r="K45" s="752" t="s">
        <v>594</v>
      </c>
      <c r="L45" s="745" t="s">
        <v>594</v>
      </c>
      <c r="M45" s="748" t="s">
        <v>594</v>
      </c>
    </row>
    <row r="46" spans="1:13" ht="15" customHeight="1">
      <c r="A46" s="1816"/>
      <c r="B46" s="1878"/>
      <c r="C46" s="745" t="s">
        <v>594</v>
      </c>
      <c r="D46" s="752" t="s">
        <v>93</v>
      </c>
      <c r="E46" s="738" t="s">
        <v>95</v>
      </c>
      <c r="F46" s="1824" t="s">
        <v>983</v>
      </c>
      <c r="G46" s="1825" t="s">
        <v>103</v>
      </c>
      <c r="H46" s="1826"/>
      <c r="I46" s="1826"/>
      <c r="J46" s="1827"/>
      <c r="K46" s="752" t="s">
        <v>984</v>
      </c>
      <c r="L46" s="1831" t="s">
        <v>594</v>
      </c>
      <c r="M46" s="1832"/>
    </row>
    <row r="47" spans="1:13">
      <c r="A47" s="1816"/>
      <c r="B47" s="1878"/>
      <c r="C47" s="745" t="s">
        <v>594</v>
      </c>
      <c r="D47" s="808" t="s">
        <v>964</v>
      </c>
      <c r="E47" s="741" t="s">
        <v>594</v>
      </c>
      <c r="F47" s="1824"/>
      <c r="G47" s="1828"/>
      <c r="H47" s="1829"/>
      <c r="I47" s="1829"/>
      <c r="J47" s="1830"/>
      <c r="K47" s="745" t="s">
        <v>594</v>
      </c>
      <c r="L47" s="1833"/>
      <c r="M47" s="1834"/>
    </row>
    <row r="48" spans="1:13">
      <c r="A48" s="1816"/>
      <c r="B48" s="1879"/>
      <c r="C48" s="750" t="s">
        <v>594</v>
      </c>
      <c r="D48" s="750" t="s">
        <v>594</v>
      </c>
      <c r="E48" s="750" t="s">
        <v>594</v>
      </c>
      <c r="F48" s="750" t="s">
        <v>594</v>
      </c>
      <c r="G48" s="750" t="s">
        <v>594</v>
      </c>
      <c r="H48" s="750" t="s">
        <v>594</v>
      </c>
      <c r="I48" s="750" t="s">
        <v>594</v>
      </c>
      <c r="J48" s="750" t="s">
        <v>594</v>
      </c>
      <c r="K48" s="750" t="s">
        <v>594</v>
      </c>
      <c r="L48" s="745" t="s">
        <v>594</v>
      </c>
      <c r="M48" s="748" t="s">
        <v>594</v>
      </c>
    </row>
    <row r="49" spans="1:13" ht="33.75" customHeight="1">
      <c r="A49" s="1816"/>
      <c r="B49" s="479" t="s">
        <v>985</v>
      </c>
      <c r="C49" s="1758" t="s">
        <v>1140</v>
      </c>
      <c r="D49" s="1758"/>
      <c r="E49" s="1758"/>
      <c r="F49" s="1758"/>
      <c r="G49" s="1758"/>
      <c r="H49" s="1758"/>
      <c r="I49" s="1758"/>
      <c r="J49" s="1758"/>
      <c r="K49" s="1758"/>
      <c r="L49" s="1758"/>
      <c r="M49" s="1759"/>
    </row>
    <row r="50" spans="1:13">
      <c r="A50" s="1816"/>
      <c r="B50" s="481" t="s">
        <v>986</v>
      </c>
      <c r="C50" s="860" t="s">
        <v>1141</v>
      </c>
      <c r="D50" s="745"/>
      <c r="E50" s="745"/>
      <c r="F50" s="752" t="s">
        <v>594</v>
      </c>
      <c r="G50" s="738" t="s">
        <v>594</v>
      </c>
      <c r="H50" s="738" t="s">
        <v>594</v>
      </c>
      <c r="I50" s="738" t="s">
        <v>594</v>
      </c>
      <c r="J50" s="738" t="s">
        <v>594</v>
      </c>
      <c r="K50" s="738" t="s">
        <v>594</v>
      </c>
      <c r="L50" s="738" t="s">
        <v>594</v>
      </c>
      <c r="M50" s="758" t="s">
        <v>594</v>
      </c>
    </row>
    <row r="51" spans="1:13">
      <c r="A51" s="1816"/>
      <c r="B51" s="481" t="s">
        <v>988</v>
      </c>
      <c r="C51" s="738" t="s">
        <v>1142</v>
      </c>
      <c r="D51" s="678" t="s">
        <v>594</v>
      </c>
      <c r="E51" s="678" t="s">
        <v>594</v>
      </c>
      <c r="F51" s="678" t="s">
        <v>594</v>
      </c>
      <c r="G51" s="738" t="s">
        <v>594</v>
      </c>
      <c r="H51" s="738" t="s">
        <v>594</v>
      </c>
      <c r="I51" s="738" t="s">
        <v>594</v>
      </c>
      <c r="J51" s="738" t="s">
        <v>594</v>
      </c>
      <c r="K51" s="738" t="s">
        <v>594</v>
      </c>
      <c r="L51" s="738" t="s">
        <v>594</v>
      </c>
      <c r="M51" s="758" t="s">
        <v>594</v>
      </c>
    </row>
    <row r="52" spans="1:13">
      <c r="A52" s="1816"/>
      <c r="B52" s="481" t="s">
        <v>990</v>
      </c>
      <c r="C52" s="860" t="s">
        <v>1143</v>
      </c>
      <c r="D52" s="745"/>
      <c r="E52" s="745"/>
      <c r="F52" s="745"/>
      <c r="G52" s="745"/>
      <c r="H52" s="738" t="s">
        <v>594</v>
      </c>
      <c r="I52" s="738" t="s">
        <v>594</v>
      </c>
      <c r="J52" s="738" t="s">
        <v>594</v>
      </c>
      <c r="K52" s="738" t="s">
        <v>594</v>
      </c>
      <c r="L52" s="738" t="s">
        <v>594</v>
      </c>
      <c r="M52" s="758" t="s">
        <v>594</v>
      </c>
    </row>
    <row r="53" spans="1:13" ht="15" customHeight="1">
      <c r="A53" s="1817" t="s">
        <v>216</v>
      </c>
      <c r="B53" s="861" t="s">
        <v>992</v>
      </c>
      <c r="C53" s="1837" t="s">
        <v>373</v>
      </c>
      <c r="D53" s="1837"/>
      <c r="E53" s="1837"/>
      <c r="F53" s="1837"/>
      <c r="G53" s="1837"/>
      <c r="H53" s="1837"/>
      <c r="I53" s="1837"/>
      <c r="J53" s="1837"/>
      <c r="K53" s="1837"/>
      <c r="L53" s="1837"/>
      <c r="M53" s="1838"/>
    </row>
    <row r="54" spans="1:13" ht="15" customHeight="1">
      <c r="A54" s="1818"/>
      <c r="B54" s="861" t="s">
        <v>993</v>
      </c>
      <c r="C54" s="1837" t="s">
        <v>2157</v>
      </c>
      <c r="D54" s="1837"/>
      <c r="E54" s="1837"/>
      <c r="F54" s="1837"/>
      <c r="G54" s="1837"/>
      <c r="H54" s="1837"/>
      <c r="I54" s="1837"/>
      <c r="J54" s="1837"/>
      <c r="K54" s="1837"/>
      <c r="L54" s="1837"/>
      <c r="M54" s="1838"/>
    </row>
    <row r="55" spans="1:13" ht="15" customHeight="1">
      <c r="A55" s="1818"/>
      <c r="B55" s="861" t="s">
        <v>995</v>
      </c>
      <c r="C55" s="1837" t="s">
        <v>371</v>
      </c>
      <c r="D55" s="1837"/>
      <c r="E55" s="1837"/>
      <c r="F55" s="1837"/>
      <c r="G55" s="1837"/>
      <c r="H55" s="1837"/>
      <c r="I55" s="1837"/>
      <c r="J55" s="1837"/>
      <c r="K55" s="1837"/>
      <c r="L55" s="1837"/>
      <c r="M55" s="1838"/>
    </row>
    <row r="56" spans="1:13" ht="15" customHeight="1">
      <c r="A56" s="1818"/>
      <c r="B56" s="861" t="s">
        <v>997</v>
      </c>
      <c r="C56" s="1837" t="s">
        <v>372</v>
      </c>
      <c r="D56" s="1837"/>
      <c r="E56" s="1837"/>
      <c r="F56" s="1837"/>
      <c r="G56" s="1837"/>
      <c r="H56" s="1837"/>
      <c r="I56" s="1837"/>
      <c r="J56" s="1837"/>
      <c r="K56" s="1837"/>
      <c r="L56" s="1837"/>
      <c r="M56" s="1838"/>
    </row>
    <row r="57" spans="1:13" ht="15" customHeight="1">
      <c r="A57" s="1818"/>
      <c r="B57" s="861" t="s">
        <v>998</v>
      </c>
      <c r="C57" s="1837" t="s">
        <v>374</v>
      </c>
      <c r="D57" s="1837"/>
      <c r="E57" s="1837"/>
      <c r="F57" s="1837"/>
      <c r="G57" s="1837"/>
      <c r="H57" s="1837"/>
      <c r="I57" s="1837"/>
      <c r="J57" s="1837"/>
      <c r="K57" s="1837"/>
      <c r="L57" s="1837"/>
      <c r="M57" s="1838"/>
    </row>
    <row r="58" spans="1:13" ht="15" customHeight="1">
      <c r="A58" s="1835"/>
      <c r="B58" s="861" t="s">
        <v>999</v>
      </c>
      <c r="C58" s="1876">
        <v>3649400</v>
      </c>
      <c r="D58" s="1876"/>
      <c r="E58" s="1876"/>
      <c r="F58" s="1876"/>
      <c r="G58" s="1876"/>
      <c r="H58" s="1876"/>
      <c r="I58" s="1876"/>
      <c r="J58" s="1876"/>
      <c r="K58" s="1876"/>
      <c r="L58" s="1876"/>
      <c r="M58" s="1877"/>
    </row>
    <row r="59" spans="1:13" ht="15" customHeight="1">
      <c r="A59" s="1817" t="s">
        <v>1000</v>
      </c>
      <c r="B59" s="862" t="s">
        <v>1001</v>
      </c>
      <c r="C59" s="1881" t="s">
        <v>2158</v>
      </c>
      <c r="D59" s="1882"/>
      <c r="E59" s="1882"/>
      <c r="F59" s="1882"/>
      <c r="G59" s="1882"/>
      <c r="H59" s="1882"/>
      <c r="I59" s="1882"/>
      <c r="J59" s="1882"/>
      <c r="K59" s="1882"/>
      <c r="L59" s="1882"/>
      <c r="M59" s="1883"/>
    </row>
    <row r="60" spans="1:13" ht="15" customHeight="1">
      <c r="A60" s="1818"/>
      <c r="B60" s="862" t="s">
        <v>1003</v>
      </c>
      <c r="C60" s="1881" t="s">
        <v>2159</v>
      </c>
      <c r="D60" s="1882"/>
      <c r="E60" s="1882"/>
      <c r="F60" s="1882"/>
      <c r="G60" s="1882"/>
      <c r="H60" s="1882"/>
      <c r="I60" s="1882"/>
      <c r="J60" s="1882"/>
      <c r="K60" s="1882"/>
      <c r="L60" s="1882"/>
      <c r="M60" s="1883"/>
    </row>
    <row r="61" spans="1:13" ht="15" customHeight="1">
      <c r="A61" s="1818"/>
      <c r="B61" s="482" t="s">
        <v>296</v>
      </c>
      <c r="C61" s="1881" t="s">
        <v>87</v>
      </c>
      <c r="D61" s="1882"/>
      <c r="E61" s="1882"/>
      <c r="F61" s="1882"/>
      <c r="G61" s="1882"/>
      <c r="H61" s="1882"/>
      <c r="I61" s="1882"/>
      <c r="J61" s="1882"/>
      <c r="K61" s="1882"/>
      <c r="L61" s="1882"/>
      <c r="M61" s="1883"/>
    </row>
    <row r="62" spans="1:13" ht="15" customHeight="1">
      <c r="A62" s="295" t="s">
        <v>220</v>
      </c>
      <c r="B62" s="483" t="s">
        <v>594</v>
      </c>
      <c r="C62" s="1811" t="s">
        <v>594</v>
      </c>
      <c r="D62" s="1811"/>
      <c r="E62" s="1811"/>
      <c r="F62" s="1811"/>
      <c r="G62" s="1811"/>
      <c r="H62" s="1811"/>
      <c r="I62" s="1811"/>
      <c r="J62" s="1811"/>
      <c r="K62" s="1811"/>
      <c r="L62" s="1811"/>
      <c r="M62" s="1812"/>
    </row>
  </sheetData>
  <mergeCells count="47">
    <mergeCell ref="A59:A61"/>
    <mergeCell ref="C59:M59"/>
    <mergeCell ref="C60:M60"/>
    <mergeCell ref="C61:M61"/>
    <mergeCell ref="C62:M62"/>
    <mergeCell ref="A16:A52"/>
    <mergeCell ref="C16:M16"/>
    <mergeCell ref="C17:M17"/>
    <mergeCell ref="B18:B24"/>
    <mergeCell ref="B25:B28"/>
    <mergeCell ref="B32:B34"/>
    <mergeCell ref="B35:B44"/>
    <mergeCell ref="B45:B48"/>
    <mergeCell ref="F46:F47"/>
    <mergeCell ref="G46:J47"/>
    <mergeCell ref="L46:M47"/>
    <mergeCell ref="C49:M49"/>
    <mergeCell ref="A53:A58"/>
    <mergeCell ref="C53:M53"/>
    <mergeCell ref="C54:M54"/>
    <mergeCell ref="C55:M55"/>
    <mergeCell ref="C56:M56"/>
    <mergeCell ref="C57:M57"/>
    <mergeCell ref="C58:M58"/>
    <mergeCell ref="C13:M13"/>
    <mergeCell ref="B14:B15"/>
    <mergeCell ref="C14:D14"/>
    <mergeCell ref="F14:M14"/>
    <mergeCell ref="F43:G43"/>
    <mergeCell ref="H43:I43"/>
    <mergeCell ref="J30:L30"/>
    <mergeCell ref="C12:M12"/>
    <mergeCell ref="A2:A15"/>
    <mergeCell ref="C2:M2"/>
    <mergeCell ref="C3:M3"/>
    <mergeCell ref="F4:G4"/>
    <mergeCell ref="I4:M4"/>
    <mergeCell ref="C7:D7"/>
    <mergeCell ref="I7:M7"/>
    <mergeCell ref="B8:B10"/>
    <mergeCell ref="C9:D9"/>
    <mergeCell ref="F9:G9"/>
    <mergeCell ref="I9:J9"/>
    <mergeCell ref="C10:D10"/>
    <mergeCell ref="F10:G10"/>
    <mergeCell ref="I10:J10"/>
    <mergeCell ref="C11:M11"/>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62"/>
  <sheetViews>
    <sheetView topLeftCell="F1" zoomScale="72" zoomScaleNormal="72" workbookViewId="0">
      <selection activeCell="N1" sqref="N1:R1048576"/>
    </sheetView>
  </sheetViews>
  <sheetFormatPr baseColWidth="10" defaultColWidth="9.140625" defaultRowHeight="15.75"/>
  <cols>
    <col min="1" max="1" width="31.7109375" customWidth="1"/>
    <col min="2" max="2" width="32.7109375" style="345" customWidth="1"/>
    <col min="3" max="3" width="11.42578125" style="345" customWidth="1"/>
    <col min="4" max="4" width="9.140625" style="345" bestFit="1"/>
    <col min="5" max="5" width="12.7109375" style="345" customWidth="1"/>
    <col min="6" max="6" width="11.140625" style="345" customWidth="1"/>
    <col min="7" max="7" width="11.28515625" style="345" customWidth="1"/>
    <col min="8" max="8" width="9.140625" style="345"/>
    <col min="9" max="9" width="11.42578125" style="345" customWidth="1"/>
    <col min="10" max="13" width="9.140625" style="345"/>
    <col min="14" max="18" width="28" style="11" customWidth="1"/>
  </cols>
  <sheetData>
    <row r="1" spans="1:13" ht="16.5" thickBot="1">
      <c r="A1" s="398" t="s">
        <v>594</v>
      </c>
      <c r="B1" s="380" t="s">
        <v>1144</v>
      </c>
      <c r="C1" s="347"/>
      <c r="D1" s="347"/>
      <c r="E1" s="348" t="s">
        <v>594</v>
      </c>
      <c r="F1" s="348" t="s">
        <v>594</v>
      </c>
      <c r="G1" s="348" t="s">
        <v>594</v>
      </c>
      <c r="H1" s="348" t="s">
        <v>594</v>
      </c>
      <c r="I1" s="348" t="s">
        <v>594</v>
      </c>
      <c r="J1" s="348" t="s">
        <v>594</v>
      </c>
      <c r="K1" s="348" t="s">
        <v>594</v>
      </c>
      <c r="L1" s="348" t="s">
        <v>594</v>
      </c>
      <c r="M1" s="349" t="s">
        <v>594</v>
      </c>
    </row>
    <row r="2" spans="1:13" ht="34.5" customHeight="1">
      <c r="A2" s="1636" t="s">
        <v>944</v>
      </c>
      <c r="B2" s="408" t="s">
        <v>945</v>
      </c>
      <c r="C2" s="1899" t="s">
        <v>376</v>
      </c>
      <c r="D2" s="1900"/>
      <c r="E2" s="1900"/>
      <c r="F2" s="1900"/>
      <c r="G2" s="1900"/>
      <c r="H2" s="1900"/>
      <c r="I2" s="1900"/>
      <c r="J2" s="1900"/>
      <c r="K2" s="1900"/>
      <c r="L2" s="1900"/>
      <c r="M2" s="1901"/>
    </row>
    <row r="3" spans="1:13" ht="33" customHeight="1">
      <c r="A3" s="1637"/>
      <c r="B3" s="409" t="s">
        <v>1063</v>
      </c>
      <c r="C3" s="1902" t="s">
        <v>1085</v>
      </c>
      <c r="D3" s="1758"/>
      <c r="E3" s="1758"/>
      <c r="F3" s="1758"/>
      <c r="G3" s="1758"/>
      <c r="H3" s="1758"/>
      <c r="I3" s="1758"/>
      <c r="J3" s="1758"/>
      <c r="K3" s="1758"/>
      <c r="L3" s="1758"/>
      <c r="M3" s="1759"/>
    </row>
    <row r="4" spans="1:13" ht="40.5" customHeight="1">
      <c r="A4" s="1637"/>
      <c r="B4" s="410" t="s">
        <v>292</v>
      </c>
      <c r="C4" s="411" t="s">
        <v>331</v>
      </c>
      <c r="D4" s="1761"/>
      <c r="E4" s="1903"/>
      <c r="F4" s="1786" t="s">
        <v>293</v>
      </c>
      <c r="G4" s="1787"/>
      <c r="H4" s="740">
        <v>44</v>
      </c>
      <c r="I4" s="1904"/>
      <c r="J4" s="1904"/>
      <c r="K4" s="1904"/>
      <c r="L4" s="1904"/>
      <c r="M4" s="1905"/>
    </row>
    <row r="5" spans="1:13" ht="15" customHeight="1">
      <c r="A5" s="1637"/>
      <c r="B5" s="410" t="s">
        <v>947</v>
      </c>
      <c r="C5" s="1554" t="s">
        <v>1065</v>
      </c>
      <c r="D5" s="1554"/>
      <c r="E5" s="1554"/>
      <c r="F5" s="1554"/>
      <c r="G5" s="1554"/>
      <c r="H5" s="1554"/>
      <c r="I5" s="1554"/>
      <c r="J5" s="1554"/>
      <c r="K5" s="1554"/>
      <c r="L5" s="1554"/>
      <c r="M5" s="1554"/>
    </row>
    <row r="6" spans="1:13" ht="15" customHeight="1">
      <c r="A6" s="1637"/>
      <c r="B6" s="410" t="s">
        <v>948</v>
      </c>
      <c r="C6" s="1554" t="s">
        <v>1066</v>
      </c>
      <c r="D6" s="1554"/>
      <c r="E6" s="1554"/>
      <c r="F6" s="1554"/>
      <c r="G6" s="1554"/>
      <c r="H6" s="1554"/>
      <c r="I6" s="1554"/>
      <c r="J6" s="1554"/>
      <c r="K6" s="1554"/>
      <c r="L6" s="1554"/>
      <c r="M6" s="1554"/>
    </row>
    <row r="7" spans="1:13" ht="15" customHeight="1">
      <c r="A7" s="1637"/>
      <c r="B7" s="410" t="s">
        <v>949</v>
      </c>
      <c r="C7" s="1667" t="s">
        <v>33</v>
      </c>
      <c r="D7" s="1667"/>
      <c r="E7" s="221" t="s">
        <v>594</v>
      </c>
      <c r="F7" s="221" t="s">
        <v>594</v>
      </c>
      <c r="G7" s="301" t="s">
        <v>594</v>
      </c>
      <c r="H7" s="302" t="s">
        <v>296</v>
      </c>
      <c r="I7" s="1667" t="s">
        <v>56</v>
      </c>
      <c r="J7" s="1667"/>
      <c r="K7" s="1667"/>
      <c r="L7" s="1667"/>
      <c r="M7" s="1668"/>
    </row>
    <row r="8" spans="1:13">
      <c r="A8" s="1637"/>
      <c r="B8" s="1906" t="s">
        <v>950</v>
      </c>
      <c r="C8" s="355" t="s">
        <v>594</v>
      </c>
      <c r="D8" s="355" t="s">
        <v>594</v>
      </c>
      <c r="E8" s="358" t="s">
        <v>594</v>
      </c>
      <c r="F8" s="358" t="s">
        <v>594</v>
      </c>
      <c r="G8" s="358" t="s">
        <v>594</v>
      </c>
      <c r="H8" s="358" t="s">
        <v>594</v>
      </c>
      <c r="I8" s="355" t="s">
        <v>594</v>
      </c>
      <c r="J8" s="355" t="s">
        <v>594</v>
      </c>
      <c r="K8" s="355" t="s">
        <v>594</v>
      </c>
      <c r="L8" s="355" t="s">
        <v>594</v>
      </c>
      <c r="M8" s="359" t="s">
        <v>594</v>
      </c>
    </row>
    <row r="9" spans="1:13" ht="62.25" customHeight="1">
      <c r="A9" s="1637"/>
      <c r="B9" s="1906"/>
      <c r="C9" s="1563" t="s">
        <v>1145</v>
      </c>
      <c r="D9" s="1563"/>
      <c r="E9" s="560" t="s">
        <v>594</v>
      </c>
      <c r="F9" s="1907"/>
      <c r="G9" s="1907"/>
      <c r="H9" s="355" t="s">
        <v>594</v>
      </c>
      <c r="I9" s="1771" t="s">
        <v>594</v>
      </c>
      <c r="J9" s="1771"/>
      <c r="K9" s="355" t="s">
        <v>594</v>
      </c>
      <c r="L9" s="355" t="s">
        <v>594</v>
      </c>
      <c r="M9" s="359" t="s">
        <v>594</v>
      </c>
    </row>
    <row r="10" spans="1:13" ht="15" customHeight="1">
      <c r="A10" s="1637"/>
      <c r="B10" s="1906"/>
      <c r="C10" s="1771" t="s">
        <v>951</v>
      </c>
      <c r="D10" s="1771"/>
      <c r="E10" s="360" t="s">
        <v>594</v>
      </c>
      <c r="F10" s="1771" t="s">
        <v>951</v>
      </c>
      <c r="G10" s="1771"/>
      <c r="H10" s="360" t="s">
        <v>594</v>
      </c>
      <c r="I10" s="1771" t="s">
        <v>951</v>
      </c>
      <c r="J10" s="1771"/>
      <c r="K10" s="360" t="s">
        <v>594</v>
      </c>
      <c r="L10" s="360" t="s">
        <v>594</v>
      </c>
      <c r="M10" s="361" t="s">
        <v>594</v>
      </c>
    </row>
    <row r="11" spans="1:13" ht="39" customHeight="1">
      <c r="A11" s="1637"/>
      <c r="B11" s="911" t="s">
        <v>952</v>
      </c>
      <c r="C11" s="1554" t="s">
        <v>1146</v>
      </c>
      <c r="D11" s="1554"/>
      <c r="E11" s="1554"/>
      <c r="F11" s="1554"/>
      <c r="G11" s="1554"/>
      <c r="H11" s="1554"/>
      <c r="I11" s="1554"/>
      <c r="J11" s="1554"/>
      <c r="K11" s="1554"/>
      <c r="L11" s="1554"/>
      <c r="M11" s="1555"/>
    </row>
    <row r="12" spans="1:13" ht="29.25" customHeight="1">
      <c r="A12" s="1637"/>
      <c r="B12" s="911" t="s">
        <v>1069</v>
      </c>
      <c r="C12" s="1554" t="s">
        <v>1147</v>
      </c>
      <c r="D12" s="1554"/>
      <c r="E12" s="1554"/>
      <c r="F12" s="1554"/>
      <c r="G12" s="1554"/>
      <c r="H12" s="1554"/>
      <c r="I12" s="1554"/>
      <c r="J12" s="1554"/>
      <c r="K12" s="1554"/>
      <c r="L12" s="1554"/>
      <c r="M12" s="1555"/>
    </row>
    <row r="13" spans="1:13" ht="15" customHeight="1">
      <c r="A13" s="1637"/>
      <c r="B13" s="410" t="s">
        <v>1071</v>
      </c>
      <c r="C13" s="1609" t="s">
        <v>322</v>
      </c>
      <c r="D13" s="1610"/>
      <c r="E13" s="1610"/>
      <c r="F13" s="1610"/>
      <c r="G13" s="1610"/>
      <c r="H13" s="1610"/>
      <c r="I13" s="1610"/>
      <c r="J13" s="1610"/>
      <c r="K13" s="1610"/>
      <c r="L13" s="1610"/>
      <c r="M13" s="1611"/>
    </row>
    <row r="14" spans="1:13" ht="33" customHeight="1">
      <c r="A14" s="1637"/>
      <c r="B14" s="1895" t="s">
        <v>1072</v>
      </c>
      <c r="C14" s="1897" t="s">
        <v>59</v>
      </c>
      <c r="D14" s="1898"/>
      <c r="E14" s="1444" t="s">
        <v>108</v>
      </c>
      <c r="F14" s="1610" t="s">
        <v>1148</v>
      </c>
      <c r="G14" s="1610"/>
      <c r="H14" s="1610"/>
      <c r="I14" s="1610"/>
      <c r="J14" s="1610"/>
      <c r="K14" s="1610"/>
      <c r="L14" s="1610"/>
      <c r="M14" s="1611"/>
    </row>
    <row r="15" spans="1:13">
      <c r="A15" s="1637"/>
      <c r="B15" s="1896"/>
      <c r="C15" s="411" t="s">
        <v>594</v>
      </c>
      <c r="D15" s="350" t="s">
        <v>594</v>
      </c>
      <c r="E15" s="385" t="s">
        <v>594</v>
      </c>
      <c r="F15" s="363" t="s">
        <v>594</v>
      </c>
      <c r="G15" s="363" t="s">
        <v>594</v>
      </c>
      <c r="H15" s="363" t="s">
        <v>594</v>
      </c>
      <c r="I15" s="363" t="s">
        <v>594</v>
      </c>
      <c r="J15" s="363" t="s">
        <v>594</v>
      </c>
      <c r="K15" s="363" t="s">
        <v>594</v>
      </c>
      <c r="L15" s="355" t="s">
        <v>594</v>
      </c>
      <c r="M15" s="359" t="s">
        <v>594</v>
      </c>
    </row>
    <row r="16" spans="1:13" ht="15" customHeight="1">
      <c r="A16" s="1760" t="s">
        <v>204</v>
      </c>
      <c r="B16" s="415" t="s">
        <v>283</v>
      </c>
      <c r="C16" s="1609" t="s">
        <v>378</v>
      </c>
      <c r="D16" s="1610"/>
      <c r="E16" s="1610"/>
      <c r="F16" s="1610"/>
      <c r="G16" s="1610"/>
      <c r="H16" s="1610"/>
      <c r="I16" s="1610"/>
      <c r="J16" s="1610"/>
      <c r="K16" s="1610"/>
      <c r="L16" s="1610"/>
      <c r="M16" s="1611"/>
    </row>
    <row r="17" spans="1:13" ht="28.5" customHeight="1">
      <c r="A17" s="1632"/>
      <c r="B17" s="415" t="s">
        <v>1074</v>
      </c>
      <c r="C17" s="1755" t="s">
        <v>377</v>
      </c>
      <c r="D17" s="1756"/>
      <c r="E17" s="1756"/>
      <c r="F17" s="1756"/>
      <c r="G17" s="1756"/>
      <c r="H17" s="1756"/>
      <c r="I17" s="1756"/>
      <c r="J17" s="1756"/>
      <c r="K17" s="1756"/>
      <c r="L17" s="1756"/>
      <c r="M17" s="1757"/>
    </row>
    <row r="18" spans="1:13">
      <c r="A18" s="1632"/>
      <c r="B18" s="1885" t="s">
        <v>954</v>
      </c>
      <c r="C18" s="413" t="s">
        <v>594</v>
      </c>
      <c r="D18" s="363" t="s">
        <v>594</v>
      </c>
      <c r="E18" s="363" t="s">
        <v>594</v>
      </c>
      <c r="F18" s="363" t="s">
        <v>594</v>
      </c>
      <c r="G18" s="363" t="s">
        <v>594</v>
      </c>
      <c r="H18" s="363" t="s">
        <v>594</v>
      </c>
      <c r="I18" s="363" t="s">
        <v>594</v>
      </c>
      <c r="J18" s="363" t="s">
        <v>594</v>
      </c>
      <c r="K18" s="363" t="s">
        <v>594</v>
      </c>
      <c r="L18" s="363" t="s">
        <v>594</v>
      </c>
      <c r="M18" s="364" t="s">
        <v>594</v>
      </c>
    </row>
    <row r="19" spans="1:13">
      <c r="A19" s="1632"/>
      <c r="B19" s="1885"/>
      <c r="C19" s="413" t="s">
        <v>594</v>
      </c>
      <c r="D19" s="350" t="s">
        <v>594</v>
      </c>
      <c r="E19" s="363" t="s">
        <v>594</v>
      </c>
      <c r="F19" s="350" t="s">
        <v>594</v>
      </c>
      <c r="G19" s="363" t="s">
        <v>594</v>
      </c>
      <c r="H19" s="350" t="s">
        <v>594</v>
      </c>
      <c r="I19" s="363" t="s">
        <v>594</v>
      </c>
      <c r="J19" s="350" t="s">
        <v>594</v>
      </c>
      <c r="K19" s="363" t="s">
        <v>594</v>
      </c>
      <c r="L19" s="363" t="s">
        <v>594</v>
      </c>
      <c r="M19" s="364" t="s">
        <v>594</v>
      </c>
    </row>
    <row r="20" spans="1:13">
      <c r="A20" s="1632"/>
      <c r="B20" s="1885"/>
      <c r="C20" s="561" t="s">
        <v>955</v>
      </c>
      <c r="D20" s="549" t="s">
        <v>594</v>
      </c>
      <c r="E20" s="533" t="s">
        <v>956</v>
      </c>
      <c r="F20" s="549" t="s">
        <v>594</v>
      </c>
      <c r="G20" s="533" t="s">
        <v>957</v>
      </c>
      <c r="H20" s="549" t="s">
        <v>594</v>
      </c>
      <c r="I20" s="533" t="s">
        <v>958</v>
      </c>
      <c r="J20" s="365" t="s">
        <v>964</v>
      </c>
      <c r="K20" s="363" t="s">
        <v>594</v>
      </c>
      <c r="L20" s="363" t="s">
        <v>594</v>
      </c>
      <c r="M20" s="364" t="s">
        <v>594</v>
      </c>
    </row>
    <row r="21" spans="1:13">
      <c r="A21" s="1632"/>
      <c r="B21" s="1885"/>
      <c r="C21" s="561" t="s">
        <v>959</v>
      </c>
      <c r="D21" s="549" t="s">
        <v>594</v>
      </c>
      <c r="E21" s="533" t="s">
        <v>960</v>
      </c>
      <c r="F21" s="549" t="s">
        <v>594</v>
      </c>
      <c r="G21" s="533" t="s">
        <v>961</v>
      </c>
      <c r="H21" s="549" t="s">
        <v>594</v>
      </c>
      <c r="I21" s="533" t="s">
        <v>594</v>
      </c>
      <c r="J21" s="363" t="s">
        <v>594</v>
      </c>
      <c r="K21" s="363" t="s">
        <v>594</v>
      </c>
      <c r="L21" s="363" t="s">
        <v>594</v>
      </c>
      <c r="M21" s="364" t="s">
        <v>594</v>
      </c>
    </row>
    <row r="22" spans="1:13">
      <c r="A22" s="1632"/>
      <c r="B22" s="1885"/>
      <c r="C22" s="561" t="s">
        <v>962</v>
      </c>
      <c r="D22" s="549" t="s">
        <v>594</v>
      </c>
      <c r="E22" s="533" t="s">
        <v>963</v>
      </c>
      <c r="F22" s="549" t="s">
        <v>594</v>
      </c>
      <c r="G22" s="533" t="s">
        <v>594</v>
      </c>
      <c r="H22" s="533" t="s">
        <v>594</v>
      </c>
      <c r="I22" s="533" t="s">
        <v>594</v>
      </c>
      <c r="J22" s="363" t="s">
        <v>594</v>
      </c>
      <c r="K22" s="363" t="s">
        <v>594</v>
      </c>
      <c r="L22" s="363" t="s">
        <v>594</v>
      </c>
      <c r="M22" s="364" t="s">
        <v>594</v>
      </c>
    </row>
    <row r="23" spans="1:13" ht="15" customHeight="1">
      <c r="A23" s="1632"/>
      <c r="B23" s="1885"/>
      <c r="C23" s="561" t="s">
        <v>105</v>
      </c>
      <c r="D23" s="551"/>
      <c r="E23" s="533" t="s">
        <v>965</v>
      </c>
      <c r="F23" s="1887"/>
      <c r="G23" s="1887"/>
      <c r="H23" s="1887"/>
      <c r="I23" s="550" t="s">
        <v>594</v>
      </c>
      <c r="J23" s="360" t="s">
        <v>594</v>
      </c>
      <c r="K23" s="360" t="s">
        <v>594</v>
      </c>
      <c r="L23" s="360" t="s">
        <v>594</v>
      </c>
      <c r="M23" s="361" t="s">
        <v>594</v>
      </c>
    </row>
    <row r="24" spans="1:13">
      <c r="A24" s="1632"/>
      <c r="B24" s="1886"/>
      <c r="C24" s="411" t="s">
        <v>594</v>
      </c>
      <c r="D24" s="350" t="s">
        <v>594</v>
      </c>
      <c r="E24" s="350" t="s">
        <v>594</v>
      </c>
      <c r="F24" s="350" t="s">
        <v>594</v>
      </c>
      <c r="G24" s="350" t="s">
        <v>594</v>
      </c>
      <c r="H24" s="350" t="s">
        <v>594</v>
      </c>
      <c r="I24" s="350" t="s">
        <v>594</v>
      </c>
      <c r="J24" s="350" t="s">
        <v>594</v>
      </c>
      <c r="K24" s="350" t="s">
        <v>594</v>
      </c>
      <c r="L24" s="350" t="s">
        <v>594</v>
      </c>
      <c r="M24" s="354" t="s">
        <v>594</v>
      </c>
    </row>
    <row r="25" spans="1:13">
      <c r="A25" s="1632"/>
      <c r="B25" s="1885" t="s">
        <v>967</v>
      </c>
      <c r="C25" s="416" t="s">
        <v>594</v>
      </c>
      <c r="D25" s="363" t="s">
        <v>594</v>
      </c>
      <c r="E25" s="363" t="s">
        <v>594</v>
      </c>
      <c r="F25" s="363" t="s">
        <v>594</v>
      </c>
      <c r="G25" s="363" t="s">
        <v>594</v>
      </c>
      <c r="H25" s="363" t="s">
        <v>594</v>
      </c>
      <c r="I25" s="363" t="s">
        <v>594</v>
      </c>
      <c r="J25" s="363" t="s">
        <v>594</v>
      </c>
      <c r="K25" s="363" t="s">
        <v>594</v>
      </c>
      <c r="L25" s="355" t="s">
        <v>594</v>
      </c>
      <c r="M25" s="359" t="s">
        <v>594</v>
      </c>
    </row>
    <row r="26" spans="1:13">
      <c r="A26" s="1632"/>
      <c r="B26" s="1885"/>
      <c r="C26" s="416" t="s">
        <v>968</v>
      </c>
      <c r="D26" s="366" t="s">
        <v>594</v>
      </c>
      <c r="E26" s="363" t="s">
        <v>594</v>
      </c>
      <c r="F26" s="363" t="s">
        <v>969</v>
      </c>
      <c r="G26" s="366" t="s">
        <v>964</v>
      </c>
      <c r="H26" s="363" t="s">
        <v>594</v>
      </c>
      <c r="I26" s="363" t="s">
        <v>970</v>
      </c>
      <c r="J26" s="366"/>
      <c r="K26" s="363" t="s">
        <v>594</v>
      </c>
      <c r="L26" s="355" t="s">
        <v>594</v>
      </c>
      <c r="M26" s="359" t="s">
        <v>594</v>
      </c>
    </row>
    <row r="27" spans="1:13" ht="18.75" customHeight="1">
      <c r="A27" s="1632"/>
      <c r="B27" s="1885"/>
      <c r="C27" s="416" t="s">
        <v>971</v>
      </c>
      <c r="D27" s="368" t="s">
        <v>594</v>
      </c>
      <c r="E27" s="355" t="s">
        <v>594</v>
      </c>
      <c r="F27" s="363" t="s">
        <v>972</v>
      </c>
      <c r="G27" s="365" t="s">
        <v>594</v>
      </c>
      <c r="H27" s="355" t="s">
        <v>594</v>
      </c>
      <c r="I27" s="355" t="s">
        <v>594</v>
      </c>
      <c r="J27" s="355" t="s">
        <v>594</v>
      </c>
      <c r="K27" s="355" t="s">
        <v>594</v>
      </c>
      <c r="L27" s="355" t="s">
        <v>594</v>
      </c>
      <c r="M27" s="359" t="s">
        <v>594</v>
      </c>
    </row>
    <row r="28" spans="1:13">
      <c r="A28" s="1632"/>
      <c r="B28" s="1886"/>
      <c r="C28" s="411" t="s">
        <v>594</v>
      </c>
      <c r="D28" s="350" t="s">
        <v>594</v>
      </c>
      <c r="E28" s="350" t="s">
        <v>594</v>
      </c>
      <c r="F28" s="350" t="s">
        <v>594</v>
      </c>
      <c r="G28" s="350" t="s">
        <v>594</v>
      </c>
      <c r="H28" s="350" t="s">
        <v>594</v>
      </c>
      <c r="I28" s="350" t="s">
        <v>594</v>
      </c>
      <c r="J28" s="350" t="s">
        <v>594</v>
      </c>
      <c r="K28" s="350" t="s">
        <v>594</v>
      </c>
      <c r="L28" s="360" t="s">
        <v>594</v>
      </c>
      <c r="M28" s="361" t="s">
        <v>594</v>
      </c>
    </row>
    <row r="29" spans="1:13">
      <c r="A29" s="1632"/>
      <c r="B29" s="412" t="s">
        <v>973</v>
      </c>
      <c r="C29" s="416" t="s">
        <v>594</v>
      </c>
      <c r="D29" s="363" t="s">
        <v>594</v>
      </c>
      <c r="E29" s="363" t="s">
        <v>594</v>
      </c>
      <c r="F29" s="363" t="s">
        <v>594</v>
      </c>
      <c r="G29" s="363" t="s">
        <v>594</v>
      </c>
      <c r="H29" s="363" t="s">
        <v>594</v>
      </c>
      <c r="I29" s="363" t="s">
        <v>594</v>
      </c>
      <c r="J29" s="363" t="s">
        <v>594</v>
      </c>
      <c r="K29" s="363" t="s">
        <v>594</v>
      </c>
      <c r="L29" s="363" t="s">
        <v>594</v>
      </c>
      <c r="M29" s="364" t="s">
        <v>594</v>
      </c>
    </row>
    <row r="30" spans="1:13" ht="15" customHeight="1">
      <c r="A30" s="1632"/>
      <c r="B30" s="412" t="s">
        <v>594</v>
      </c>
      <c r="C30" s="417" t="s">
        <v>974</v>
      </c>
      <c r="D30" s="418">
        <v>6000</v>
      </c>
      <c r="E30" s="363" t="s">
        <v>594</v>
      </c>
      <c r="F30" s="355" t="s">
        <v>975</v>
      </c>
      <c r="G30" s="419">
        <v>2021</v>
      </c>
      <c r="H30" s="363" t="s">
        <v>594</v>
      </c>
      <c r="I30" s="355" t="s">
        <v>976</v>
      </c>
      <c r="J30" s="1761" t="s">
        <v>1149</v>
      </c>
      <c r="K30" s="1610"/>
      <c r="L30" s="1762"/>
      <c r="M30" s="364" t="s">
        <v>594</v>
      </c>
    </row>
    <row r="31" spans="1:13">
      <c r="A31" s="1632"/>
      <c r="B31" s="410" t="s">
        <v>594</v>
      </c>
      <c r="C31" s="526" t="s">
        <v>594</v>
      </c>
      <c r="D31" s="527" t="s">
        <v>594</v>
      </c>
      <c r="E31" s="527" t="s">
        <v>594</v>
      </c>
      <c r="F31" s="350" t="s">
        <v>594</v>
      </c>
      <c r="G31" s="350" t="s">
        <v>594</v>
      </c>
      <c r="H31" s="350" t="s">
        <v>594</v>
      </c>
      <c r="I31" s="350" t="s">
        <v>594</v>
      </c>
      <c r="J31" s="350" t="s">
        <v>594</v>
      </c>
      <c r="K31" s="350" t="s">
        <v>594</v>
      </c>
      <c r="L31" s="350" t="s">
        <v>594</v>
      </c>
      <c r="M31" s="354" t="s">
        <v>594</v>
      </c>
    </row>
    <row r="32" spans="1:13">
      <c r="A32" s="1632"/>
      <c r="B32" s="1885" t="s">
        <v>977</v>
      </c>
      <c r="C32" s="371" t="s">
        <v>594</v>
      </c>
      <c r="D32" s="562" t="s">
        <v>594</v>
      </c>
      <c r="E32" s="371" t="s">
        <v>594</v>
      </c>
      <c r="F32" s="371" t="s">
        <v>594</v>
      </c>
      <c r="G32" s="371" t="s">
        <v>594</v>
      </c>
      <c r="H32" s="371" t="s">
        <v>594</v>
      </c>
      <c r="I32" s="371" t="s">
        <v>594</v>
      </c>
      <c r="J32" s="371" t="s">
        <v>594</v>
      </c>
      <c r="K32" s="371" t="s">
        <v>594</v>
      </c>
      <c r="L32" s="355" t="s">
        <v>594</v>
      </c>
      <c r="M32" s="359" t="s">
        <v>594</v>
      </c>
    </row>
    <row r="33" spans="1:13">
      <c r="A33" s="1632"/>
      <c r="B33" s="1885"/>
      <c r="C33" s="416" t="s">
        <v>978</v>
      </c>
      <c r="D33" s="776">
        <v>2023</v>
      </c>
      <c r="E33" s="371" t="s">
        <v>594</v>
      </c>
      <c r="F33" s="363" t="s">
        <v>979</v>
      </c>
      <c r="G33" s="777">
        <v>2033</v>
      </c>
      <c r="H33" s="371" t="s">
        <v>594</v>
      </c>
      <c r="I33" s="355" t="s">
        <v>594</v>
      </c>
      <c r="J33" s="371" t="s">
        <v>594</v>
      </c>
      <c r="K33" s="371" t="s">
        <v>594</v>
      </c>
      <c r="L33" s="355" t="s">
        <v>594</v>
      </c>
      <c r="M33" s="359" t="s">
        <v>594</v>
      </c>
    </row>
    <row r="34" spans="1:13">
      <c r="A34" s="1632"/>
      <c r="B34" s="1886"/>
      <c r="C34" s="411" t="s">
        <v>594</v>
      </c>
      <c r="D34" s="350" t="s">
        <v>594</v>
      </c>
      <c r="E34" s="373" t="s">
        <v>594</v>
      </c>
      <c r="F34" s="350" t="s">
        <v>594</v>
      </c>
      <c r="G34" s="373" t="s">
        <v>594</v>
      </c>
      <c r="H34" s="373" t="s">
        <v>594</v>
      </c>
      <c r="I34" s="360" t="s">
        <v>594</v>
      </c>
      <c r="J34" s="373" t="s">
        <v>594</v>
      </c>
      <c r="K34" s="373" t="s">
        <v>594</v>
      </c>
      <c r="L34" s="360" t="s">
        <v>594</v>
      </c>
      <c r="M34" s="361" t="s">
        <v>594</v>
      </c>
    </row>
    <row r="35" spans="1:13">
      <c r="A35" s="1632"/>
      <c r="B35" s="1885" t="s">
        <v>980</v>
      </c>
      <c r="C35" s="416"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885"/>
      <c r="C36" s="416" t="s">
        <v>594</v>
      </c>
      <c r="D36" s="437">
        <v>2023</v>
      </c>
      <c r="E36" s="470"/>
      <c r="F36" s="437">
        <v>2024</v>
      </c>
      <c r="G36" s="437" t="s">
        <v>594</v>
      </c>
      <c r="H36" s="428">
        <v>2025</v>
      </c>
      <c r="I36" s="428" t="s">
        <v>594</v>
      </c>
      <c r="J36" s="428">
        <v>2026</v>
      </c>
      <c r="K36" s="437" t="s">
        <v>594</v>
      </c>
      <c r="L36" s="437">
        <v>2027</v>
      </c>
      <c r="M36" s="364" t="s">
        <v>594</v>
      </c>
    </row>
    <row r="37" spans="1:13">
      <c r="A37" s="1632"/>
      <c r="B37" s="1885"/>
      <c r="C37" s="416" t="s">
        <v>594</v>
      </c>
      <c r="D37" s="376">
        <v>6000</v>
      </c>
      <c r="E37" s="370" t="s">
        <v>594</v>
      </c>
      <c r="F37" s="346">
        <v>4000</v>
      </c>
      <c r="G37" s="370" t="s">
        <v>594</v>
      </c>
      <c r="H37" s="376">
        <v>6000</v>
      </c>
      <c r="I37" s="370" t="s">
        <v>594</v>
      </c>
      <c r="J37" s="376">
        <v>6000</v>
      </c>
      <c r="K37" s="370" t="s">
        <v>594</v>
      </c>
      <c r="L37" s="376">
        <v>6000</v>
      </c>
      <c r="M37" s="420"/>
    </row>
    <row r="38" spans="1:13">
      <c r="A38" s="1632"/>
      <c r="B38" s="1885"/>
      <c r="C38" s="416" t="s">
        <v>594</v>
      </c>
      <c r="D38" s="437">
        <v>2028</v>
      </c>
      <c r="E38" s="437" t="s">
        <v>594</v>
      </c>
      <c r="F38" s="437">
        <v>2029</v>
      </c>
      <c r="G38" s="437" t="s">
        <v>594</v>
      </c>
      <c r="H38" s="428">
        <v>2030</v>
      </c>
      <c r="I38" s="428" t="s">
        <v>594</v>
      </c>
      <c r="J38" s="428">
        <v>2031</v>
      </c>
      <c r="K38" s="437" t="s">
        <v>594</v>
      </c>
      <c r="L38" s="437">
        <v>2032</v>
      </c>
      <c r="M38" s="364" t="s">
        <v>594</v>
      </c>
    </row>
    <row r="39" spans="1:13">
      <c r="A39" s="1632"/>
      <c r="B39" s="1885"/>
      <c r="C39" s="416" t="s">
        <v>594</v>
      </c>
      <c r="D39" s="376">
        <v>6000</v>
      </c>
      <c r="E39" s="370" t="s">
        <v>594</v>
      </c>
      <c r="F39" s="376">
        <v>6000</v>
      </c>
      <c r="G39" s="370" t="s">
        <v>594</v>
      </c>
      <c r="H39" s="376">
        <v>6000</v>
      </c>
      <c r="I39" s="370" t="s">
        <v>594</v>
      </c>
      <c r="J39" s="376">
        <v>6000</v>
      </c>
      <c r="K39" s="370" t="s">
        <v>594</v>
      </c>
      <c r="L39" s="376">
        <v>6000</v>
      </c>
      <c r="M39" s="389" t="s">
        <v>594</v>
      </c>
    </row>
    <row r="40" spans="1:13">
      <c r="A40" s="1632"/>
      <c r="B40" s="1885"/>
      <c r="C40" s="416" t="s">
        <v>594</v>
      </c>
      <c r="D40" s="363">
        <v>2033</v>
      </c>
      <c r="E40" s="363" t="s">
        <v>594</v>
      </c>
      <c r="F40" s="363"/>
      <c r="G40" s="363"/>
      <c r="H40" s="355"/>
      <c r="I40" s="355"/>
      <c r="J40" s="355"/>
      <c r="K40" s="363"/>
      <c r="L40" s="363"/>
      <c r="M40" s="364" t="s">
        <v>594</v>
      </c>
    </row>
    <row r="41" spans="1:13">
      <c r="A41" s="1632"/>
      <c r="B41" s="1885"/>
      <c r="C41" s="416" t="s">
        <v>594</v>
      </c>
      <c r="D41" s="376">
        <v>6000</v>
      </c>
      <c r="E41" s="370" t="s">
        <v>594</v>
      </c>
      <c r="F41" s="346" t="s">
        <v>594</v>
      </c>
      <c r="G41" s="370" t="s">
        <v>594</v>
      </c>
      <c r="H41" s="346" t="s">
        <v>594</v>
      </c>
      <c r="I41" s="370" t="s">
        <v>594</v>
      </c>
      <c r="J41" s="346" t="s">
        <v>594</v>
      </c>
      <c r="K41" s="370" t="s">
        <v>594</v>
      </c>
      <c r="L41" s="346" t="s">
        <v>594</v>
      </c>
      <c r="M41" s="389" t="s">
        <v>594</v>
      </c>
    </row>
    <row r="42" spans="1:13">
      <c r="A42" s="1632"/>
      <c r="B42" s="1885"/>
      <c r="C42" s="416" t="s">
        <v>594</v>
      </c>
      <c r="D42" s="350"/>
      <c r="E42" s="350" t="s">
        <v>594</v>
      </c>
      <c r="F42" s="525" t="s">
        <v>981</v>
      </c>
      <c r="G42" s="350" t="s">
        <v>594</v>
      </c>
      <c r="H42" s="363" t="s">
        <v>594</v>
      </c>
      <c r="I42" s="363" t="s">
        <v>594</v>
      </c>
      <c r="J42" s="363" t="s">
        <v>594</v>
      </c>
      <c r="K42" s="363" t="s">
        <v>594</v>
      </c>
      <c r="L42" s="363" t="s">
        <v>594</v>
      </c>
      <c r="M42" s="364" t="s">
        <v>594</v>
      </c>
    </row>
    <row r="43" spans="1:13" ht="15" customHeight="1">
      <c r="A43" s="1632"/>
      <c r="B43" s="1885"/>
      <c r="C43" s="416" t="s">
        <v>594</v>
      </c>
      <c r="D43" s="351" t="s">
        <v>594</v>
      </c>
      <c r="E43" s="353" t="s">
        <v>594</v>
      </c>
      <c r="F43" s="524">
        <v>64000</v>
      </c>
      <c r="G43" s="528"/>
      <c r="H43" s="1763" t="s">
        <v>594</v>
      </c>
      <c r="I43" s="1763"/>
      <c r="J43" s="363" t="s">
        <v>594</v>
      </c>
      <c r="K43" s="363" t="s">
        <v>594</v>
      </c>
      <c r="L43" s="363" t="s">
        <v>594</v>
      </c>
      <c r="M43" s="364" t="s">
        <v>594</v>
      </c>
    </row>
    <row r="44" spans="1:13">
      <c r="A44" s="1632"/>
      <c r="B44" s="1885"/>
      <c r="C44" s="411"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888" t="s">
        <v>982</v>
      </c>
      <c r="C45" s="416" t="s">
        <v>594</v>
      </c>
      <c r="D45" s="363" t="s">
        <v>594</v>
      </c>
      <c r="E45" s="363" t="s">
        <v>594</v>
      </c>
      <c r="F45" s="363" t="s">
        <v>594</v>
      </c>
      <c r="G45" s="363" t="s">
        <v>594</v>
      </c>
      <c r="H45" s="363" t="s">
        <v>594</v>
      </c>
      <c r="I45" s="363" t="s">
        <v>594</v>
      </c>
      <c r="J45" s="363" t="s">
        <v>594</v>
      </c>
      <c r="K45" s="363" t="s">
        <v>594</v>
      </c>
      <c r="L45" s="355" t="s">
        <v>594</v>
      </c>
      <c r="M45" s="359" t="s">
        <v>594</v>
      </c>
    </row>
    <row r="46" spans="1:13" ht="15" customHeight="1">
      <c r="A46" s="1632"/>
      <c r="B46" s="1885"/>
      <c r="C46" s="413" t="s">
        <v>594</v>
      </c>
      <c r="D46" s="363" t="s">
        <v>93</v>
      </c>
      <c r="E46" s="350" t="s">
        <v>95</v>
      </c>
      <c r="F46" s="1773" t="s">
        <v>983</v>
      </c>
      <c r="G46" s="1889" t="s">
        <v>103</v>
      </c>
      <c r="H46" s="1890"/>
      <c r="I46" s="1890"/>
      <c r="J46" s="1891"/>
      <c r="K46" s="363" t="s">
        <v>984</v>
      </c>
      <c r="L46" s="1780" t="s">
        <v>594</v>
      </c>
      <c r="M46" s="1781"/>
    </row>
    <row r="47" spans="1:13">
      <c r="A47" s="1632"/>
      <c r="B47" s="1885"/>
      <c r="C47" s="413" t="s">
        <v>594</v>
      </c>
      <c r="D47" s="375" t="s">
        <v>964</v>
      </c>
      <c r="E47" s="353" t="s">
        <v>594</v>
      </c>
      <c r="F47" s="1773"/>
      <c r="G47" s="1892"/>
      <c r="H47" s="1893"/>
      <c r="I47" s="1893"/>
      <c r="J47" s="1894"/>
      <c r="K47" s="355" t="s">
        <v>594</v>
      </c>
      <c r="L47" s="1782"/>
      <c r="M47" s="1783"/>
    </row>
    <row r="48" spans="1:13">
      <c r="A48" s="1632"/>
      <c r="B48" s="1885"/>
      <c r="C48" s="414" t="s">
        <v>594</v>
      </c>
      <c r="D48" s="360" t="s">
        <v>594</v>
      </c>
      <c r="E48" s="360" t="s">
        <v>594</v>
      </c>
      <c r="F48" s="360" t="s">
        <v>594</v>
      </c>
      <c r="G48" s="360" t="s">
        <v>594</v>
      </c>
      <c r="H48" s="360" t="s">
        <v>594</v>
      </c>
      <c r="I48" s="360" t="s">
        <v>594</v>
      </c>
      <c r="J48" s="360" t="s">
        <v>594</v>
      </c>
      <c r="K48" s="360" t="s">
        <v>594</v>
      </c>
      <c r="L48" s="355" t="s">
        <v>594</v>
      </c>
      <c r="M48" s="359" t="s">
        <v>594</v>
      </c>
    </row>
    <row r="49" spans="1:13" ht="30" customHeight="1">
      <c r="A49" s="1632"/>
      <c r="B49" s="911" t="s">
        <v>985</v>
      </c>
      <c r="C49" s="1554" t="s">
        <v>1150</v>
      </c>
      <c r="D49" s="1554"/>
      <c r="E49" s="1554"/>
      <c r="F49" s="1554"/>
      <c r="G49" s="1554"/>
      <c r="H49" s="1554"/>
      <c r="I49" s="1554"/>
      <c r="J49" s="1554"/>
      <c r="K49" s="1554"/>
      <c r="L49" s="1554"/>
      <c r="M49" s="1555"/>
    </row>
    <row r="50" spans="1:13" ht="15" customHeight="1">
      <c r="A50" s="1632"/>
      <c r="B50" s="912" t="s">
        <v>986</v>
      </c>
      <c r="C50" s="1554" t="s">
        <v>1151</v>
      </c>
      <c r="D50" s="1554"/>
      <c r="E50" s="1554"/>
      <c r="F50" s="1554"/>
      <c r="G50" s="1554"/>
      <c r="H50" s="1554"/>
      <c r="I50" s="1554"/>
      <c r="J50" s="1554"/>
      <c r="K50" s="1554"/>
      <c r="L50" s="1554"/>
      <c r="M50" s="1555"/>
    </row>
    <row r="51" spans="1:13" ht="15" customHeight="1">
      <c r="A51" s="1632"/>
      <c r="B51" s="912" t="s">
        <v>988</v>
      </c>
      <c r="C51" s="275">
        <v>30</v>
      </c>
      <c r="D51" s="216" t="s">
        <v>594</v>
      </c>
      <c r="E51" s="216" t="s">
        <v>594</v>
      </c>
      <c r="F51" s="216" t="s">
        <v>594</v>
      </c>
      <c r="G51" s="216" t="s">
        <v>594</v>
      </c>
      <c r="H51" s="216" t="s">
        <v>594</v>
      </c>
      <c r="I51" s="216" t="s">
        <v>594</v>
      </c>
      <c r="J51" s="216" t="s">
        <v>594</v>
      </c>
      <c r="K51" s="216" t="s">
        <v>594</v>
      </c>
      <c r="L51" s="216" t="s">
        <v>594</v>
      </c>
      <c r="M51" s="217" t="s">
        <v>594</v>
      </c>
    </row>
    <row r="52" spans="1:13" ht="15" customHeight="1">
      <c r="A52" s="1632"/>
      <c r="B52" s="912" t="s">
        <v>990</v>
      </c>
      <c r="C52" s="1554"/>
      <c r="D52" s="1554"/>
      <c r="E52" s="1554"/>
      <c r="F52" s="1554"/>
      <c r="G52" s="1554"/>
      <c r="H52" s="1554"/>
      <c r="I52" s="1554"/>
      <c r="J52" s="1554"/>
      <c r="K52" s="1554"/>
      <c r="L52" s="1554"/>
      <c r="M52" s="1555"/>
    </row>
    <row r="53" spans="1:13" ht="15" customHeight="1">
      <c r="A53" s="1652" t="s">
        <v>216</v>
      </c>
      <c r="B53" s="440" t="s">
        <v>992</v>
      </c>
      <c r="C53" s="1554" t="s">
        <v>1152</v>
      </c>
      <c r="D53" s="1554"/>
      <c r="E53" s="1554"/>
      <c r="F53" s="1554"/>
      <c r="G53" s="1554"/>
      <c r="H53" s="1554"/>
      <c r="I53" s="1554"/>
      <c r="J53" s="1554"/>
      <c r="K53" s="1554"/>
      <c r="L53" s="1554"/>
      <c r="M53" s="1555"/>
    </row>
    <row r="54" spans="1:13" ht="15" customHeight="1">
      <c r="A54" s="1653"/>
      <c r="B54" s="440" t="s">
        <v>993</v>
      </c>
      <c r="C54" s="1690" t="s">
        <v>1153</v>
      </c>
      <c r="D54" s="1690"/>
      <c r="E54" s="1690"/>
      <c r="F54" s="1690"/>
      <c r="G54" s="1690"/>
      <c r="H54" s="1690"/>
      <c r="I54" s="1690"/>
      <c r="J54" s="1690"/>
      <c r="K54" s="1690"/>
      <c r="L54" s="1690"/>
      <c r="M54" s="1884"/>
    </row>
    <row r="55" spans="1:13" ht="15" customHeight="1">
      <c r="A55" s="1653"/>
      <c r="B55" s="440" t="s">
        <v>995</v>
      </c>
      <c r="C55" s="1690" t="s">
        <v>56</v>
      </c>
      <c r="D55" s="1690"/>
      <c r="E55" s="1690"/>
      <c r="F55" s="1690"/>
      <c r="G55" s="1690"/>
      <c r="H55" s="1690"/>
      <c r="I55" s="1690"/>
      <c r="J55" s="1690"/>
      <c r="K55" s="1690"/>
      <c r="L55" s="1690"/>
      <c r="M55" s="1884"/>
    </row>
    <row r="56" spans="1:13" ht="15" customHeight="1">
      <c r="A56" s="1653"/>
      <c r="B56" s="440" t="s">
        <v>997</v>
      </c>
      <c r="C56" s="1690" t="s">
        <v>1154</v>
      </c>
      <c r="D56" s="1690"/>
      <c r="E56" s="1690"/>
      <c r="F56" s="1690"/>
      <c r="G56" s="1690"/>
      <c r="H56" s="1690"/>
      <c r="I56" s="1690"/>
      <c r="J56" s="1690"/>
      <c r="K56" s="1690"/>
      <c r="L56" s="1690"/>
      <c r="M56" s="1884"/>
    </row>
    <row r="57" spans="1:13" ht="15" customHeight="1">
      <c r="A57" s="1653"/>
      <c r="B57" s="440" t="s">
        <v>998</v>
      </c>
      <c r="C57" s="1690" t="s">
        <v>381</v>
      </c>
      <c r="D57" s="1690"/>
      <c r="E57" s="1690"/>
      <c r="F57" s="1690"/>
      <c r="G57" s="1690"/>
      <c r="H57" s="1690"/>
      <c r="I57" s="1690"/>
      <c r="J57" s="1690"/>
      <c r="K57" s="1690"/>
      <c r="L57" s="1690"/>
      <c r="M57" s="1884"/>
    </row>
    <row r="58" spans="1:13" ht="15" customHeight="1" thickBot="1">
      <c r="A58" s="1654"/>
      <c r="B58" s="440" t="s">
        <v>999</v>
      </c>
      <c r="C58" s="1690" t="s">
        <v>1155</v>
      </c>
      <c r="D58" s="1690"/>
      <c r="E58" s="1690"/>
      <c r="F58" s="1690"/>
      <c r="G58" s="1690"/>
      <c r="H58" s="1690"/>
      <c r="I58" s="1690"/>
      <c r="J58" s="1690"/>
      <c r="K58" s="1690"/>
      <c r="L58" s="1690"/>
      <c r="M58" s="1884"/>
    </row>
    <row r="59" spans="1:13" ht="15" customHeight="1">
      <c r="A59" s="1652" t="s">
        <v>1000</v>
      </c>
      <c r="B59" s="450" t="s">
        <v>1001</v>
      </c>
      <c r="C59" s="1538" t="s">
        <v>1002</v>
      </c>
      <c r="D59" s="1539"/>
      <c r="E59" s="1539"/>
      <c r="F59" s="1539"/>
      <c r="G59" s="1539"/>
      <c r="H59" s="1539"/>
      <c r="I59" s="1539"/>
      <c r="J59" s="1539"/>
      <c r="K59" s="1539"/>
      <c r="L59" s="1539"/>
      <c r="M59" s="1540"/>
    </row>
    <row r="60" spans="1:13" ht="15" customHeight="1">
      <c r="A60" s="1653"/>
      <c r="B60" s="450" t="s">
        <v>1003</v>
      </c>
      <c r="C60" s="1538" t="s">
        <v>1004</v>
      </c>
      <c r="D60" s="1539"/>
      <c r="E60" s="1539"/>
      <c r="F60" s="1539"/>
      <c r="G60" s="1539"/>
      <c r="H60" s="1539"/>
      <c r="I60" s="1539"/>
      <c r="J60" s="1539"/>
      <c r="K60" s="1539"/>
      <c r="L60" s="1539"/>
      <c r="M60" s="1540"/>
    </row>
    <row r="61" spans="1:13" ht="15" customHeight="1" thickBot="1">
      <c r="A61" s="1653"/>
      <c r="B61" s="913" t="s">
        <v>296</v>
      </c>
      <c r="C61" s="1541" t="s">
        <v>56</v>
      </c>
      <c r="D61" s="1542"/>
      <c r="E61" s="1542"/>
      <c r="F61" s="1542"/>
      <c r="G61" s="1542"/>
      <c r="H61" s="1542"/>
      <c r="I61" s="1542"/>
      <c r="J61" s="1542"/>
      <c r="K61" s="1542"/>
      <c r="L61" s="1542"/>
      <c r="M61" s="1543"/>
    </row>
    <row r="62" spans="1:13" ht="15" customHeight="1" thickBot="1">
      <c r="A62" s="318" t="s">
        <v>220</v>
      </c>
      <c r="B62" s="914" t="s">
        <v>594</v>
      </c>
      <c r="C62" s="1610" t="s">
        <v>594</v>
      </c>
      <c r="D62" s="1610"/>
      <c r="E62" s="1610"/>
      <c r="F62" s="1610"/>
      <c r="G62" s="1610"/>
      <c r="H62" s="1610"/>
      <c r="I62" s="1610"/>
      <c r="J62" s="1610"/>
      <c r="K62" s="1610"/>
      <c r="L62" s="1610"/>
      <c r="M62" s="1611"/>
    </row>
  </sheetData>
  <mergeCells count="52">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50:M50"/>
    <mergeCell ref="A16:A52"/>
    <mergeCell ref="C16:M16"/>
    <mergeCell ref="C17:M17"/>
    <mergeCell ref="B18:B24"/>
    <mergeCell ref="F23:H23"/>
    <mergeCell ref="B25:B28"/>
    <mergeCell ref="J30:L30"/>
    <mergeCell ref="B32:B34"/>
    <mergeCell ref="B35:B44"/>
    <mergeCell ref="H43:I43"/>
    <mergeCell ref="B45:B48"/>
    <mergeCell ref="F46:F47"/>
    <mergeCell ref="G46:J47"/>
    <mergeCell ref="L46:M47"/>
    <mergeCell ref="C49:M49"/>
    <mergeCell ref="C52:M52"/>
    <mergeCell ref="A53:A58"/>
    <mergeCell ref="C53:M53"/>
    <mergeCell ref="C54:M54"/>
    <mergeCell ref="C55:M55"/>
    <mergeCell ref="C56:M56"/>
    <mergeCell ref="C57:M57"/>
    <mergeCell ref="C58:M58"/>
    <mergeCell ref="A59:A61"/>
    <mergeCell ref="C59:M59"/>
    <mergeCell ref="C60:M60"/>
    <mergeCell ref="C61:M61"/>
    <mergeCell ref="C62:M6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3" zoomScale="72" zoomScaleNormal="72" zoomScalePageLayoutView="115" workbookViewId="0">
      <selection activeCell="C2" sqref="C2:M2"/>
    </sheetView>
  </sheetViews>
  <sheetFormatPr baseColWidth="10" defaultColWidth="11.42578125" defaultRowHeight="15.75"/>
  <cols>
    <col min="1" max="1" width="19.7109375" style="50" customWidth="1"/>
    <col min="2" max="2" width="109.85546875" style="11" customWidth="1"/>
    <col min="3" max="16384" width="11.42578125" style="11"/>
  </cols>
  <sheetData>
    <row r="1" spans="1:2">
      <c r="A1" s="1455" t="s">
        <v>222</v>
      </c>
      <c r="B1" s="1455"/>
    </row>
    <row r="2" spans="1:2" ht="37.5" customHeight="1" thickBot="1">
      <c r="A2" s="1456" t="s">
        <v>223</v>
      </c>
      <c r="B2" s="1457"/>
    </row>
    <row r="3" spans="1:2" ht="17.25" thickTop="1" thickBot="1">
      <c r="A3" s="44" t="s">
        <v>192</v>
      </c>
      <c r="B3" s="7" t="s">
        <v>224</v>
      </c>
    </row>
    <row r="4" spans="1:2" ht="37.5" customHeight="1" thickTop="1">
      <c r="A4" s="1458" t="s">
        <v>194</v>
      </c>
      <c r="B4" s="45" t="s">
        <v>225</v>
      </c>
    </row>
    <row r="5" spans="1:2" ht="94.5">
      <c r="A5" s="1453"/>
      <c r="B5" s="46" t="s">
        <v>226</v>
      </c>
    </row>
    <row r="6" spans="1:2" ht="78.75">
      <c r="A6" s="1453"/>
      <c r="B6" s="47" t="s">
        <v>227</v>
      </c>
    </row>
    <row r="7" spans="1:2" ht="47.25">
      <c r="A7" s="1453"/>
      <c r="B7" s="47" t="s">
        <v>228</v>
      </c>
    </row>
    <row r="8" spans="1:2" ht="47.25">
      <c r="A8" s="1453"/>
      <c r="B8" s="46" t="s">
        <v>229</v>
      </c>
    </row>
    <row r="9" spans="1:2" ht="31.5">
      <c r="A9" s="1453"/>
      <c r="B9" s="46" t="s">
        <v>230</v>
      </c>
    </row>
    <row r="10" spans="1:2" ht="31.5">
      <c r="A10" s="1454"/>
      <c r="B10" s="46" t="s">
        <v>231</v>
      </c>
    </row>
    <row r="11" spans="1:2" ht="78.75">
      <c r="A11" s="1452" t="s">
        <v>232</v>
      </c>
      <c r="B11" s="47" t="s">
        <v>233</v>
      </c>
    </row>
    <row r="12" spans="1:2" ht="63">
      <c r="A12" s="1453"/>
      <c r="B12" s="47" t="s">
        <v>234</v>
      </c>
    </row>
    <row r="13" spans="1:2" ht="31.5">
      <c r="A13" s="1454"/>
      <c r="B13" s="47" t="s">
        <v>235</v>
      </c>
    </row>
    <row r="14" spans="1:2" ht="82.5" customHeight="1">
      <c r="A14" s="1452" t="s">
        <v>236</v>
      </c>
      <c r="B14" s="51" t="s">
        <v>237</v>
      </c>
    </row>
    <row r="15" spans="1:2" ht="94.5">
      <c r="A15" s="1453"/>
      <c r="B15" s="47" t="s">
        <v>238</v>
      </c>
    </row>
    <row r="16" spans="1:2" ht="63">
      <c r="A16" s="1453"/>
      <c r="B16" s="51" t="s">
        <v>239</v>
      </c>
    </row>
    <row r="17" spans="1:2" ht="31.5">
      <c r="A17" s="1453"/>
      <c r="B17" s="47" t="s">
        <v>240</v>
      </c>
    </row>
    <row r="18" spans="1:2" ht="63">
      <c r="A18" s="1453"/>
      <c r="B18" s="47" t="s">
        <v>241</v>
      </c>
    </row>
    <row r="19" spans="1:2" ht="385.5" customHeight="1">
      <c r="A19" s="1453"/>
      <c r="B19" s="47" t="s">
        <v>242</v>
      </c>
    </row>
    <row r="20" spans="1:2" ht="63">
      <c r="A20" s="1453"/>
      <c r="B20" s="47" t="s">
        <v>243</v>
      </c>
    </row>
    <row r="21" spans="1:2" ht="49.5" customHeight="1">
      <c r="A21" s="1453"/>
      <c r="B21" s="47" t="s">
        <v>244</v>
      </c>
    </row>
    <row r="22" spans="1:2" ht="220.5">
      <c r="A22" s="1453"/>
      <c r="B22" s="47" t="s">
        <v>245</v>
      </c>
    </row>
    <row r="23" spans="1:2" ht="51.75" customHeight="1">
      <c r="A23" s="1453"/>
      <c r="B23" s="47" t="s">
        <v>246</v>
      </c>
    </row>
    <row r="24" spans="1:2" ht="126">
      <c r="A24" s="1454"/>
      <c r="B24" s="47" t="s">
        <v>247</v>
      </c>
    </row>
    <row r="25" spans="1:2" ht="110.25">
      <c r="A25" s="1452" t="s">
        <v>248</v>
      </c>
      <c r="B25" s="47" t="s">
        <v>249</v>
      </c>
    </row>
    <row r="26" spans="1:2" ht="31.5">
      <c r="A26" s="1453"/>
      <c r="B26" s="46" t="s">
        <v>250</v>
      </c>
    </row>
    <row r="27" spans="1:2" ht="31.5">
      <c r="A27" s="1454"/>
      <c r="B27" s="46" t="s">
        <v>251</v>
      </c>
    </row>
    <row r="28" spans="1:2" ht="47.25">
      <c r="A28" s="48" t="s">
        <v>252</v>
      </c>
      <c r="B28" s="47" t="s">
        <v>253</v>
      </c>
    </row>
    <row r="29" spans="1:2" ht="78.75">
      <c r="A29" s="48" t="s">
        <v>254</v>
      </c>
      <c r="B29" s="47" t="s">
        <v>255</v>
      </c>
    </row>
  </sheetData>
  <mergeCells count="6">
    <mergeCell ref="A14:A24"/>
    <mergeCell ref="A25:A27"/>
    <mergeCell ref="A1:B1"/>
    <mergeCell ref="A2:B2"/>
    <mergeCell ref="A11:A13"/>
    <mergeCell ref="A4:A1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G1" zoomScale="72" zoomScaleNormal="72" workbookViewId="0">
      <selection activeCell="N1" sqref="N1:R1048576"/>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1156</v>
      </c>
      <c r="C1" s="196"/>
      <c r="D1" s="196"/>
      <c r="E1" s="196"/>
      <c r="F1" s="196"/>
      <c r="G1" s="196"/>
      <c r="H1" s="196"/>
      <c r="I1" s="196"/>
      <c r="J1" s="196"/>
      <c r="K1" s="196"/>
      <c r="L1" s="196"/>
      <c r="M1" s="197"/>
    </row>
    <row r="2" spans="1:13" ht="36" customHeight="1">
      <c r="A2" s="1728" t="s">
        <v>944</v>
      </c>
      <c r="B2" s="139" t="s">
        <v>945</v>
      </c>
      <c r="C2" s="1574" t="s">
        <v>383</v>
      </c>
      <c r="D2" s="1575"/>
      <c r="E2" s="1575"/>
      <c r="F2" s="1575"/>
      <c r="G2" s="1575"/>
      <c r="H2" s="1575"/>
      <c r="I2" s="1575"/>
      <c r="J2" s="1575"/>
      <c r="K2" s="1575"/>
      <c r="L2" s="1575"/>
      <c r="M2" s="1576"/>
    </row>
    <row r="3" spans="1:13" ht="31.5">
      <c r="A3" s="1729"/>
      <c r="B3" s="151" t="s">
        <v>1063</v>
      </c>
      <c r="C3" s="1733" t="s">
        <v>1085</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43</v>
      </c>
      <c r="I4" s="118"/>
      <c r="J4" s="118"/>
      <c r="K4" s="118"/>
      <c r="L4" s="118"/>
      <c r="M4" s="119"/>
    </row>
    <row r="5" spans="1:13">
      <c r="A5" s="1729"/>
      <c r="B5" s="142" t="s">
        <v>947</v>
      </c>
      <c r="C5" s="1733" t="s">
        <v>1157</v>
      </c>
      <c r="D5" s="1734"/>
      <c r="E5" s="1734"/>
      <c r="F5" s="1734"/>
      <c r="G5" s="1734"/>
      <c r="H5" s="1734"/>
      <c r="I5" s="1734"/>
      <c r="J5" s="1734"/>
      <c r="K5" s="1734"/>
      <c r="L5" s="1734"/>
      <c r="M5" s="1735"/>
    </row>
    <row r="6" spans="1:13" ht="31.5" customHeight="1">
      <c r="A6" s="1729"/>
      <c r="B6" s="142" t="s">
        <v>948</v>
      </c>
      <c r="C6" s="1738" t="s">
        <v>1158</v>
      </c>
      <c r="D6" s="1739"/>
      <c r="E6" s="1739"/>
      <c r="F6" s="1739"/>
      <c r="G6" s="1739"/>
      <c r="H6" s="1739"/>
      <c r="I6" s="1739"/>
      <c r="J6" s="1739"/>
      <c r="K6" s="1739"/>
      <c r="L6" s="1739"/>
      <c r="M6" s="1740"/>
    </row>
    <row r="7" spans="1:13">
      <c r="A7" s="1729"/>
      <c r="B7" s="151" t="s">
        <v>949</v>
      </c>
      <c r="C7" s="1583" t="s">
        <v>31</v>
      </c>
      <c r="D7" s="1560"/>
      <c r="E7" s="120"/>
      <c r="F7" s="120"/>
      <c r="G7" s="121"/>
      <c r="H7" s="61" t="s">
        <v>296</v>
      </c>
      <c r="I7" s="1559" t="s">
        <v>50</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1159</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2" customHeight="1">
      <c r="A11" s="1729"/>
      <c r="B11" s="151" t="s">
        <v>952</v>
      </c>
      <c r="C11" s="1716" t="s">
        <v>1160</v>
      </c>
      <c r="D11" s="1717"/>
      <c r="E11" s="1717"/>
      <c r="F11" s="1717"/>
      <c r="G11" s="1717"/>
      <c r="H11" s="1717"/>
      <c r="I11" s="1717"/>
      <c r="J11" s="1717"/>
      <c r="K11" s="1717"/>
      <c r="L11" s="1717"/>
      <c r="M11" s="1718"/>
    </row>
    <row r="12" spans="1:13" ht="79.5" customHeight="1">
      <c r="A12" s="1729"/>
      <c r="B12" s="151" t="s">
        <v>1069</v>
      </c>
      <c r="C12" s="1716" t="s">
        <v>1161</v>
      </c>
      <c r="D12" s="1717"/>
      <c r="E12" s="1717"/>
      <c r="F12" s="1717"/>
      <c r="G12" s="1717"/>
      <c r="H12" s="1717"/>
      <c r="I12" s="1717"/>
      <c r="J12" s="1717"/>
      <c r="K12" s="1717"/>
      <c r="L12" s="1717"/>
      <c r="M12" s="1718"/>
    </row>
    <row r="13" spans="1:13" ht="31.5">
      <c r="A13" s="1729"/>
      <c r="B13" s="151" t="s">
        <v>1071</v>
      </c>
      <c r="C13" s="1747" t="s">
        <v>322</v>
      </c>
      <c r="D13" s="1712"/>
      <c r="E13" s="1712"/>
      <c r="F13" s="1712"/>
      <c r="G13" s="1712"/>
      <c r="H13" s="1712"/>
      <c r="I13" s="1712"/>
      <c r="J13" s="1712"/>
      <c r="K13" s="1712"/>
      <c r="L13" s="1712"/>
      <c r="M13" s="1713"/>
    </row>
    <row r="14" spans="1:13" ht="59.25" customHeight="1">
      <c r="A14" s="1729"/>
      <c r="B14" s="1746" t="s">
        <v>1072</v>
      </c>
      <c r="C14" s="1723" t="s">
        <v>53</v>
      </c>
      <c r="D14" s="1723"/>
      <c r="E14" s="84" t="s">
        <v>108</v>
      </c>
      <c r="F14" s="1748" t="s">
        <v>1162</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385</v>
      </c>
      <c r="D16" s="1717"/>
      <c r="E16" s="1717"/>
      <c r="F16" s="1717"/>
      <c r="G16" s="1717"/>
      <c r="H16" s="1717"/>
      <c r="I16" s="1717"/>
      <c r="J16" s="1717"/>
      <c r="K16" s="1717"/>
      <c r="L16" s="1717"/>
      <c r="M16" s="1718"/>
    </row>
    <row r="17" spans="1:13" ht="42" customHeight="1">
      <c r="A17" s="1715"/>
      <c r="B17" s="140" t="s">
        <v>1074</v>
      </c>
      <c r="C17" s="1716" t="s">
        <v>384</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8">
        <v>174023</v>
      </c>
      <c r="E30" s="23"/>
      <c r="F30" s="31" t="s">
        <v>975</v>
      </c>
      <c r="G30" s="693">
        <v>2022</v>
      </c>
      <c r="H30" s="23"/>
      <c r="I30" s="31" t="s">
        <v>976</v>
      </c>
      <c r="J30" s="1910" t="s">
        <v>1163</v>
      </c>
      <c r="K30" s="1712"/>
      <c r="L30" s="1911"/>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607">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489">
        <v>2023</v>
      </c>
      <c r="E36" s="489"/>
      <c r="F36" s="489">
        <v>2024</v>
      </c>
      <c r="G36" s="489"/>
      <c r="H36" s="690">
        <v>2025</v>
      </c>
      <c r="I36" s="690"/>
      <c r="J36" s="690">
        <v>2026</v>
      </c>
      <c r="K36" s="489"/>
      <c r="L36" s="489">
        <v>2027</v>
      </c>
      <c r="M36" s="691"/>
    </row>
    <row r="37" spans="1:13">
      <c r="A37" s="1715"/>
      <c r="B37" s="1557"/>
      <c r="C37" s="81"/>
      <c r="D37" s="1211">
        <v>174023</v>
      </c>
      <c r="E37" s="1212" t="s">
        <v>594</v>
      </c>
      <c r="F37" s="1212">
        <v>181680</v>
      </c>
      <c r="G37" s="1212" t="s">
        <v>594</v>
      </c>
      <c r="H37" s="1212">
        <v>189764</v>
      </c>
      <c r="I37" s="1212" t="s">
        <v>594</v>
      </c>
      <c r="J37" s="1212">
        <v>198020</v>
      </c>
      <c r="K37" s="1212" t="s">
        <v>594</v>
      </c>
      <c r="L37" s="1212">
        <v>206930</v>
      </c>
      <c r="M37" s="692" t="s">
        <v>594</v>
      </c>
    </row>
    <row r="38" spans="1:13">
      <c r="A38" s="1715"/>
      <c r="B38" s="1557"/>
      <c r="C38" s="81"/>
      <c r="D38" s="1213">
        <v>2028</v>
      </c>
      <c r="E38" s="1213"/>
      <c r="F38" s="1213">
        <v>2029</v>
      </c>
      <c r="G38" s="1213"/>
      <c r="H38" s="1214">
        <v>2030</v>
      </c>
      <c r="I38" s="1214"/>
      <c r="J38" s="1214">
        <v>2031</v>
      </c>
      <c r="K38" s="1213"/>
      <c r="L38" s="1213">
        <v>2032</v>
      </c>
      <c r="M38" s="691"/>
    </row>
    <row r="39" spans="1:13">
      <c r="A39" s="1715"/>
      <c r="B39" s="1557"/>
      <c r="C39" s="81"/>
      <c r="D39" s="1215">
        <v>217484</v>
      </c>
      <c r="E39" s="1216" t="s">
        <v>594</v>
      </c>
      <c r="F39" s="1216">
        <v>229011</v>
      </c>
      <c r="G39" s="1216" t="s">
        <v>594</v>
      </c>
      <c r="H39" s="1216">
        <v>240919</v>
      </c>
      <c r="I39" s="1216" t="s">
        <v>594</v>
      </c>
      <c r="J39" s="1216">
        <v>253206</v>
      </c>
      <c r="K39" s="1216" t="s">
        <v>594</v>
      </c>
      <c r="L39" s="1216">
        <v>265613</v>
      </c>
      <c r="M39" s="214" t="s">
        <v>594</v>
      </c>
    </row>
    <row r="40" spans="1:13">
      <c r="A40" s="1715"/>
      <c r="B40" s="1557"/>
      <c r="C40" s="81"/>
      <c r="D40" s="1213">
        <v>2033</v>
      </c>
      <c r="E40" s="1213"/>
      <c r="F40" s="1217" t="s">
        <v>981</v>
      </c>
      <c r="G40" s="1213"/>
      <c r="H40" s="1214"/>
      <c r="I40" s="1214"/>
      <c r="J40" s="1214"/>
      <c r="K40" s="1213"/>
      <c r="L40" s="1213"/>
      <c r="M40" s="501"/>
    </row>
    <row r="41" spans="1:13">
      <c r="A41" s="1715"/>
      <c r="B41" s="1557"/>
      <c r="C41" s="81"/>
      <c r="D41" s="1215">
        <v>279159</v>
      </c>
      <c r="E41" s="1216" t="s">
        <v>594</v>
      </c>
      <c r="F41" s="1216">
        <v>279159</v>
      </c>
      <c r="G41" s="1218" t="s">
        <v>594</v>
      </c>
      <c r="H41" s="1219"/>
      <c r="I41" s="1213"/>
      <c r="J41" s="1219"/>
      <c r="K41" s="1213"/>
      <c r="L41" s="1219"/>
      <c r="M41" s="501"/>
    </row>
    <row r="42" spans="1:13">
      <c r="A42" s="1715"/>
      <c r="B42" s="1557"/>
      <c r="C42" s="82"/>
      <c r="D42" s="496"/>
      <c r="E42" s="614"/>
      <c r="F42" s="496"/>
      <c r="G42" s="614"/>
      <c r="H42" s="615"/>
      <c r="I42" s="616"/>
      <c r="J42" s="615"/>
      <c r="K42" s="616"/>
      <c r="L42" s="615"/>
      <c r="M42" s="617"/>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05.75" customHeight="1">
      <c r="A47" s="1715"/>
      <c r="B47" s="151" t="s">
        <v>985</v>
      </c>
      <c r="C47" s="1716" t="s">
        <v>1164</v>
      </c>
      <c r="D47" s="1717"/>
      <c r="E47" s="1717"/>
      <c r="F47" s="1717"/>
      <c r="G47" s="1717"/>
      <c r="H47" s="1717"/>
      <c r="I47" s="1717"/>
      <c r="J47" s="1717"/>
      <c r="K47" s="1717"/>
      <c r="L47" s="1717"/>
      <c r="M47" s="1718"/>
    </row>
    <row r="48" spans="1:13">
      <c r="A48" s="1715"/>
      <c r="B48" s="140" t="s">
        <v>986</v>
      </c>
      <c r="C48" s="1716" t="s">
        <v>1165</v>
      </c>
      <c r="D48" s="1717"/>
      <c r="E48" s="1717"/>
      <c r="F48" s="1717"/>
      <c r="G48" s="1717"/>
      <c r="H48" s="1717"/>
      <c r="I48" s="1717"/>
      <c r="J48" s="1717"/>
      <c r="K48" s="1717"/>
      <c r="L48" s="1717"/>
      <c r="M48" s="1718"/>
    </row>
    <row r="49" spans="1:13">
      <c r="A49" s="1715"/>
      <c r="B49" s="140" t="s">
        <v>988</v>
      </c>
      <c r="C49" s="1716">
        <v>90</v>
      </c>
      <c r="D49" s="1717"/>
      <c r="E49" s="1717"/>
      <c r="F49" s="1717"/>
      <c r="G49" s="1717"/>
      <c r="H49" s="1717"/>
      <c r="I49" s="1717"/>
      <c r="J49" s="1717"/>
      <c r="K49" s="1717"/>
      <c r="L49" s="1717"/>
      <c r="M49" s="1718"/>
    </row>
    <row r="50" spans="1:13">
      <c r="A50" s="1715"/>
      <c r="B50" s="140" t="s">
        <v>990</v>
      </c>
      <c r="C50" s="1909" t="s">
        <v>1166</v>
      </c>
      <c r="D50" s="1717"/>
      <c r="E50" s="1717"/>
      <c r="F50" s="1717"/>
      <c r="G50" s="1717"/>
      <c r="H50" s="1717"/>
      <c r="I50" s="1717"/>
      <c r="J50" s="1717"/>
      <c r="K50" s="1717"/>
      <c r="L50" s="1717"/>
      <c r="M50" s="1718"/>
    </row>
    <row r="51" spans="1:13" ht="15.75" customHeight="1">
      <c r="A51" s="1699" t="s">
        <v>216</v>
      </c>
      <c r="B51" s="144" t="s">
        <v>992</v>
      </c>
      <c r="C51" s="1577" t="s">
        <v>391</v>
      </c>
      <c r="D51" s="1554"/>
      <c r="E51" s="1554"/>
      <c r="F51" s="1554"/>
      <c r="G51" s="1554"/>
      <c r="H51" s="1554"/>
      <c r="I51" s="1554"/>
      <c r="J51" s="1554"/>
      <c r="K51" s="1554"/>
      <c r="L51" s="1554"/>
      <c r="M51" s="1555"/>
    </row>
    <row r="52" spans="1:13">
      <c r="A52" s="1700"/>
      <c r="B52" s="144" t="s">
        <v>993</v>
      </c>
      <c r="C52" s="1716" t="s">
        <v>1167</v>
      </c>
      <c r="D52" s="1717"/>
      <c r="E52" s="1717"/>
      <c r="F52" s="1717"/>
      <c r="G52" s="1717"/>
      <c r="H52" s="1717"/>
      <c r="I52" s="1717"/>
      <c r="J52" s="1717"/>
      <c r="K52" s="1717"/>
      <c r="L52" s="1717"/>
      <c r="M52" s="1718"/>
    </row>
    <row r="53" spans="1:13">
      <c r="A53" s="1700"/>
      <c r="B53" s="144" t="s">
        <v>995</v>
      </c>
      <c r="C53" s="1716" t="s">
        <v>50</v>
      </c>
      <c r="D53" s="1717"/>
      <c r="E53" s="1717"/>
      <c r="F53" s="1717"/>
      <c r="G53" s="1717"/>
      <c r="H53" s="1717"/>
      <c r="I53" s="1717"/>
      <c r="J53" s="1717"/>
      <c r="K53" s="1717"/>
      <c r="L53" s="1717"/>
      <c r="M53" s="1718"/>
    </row>
    <row r="54" spans="1:13" ht="15.75" customHeight="1">
      <c r="A54" s="1700"/>
      <c r="B54" s="145" t="s">
        <v>997</v>
      </c>
      <c r="C54" s="1716" t="s">
        <v>1167</v>
      </c>
      <c r="D54" s="1717"/>
      <c r="E54" s="1717"/>
      <c r="F54" s="1717"/>
      <c r="G54" s="1717"/>
      <c r="H54" s="1717"/>
      <c r="I54" s="1717"/>
      <c r="J54" s="1717"/>
      <c r="K54" s="1717"/>
      <c r="L54" s="1717"/>
      <c r="M54" s="1718"/>
    </row>
    <row r="55" spans="1:13" ht="15.75" customHeight="1">
      <c r="A55" s="1700"/>
      <c r="B55" s="144" t="s">
        <v>998</v>
      </c>
      <c r="C55" s="1716" t="s">
        <v>392</v>
      </c>
      <c r="D55" s="1717"/>
      <c r="E55" s="1717"/>
      <c r="F55" s="1717"/>
      <c r="G55" s="1717"/>
      <c r="H55" s="1717"/>
      <c r="I55" s="1717"/>
      <c r="J55" s="1717"/>
      <c r="K55" s="1717"/>
      <c r="L55" s="1717"/>
      <c r="M55" s="1718"/>
    </row>
    <row r="56" spans="1:13">
      <c r="A56" s="1704"/>
      <c r="B56" s="144" t="s">
        <v>999</v>
      </c>
      <c r="C56" s="1716">
        <v>3649090</v>
      </c>
      <c r="D56" s="1717"/>
      <c r="E56" s="1717"/>
      <c r="F56" s="1717"/>
      <c r="G56" s="1717"/>
      <c r="H56" s="1717"/>
      <c r="I56" s="1717"/>
      <c r="J56" s="1717"/>
      <c r="K56" s="1717"/>
      <c r="L56" s="1717"/>
      <c r="M56" s="1718"/>
    </row>
    <row r="57" spans="1:13" ht="15.75" customHeight="1">
      <c r="A57" s="1699" t="s">
        <v>1000</v>
      </c>
      <c r="B57" s="146" t="s">
        <v>1001</v>
      </c>
      <c r="C57" s="1716" t="s">
        <v>1168</v>
      </c>
      <c r="D57" s="1717"/>
      <c r="E57" s="1717"/>
      <c r="F57" s="1717"/>
      <c r="G57" s="1717"/>
      <c r="H57" s="1717"/>
      <c r="I57" s="1717"/>
      <c r="J57" s="1717"/>
      <c r="K57" s="1717"/>
      <c r="L57" s="1717"/>
      <c r="M57" s="1718"/>
    </row>
    <row r="58" spans="1:13" ht="30" customHeight="1">
      <c r="A58" s="1700"/>
      <c r="B58" s="146" t="s">
        <v>1003</v>
      </c>
      <c r="C58" s="1716" t="s">
        <v>1169</v>
      </c>
      <c r="D58" s="1717"/>
      <c r="E58" s="1717"/>
      <c r="F58" s="1717"/>
      <c r="G58" s="1717"/>
      <c r="H58" s="1717"/>
      <c r="I58" s="1717"/>
      <c r="J58" s="1717"/>
      <c r="K58" s="1717"/>
      <c r="L58" s="1717"/>
      <c r="M58" s="1718"/>
    </row>
    <row r="59" spans="1:13" ht="30" customHeight="1">
      <c r="A59" s="1700"/>
      <c r="B59" s="147" t="s">
        <v>296</v>
      </c>
      <c r="C59" s="1577" t="s">
        <v>1170</v>
      </c>
      <c r="D59" s="1554"/>
      <c r="E59" s="1554"/>
      <c r="F59" s="1554"/>
      <c r="G59" s="1554"/>
      <c r="H59" s="1554"/>
      <c r="I59" s="1554"/>
      <c r="J59" s="1554"/>
      <c r="K59" s="1554"/>
      <c r="L59" s="1554"/>
      <c r="M59" s="1555"/>
    </row>
    <row r="60" spans="1:13" ht="34.5" customHeight="1">
      <c r="A60" s="138" t="s">
        <v>220</v>
      </c>
      <c r="B60" s="148"/>
      <c r="C60" s="1908" t="s">
        <v>1171</v>
      </c>
      <c r="D60" s="1648"/>
      <c r="E60" s="1648"/>
      <c r="F60" s="1648"/>
      <c r="G60" s="1648"/>
      <c r="H60" s="1648"/>
      <c r="I60" s="1648"/>
      <c r="J60" s="1648"/>
      <c r="K60" s="1648"/>
      <c r="L60" s="1648"/>
      <c r="M60" s="1649"/>
    </row>
  </sheetData>
  <mergeCells count="49">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60"/>
  <sheetViews>
    <sheetView topLeftCell="C42"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1172</v>
      </c>
      <c r="C1" s="196"/>
      <c r="D1" s="196"/>
      <c r="E1" s="196"/>
      <c r="F1" s="196"/>
      <c r="G1" s="196"/>
      <c r="H1" s="196"/>
      <c r="I1" s="196"/>
      <c r="J1" s="196"/>
      <c r="K1" s="196"/>
      <c r="L1" s="196"/>
      <c r="M1" s="197"/>
    </row>
    <row r="2" spans="1:13" ht="36" customHeight="1">
      <c r="A2" s="1728" t="s">
        <v>944</v>
      </c>
      <c r="B2" s="139" t="s">
        <v>945</v>
      </c>
      <c r="C2" s="1730" t="s">
        <v>394</v>
      </c>
      <c r="D2" s="1731"/>
      <c r="E2" s="1731"/>
      <c r="F2" s="1731"/>
      <c r="G2" s="1731"/>
      <c r="H2" s="1731"/>
      <c r="I2" s="1731"/>
      <c r="J2" s="1731"/>
      <c r="K2" s="1731"/>
      <c r="L2" s="1731"/>
      <c r="M2" s="1732"/>
    </row>
    <row r="3" spans="1:13" ht="31.5">
      <c r="A3" s="1729"/>
      <c r="B3" s="151" t="s">
        <v>1063</v>
      </c>
      <c r="C3" s="1733" t="s">
        <v>1085</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117"/>
      <c r="I4" s="118"/>
      <c r="J4" s="118"/>
      <c r="K4" s="118"/>
      <c r="L4" s="118"/>
      <c r="M4" s="119"/>
    </row>
    <row r="5" spans="1:13">
      <c r="A5" s="1729"/>
      <c r="B5" s="142" t="s">
        <v>947</v>
      </c>
      <c r="C5" s="1733"/>
      <c r="D5" s="1734"/>
      <c r="E5" s="1734"/>
      <c r="F5" s="1734"/>
      <c r="G5" s="1734"/>
      <c r="H5" s="1734"/>
      <c r="I5" s="1734"/>
      <c r="J5" s="1734"/>
      <c r="K5" s="1734"/>
      <c r="L5" s="1734"/>
      <c r="M5" s="1735"/>
    </row>
    <row r="6" spans="1:13" ht="31.5" customHeight="1">
      <c r="A6" s="1729"/>
      <c r="B6" s="142" t="s">
        <v>948</v>
      </c>
      <c r="C6" s="1738"/>
      <c r="D6" s="1739"/>
      <c r="E6" s="1739"/>
      <c r="F6" s="1739"/>
      <c r="G6" s="1739"/>
      <c r="H6" s="1739"/>
      <c r="I6" s="1739"/>
      <c r="J6" s="1739"/>
      <c r="K6" s="1739"/>
      <c r="L6" s="1739"/>
      <c r="M6" s="1740"/>
    </row>
    <row r="7" spans="1:13">
      <c r="A7" s="1729"/>
      <c r="B7" s="151" t="s">
        <v>949</v>
      </c>
      <c r="C7" s="1583" t="s">
        <v>31</v>
      </c>
      <c r="D7" s="1560"/>
      <c r="E7" s="120"/>
      <c r="F7" s="120"/>
      <c r="G7" s="121"/>
      <c r="H7" s="61" t="s">
        <v>296</v>
      </c>
      <c r="I7" s="1559" t="s">
        <v>50</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1159</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2" customHeight="1">
      <c r="A11" s="1729"/>
      <c r="B11" s="151" t="s">
        <v>952</v>
      </c>
      <c r="C11" s="1716" t="s">
        <v>1173</v>
      </c>
      <c r="D11" s="1717"/>
      <c r="E11" s="1717"/>
      <c r="F11" s="1717"/>
      <c r="G11" s="1717"/>
      <c r="H11" s="1717"/>
      <c r="I11" s="1717"/>
      <c r="J11" s="1717"/>
      <c r="K11" s="1717"/>
      <c r="L11" s="1717"/>
      <c r="M11" s="1718"/>
    </row>
    <row r="12" spans="1:13" ht="102" customHeight="1">
      <c r="A12" s="1729"/>
      <c r="B12" s="151" t="s">
        <v>1069</v>
      </c>
      <c r="C12" s="1716" t="s">
        <v>1174</v>
      </c>
      <c r="D12" s="1717"/>
      <c r="E12" s="1717"/>
      <c r="F12" s="1717"/>
      <c r="G12" s="1717"/>
      <c r="H12" s="1717"/>
      <c r="I12" s="1717"/>
      <c r="J12" s="1717"/>
      <c r="K12" s="1717"/>
      <c r="L12" s="1717"/>
      <c r="M12" s="1718"/>
    </row>
    <row r="13" spans="1:13" ht="31.5">
      <c r="A13" s="1729"/>
      <c r="B13" s="151" t="s">
        <v>1071</v>
      </c>
      <c r="C13" s="1747" t="s">
        <v>322</v>
      </c>
      <c r="D13" s="1712"/>
      <c r="E13" s="1712"/>
      <c r="F13" s="1712"/>
      <c r="G13" s="1712"/>
      <c r="H13" s="1712"/>
      <c r="I13" s="1712"/>
      <c r="J13" s="1712"/>
      <c r="K13" s="1712"/>
      <c r="L13" s="1712"/>
      <c r="M13" s="1713"/>
    </row>
    <row r="14" spans="1:13" ht="59.25" customHeight="1">
      <c r="A14" s="1729"/>
      <c r="B14" s="1746" t="s">
        <v>1072</v>
      </c>
      <c r="C14" s="1723" t="s">
        <v>65</v>
      </c>
      <c r="D14" s="1723"/>
      <c r="E14" s="84" t="s">
        <v>108</v>
      </c>
      <c r="F14" s="1748" t="s">
        <v>1175</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0" customHeight="1">
      <c r="A16" s="1714" t="s">
        <v>204</v>
      </c>
      <c r="B16" s="140" t="s">
        <v>283</v>
      </c>
      <c r="C16" s="1716" t="s">
        <v>396</v>
      </c>
      <c r="D16" s="1717"/>
      <c r="E16" s="1717"/>
      <c r="F16" s="1717"/>
      <c r="G16" s="1717"/>
      <c r="H16" s="1717"/>
      <c r="I16" s="1717"/>
      <c r="J16" s="1717"/>
      <c r="K16" s="1717"/>
      <c r="L16" s="1717"/>
      <c r="M16" s="1718"/>
    </row>
    <row r="17" spans="1:13" ht="28.5" customHeight="1">
      <c r="A17" s="1715"/>
      <c r="B17" s="140" t="s">
        <v>1074</v>
      </c>
      <c r="C17" s="1716" t="s">
        <v>395</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487">
        <v>0.6</v>
      </c>
      <c r="E30" s="23"/>
      <c r="F30" s="31" t="s">
        <v>975</v>
      </c>
      <c r="G30" s="19">
        <v>2022</v>
      </c>
      <c r="H30" s="23"/>
      <c r="I30" s="31" t="s">
        <v>976</v>
      </c>
      <c r="J30" s="1722" t="s">
        <v>1176</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488"/>
      <c r="D36" s="489">
        <v>2023</v>
      </c>
      <c r="E36" s="489"/>
      <c r="F36" s="489">
        <v>2024</v>
      </c>
      <c r="G36" s="489"/>
      <c r="H36" s="490">
        <v>2025</v>
      </c>
      <c r="I36" s="490"/>
      <c r="J36" s="490">
        <v>2026</v>
      </c>
      <c r="K36" s="489"/>
      <c r="L36" s="489">
        <v>2027</v>
      </c>
      <c r="M36" s="491"/>
    </row>
    <row r="37" spans="1:13">
      <c r="A37" s="1715"/>
      <c r="B37" s="1557"/>
      <c r="C37" s="488"/>
      <c r="D37" s="492">
        <v>0.6</v>
      </c>
      <c r="E37" s="493"/>
      <c r="F37" s="492" t="s">
        <v>398</v>
      </c>
      <c r="G37" s="493"/>
      <c r="H37" s="492">
        <v>0.61</v>
      </c>
      <c r="I37" s="493"/>
      <c r="J37" s="492" t="s">
        <v>399</v>
      </c>
      <c r="K37" s="493"/>
      <c r="L37" s="492">
        <v>0.62</v>
      </c>
      <c r="M37" s="494"/>
    </row>
    <row r="38" spans="1:13">
      <c r="A38" s="1715"/>
      <c r="B38" s="1557"/>
      <c r="C38" s="488"/>
      <c r="D38" s="489">
        <v>2028</v>
      </c>
      <c r="E38" s="489"/>
      <c r="F38" s="489">
        <v>2029</v>
      </c>
      <c r="G38" s="489"/>
      <c r="H38" s="490">
        <v>2030</v>
      </c>
      <c r="I38" s="490"/>
      <c r="J38" s="490">
        <v>2031</v>
      </c>
      <c r="K38" s="489"/>
      <c r="L38" s="489">
        <v>2032</v>
      </c>
      <c r="M38" s="495"/>
    </row>
    <row r="39" spans="1:13">
      <c r="A39" s="1715"/>
      <c r="B39" s="1557"/>
      <c r="C39" s="488"/>
      <c r="D39" s="492" t="s">
        <v>400</v>
      </c>
      <c r="E39" s="493"/>
      <c r="F39" s="492">
        <v>0.63</v>
      </c>
      <c r="G39" s="493"/>
      <c r="H39" s="492" t="s">
        <v>401</v>
      </c>
      <c r="I39" s="493"/>
      <c r="J39" s="492">
        <v>0.64</v>
      </c>
      <c r="K39" s="493"/>
      <c r="L39" s="492" t="s">
        <v>402</v>
      </c>
      <c r="M39" s="494"/>
    </row>
    <row r="40" spans="1:13">
      <c r="A40" s="1715"/>
      <c r="B40" s="1557"/>
      <c r="C40" s="488"/>
      <c r="D40" s="489">
        <v>2033</v>
      </c>
      <c r="E40" s="489"/>
      <c r="F40" s="496" t="s">
        <v>981</v>
      </c>
      <c r="G40" s="489"/>
      <c r="H40" s="490"/>
      <c r="I40" s="490"/>
      <c r="J40" s="490"/>
      <c r="K40" s="489"/>
      <c r="L40" s="489"/>
      <c r="M40" s="497"/>
    </row>
    <row r="41" spans="1:13">
      <c r="A41" s="1715"/>
      <c r="B41" s="1557"/>
      <c r="C41" s="488"/>
      <c r="D41" s="492">
        <v>0.65</v>
      </c>
      <c r="E41" s="493"/>
      <c r="F41" s="498">
        <v>0.65</v>
      </c>
      <c r="G41" s="499"/>
      <c r="H41" s="500"/>
      <c r="I41" s="489"/>
      <c r="J41" s="500"/>
      <c r="K41" s="489"/>
      <c r="L41" s="500"/>
      <c r="M41" s="5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27.5" customHeight="1">
      <c r="A47" s="1715"/>
      <c r="B47" s="151" t="s">
        <v>985</v>
      </c>
      <c r="C47" s="1716" t="s">
        <v>1177</v>
      </c>
      <c r="D47" s="1717"/>
      <c r="E47" s="1717"/>
      <c r="F47" s="1717"/>
      <c r="G47" s="1717"/>
      <c r="H47" s="1717"/>
      <c r="I47" s="1717"/>
      <c r="J47" s="1717"/>
      <c r="K47" s="1717"/>
      <c r="L47" s="1717"/>
      <c r="M47" s="1718"/>
    </row>
    <row r="48" spans="1:13" ht="22.5" customHeight="1">
      <c r="A48" s="1715"/>
      <c r="B48" s="140" t="s">
        <v>986</v>
      </c>
      <c r="C48" s="1577" t="s">
        <v>1178</v>
      </c>
      <c r="D48" s="1554"/>
      <c r="E48" s="1554"/>
      <c r="F48" s="1554"/>
      <c r="G48" s="1554"/>
      <c r="H48" s="1554"/>
      <c r="I48" s="1554"/>
      <c r="J48" s="1554"/>
      <c r="K48" s="1554"/>
      <c r="L48" s="1554"/>
      <c r="M48" s="1555"/>
    </row>
    <row r="49" spans="1:13">
      <c r="A49" s="1715"/>
      <c r="B49" s="140" t="s">
        <v>988</v>
      </c>
      <c r="C49" s="215" t="s">
        <v>1179</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1577" t="s">
        <v>1180</v>
      </c>
      <c r="D50" s="1554"/>
      <c r="E50" s="1554"/>
      <c r="F50" s="1554"/>
      <c r="G50" s="1554"/>
      <c r="H50" s="1554"/>
      <c r="I50" s="1554"/>
      <c r="J50" s="1554"/>
      <c r="K50" s="1554"/>
      <c r="L50" s="1554"/>
      <c r="M50" s="1555"/>
    </row>
    <row r="51" spans="1:13" ht="15.75" customHeight="1">
      <c r="A51" s="1699" t="s">
        <v>216</v>
      </c>
      <c r="B51" s="144" t="s">
        <v>992</v>
      </c>
      <c r="C51" s="1577" t="s">
        <v>1181</v>
      </c>
      <c r="D51" s="1554"/>
      <c r="E51" s="1554"/>
      <c r="F51" s="1554"/>
      <c r="G51" s="1554"/>
      <c r="H51" s="1554"/>
      <c r="I51" s="1554"/>
      <c r="J51" s="1554"/>
      <c r="K51" s="1554"/>
      <c r="L51" s="1554"/>
      <c r="M51" s="1555"/>
    </row>
    <row r="52" spans="1:13">
      <c r="A52" s="1700"/>
      <c r="B52" s="144" t="s">
        <v>993</v>
      </c>
      <c r="C52" s="1577" t="s">
        <v>1182</v>
      </c>
      <c r="D52" s="1554"/>
      <c r="E52" s="1554"/>
      <c r="F52" s="1554"/>
      <c r="G52" s="1554"/>
      <c r="H52" s="1554"/>
      <c r="I52" s="1554"/>
      <c r="J52" s="1554"/>
      <c r="K52" s="1554"/>
      <c r="L52" s="1554"/>
      <c r="M52" s="1555"/>
    </row>
    <row r="53" spans="1:13">
      <c r="A53" s="1700"/>
      <c r="B53" s="144" t="s">
        <v>995</v>
      </c>
      <c r="C53" s="1577" t="s">
        <v>1170</v>
      </c>
      <c r="D53" s="1554"/>
      <c r="E53" s="1554"/>
      <c r="F53" s="1554"/>
      <c r="G53" s="1554"/>
      <c r="H53" s="1554"/>
      <c r="I53" s="1554"/>
      <c r="J53" s="1554"/>
      <c r="K53" s="1554"/>
      <c r="L53" s="1554"/>
      <c r="M53" s="1555"/>
    </row>
    <row r="54" spans="1:13" ht="15.75" customHeight="1">
      <c r="A54" s="1700"/>
      <c r="B54" s="145" t="s">
        <v>997</v>
      </c>
      <c r="C54" s="1577" t="s">
        <v>852</v>
      </c>
      <c r="D54" s="1554"/>
      <c r="E54" s="1554"/>
      <c r="F54" s="1554"/>
      <c r="G54" s="1554"/>
      <c r="H54" s="1554"/>
      <c r="I54" s="1554"/>
      <c r="J54" s="1554"/>
      <c r="K54" s="1554"/>
      <c r="L54" s="1554"/>
      <c r="M54" s="1555"/>
    </row>
    <row r="55" spans="1:13" ht="15.75" customHeight="1">
      <c r="A55" s="1700"/>
      <c r="B55" s="144" t="s">
        <v>998</v>
      </c>
      <c r="C55" s="1912" t="s">
        <v>1183</v>
      </c>
      <c r="D55" s="1913"/>
      <c r="E55" s="1913"/>
      <c r="F55" s="1913"/>
      <c r="G55" s="1913"/>
      <c r="H55" s="1913"/>
      <c r="I55" s="1913"/>
      <c r="J55" s="1913"/>
      <c r="K55" s="1913"/>
      <c r="L55" s="1913"/>
      <c r="M55" s="1914"/>
    </row>
    <row r="56" spans="1:13">
      <c r="A56" s="1704"/>
      <c r="B56" s="144" t="s">
        <v>999</v>
      </c>
      <c r="C56" s="1577" t="s">
        <v>1184</v>
      </c>
      <c r="D56" s="1554"/>
      <c r="E56" s="1554"/>
      <c r="F56" s="1554"/>
      <c r="G56" s="1554"/>
      <c r="H56" s="1554"/>
      <c r="I56" s="1554"/>
      <c r="J56" s="1554"/>
      <c r="K56" s="1554"/>
      <c r="L56" s="1554"/>
      <c r="M56" s="1555"/>
    </row>
    <row r="57" spans="1:13" ht="15.75" customHeight="1">
      <c r="A57" s="1699" t="s">
        <v>1000</v>
      </c>
      <c r="B57" s="146" t="s">
        <v>1001</v>
      </c>
      <c r="C57" s="1577" t="s">
        <v>1185</v>
      </c>
      <c r="D57" s="1554"/>
      <c r="E57" s="1554"/>
      <c r="F57" s="1554"/>
      <c r="G57" s="1554"/>
      <c r="H57" s="1554"/>
      <c r="I57" s="1554"/>
      <c r="J57" s="1554"/>
      <c r="K57" s="1554"/>
      <c r="L57" s="1554"/>
      <c r="M57" s="1555"/>
    </row>
    <row r="58" spans="1:13" ht="30" customHeight="1">
      <c r="A58" s="1700"/>
      <c r="B58" s="146" t="s">
        <v>1003</v>
      </c>
      <c r="C58" s="1577" t="s">
        <v>1186</v>
      </c>
      <c r="D58" s="1554"/>
      <c r="E58" s="1554"/>
      <c r="F58" s="1554"/>
      <c r="G58" s="1554"/>
      <c r="H58" s="1554"/>
      <c r="I58" s="1554"/>
      <c r="J58" s="1554"/>
      <c r="K58" s="1554"/>
      <c r="L58" s="1554"/>
      <c r="M58" s="1555"/>
    </row>
    <row r="59" spans="1:13" ht="30" customHeight="1">
      <c r="A59" s="1700"/>
      <c r="B59" s="147" t="s">
        <v>296</v>
      </c>
      <c r="C59" s="1577" t="s">
        <v>1170</v>
      </c>
      <c r="D59" s="1554"/>
      <c r="E59" s="1554"/>
      <c r="F59" s="1554"/>
      <c r="G59" s="1554"/>
      <c r="H59" s="1554"/>
      <c r="I59" s="1554"/>
      <c r="J59" s="1554"/>
      <c r="K59" s="1554"/>
      <c r="L59" s="1554"/>
      <c r="M59" s="1555"/>
    </row>
    <row r="60" spans="1:13" ht="34.5" customHeight="1">
      <c r="A60" s="138" t="s">
        <v>220</v>
      </c>
      <c r="B60" s="148"/>
      <c r="C60" s="1908"/>
      <c r="D60" s="1648"/>
      <c r="E60" s="1648"/>
      <c r="F60" s="1648"/>
      <c r="G60" s="1648"/>
      <c r="H60" s="1648"/>
      <c r="I60" s="1648"/>
      <c r="J60" s="1648"/>
      <c r="K60" s="1648"/>
      <c r="L60" s="1648"/>
      <c r="M60" s="1649"/>
    </row>
  </sheetData>
  <mergeCells count="48">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zoomScalePageLayoutView="9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1187</v>
      </c>
      <c r="C1" s="196"/>
      <c r="D1" s="196"/>
      <c r="E1" s="196"/>
      <c r="F1" s="196"/>
      <c r="G1" s="196"/>
      <c r="H1" s="196"/>
      <c r="I1" s="196"/>
      <c r="J1" s="196"/>
      <c r="K1" s="196"/>
      <c r="L1" s="196"/>
      <c r="M1" s="197"/>
    </row>
    <row r="2" spans="1:13" ht="36" customHeight="1">
      <c r="A2" s="1728" t="s">
        <v>944</v>
      </c>
      <c r="B2" s="139" t="s">
        <v>945</v>
      </c>
      <c r="C2" s="1733" t="s">
        <v>409</v>
      </c>
      <c r="D2" s="1734"/>
      <c r="E2" s="1734"/>
      <c r="F2" s="1734"/>
      <c r="G2" s="1734"/>
      <c r="H2" s="1734"/>
      <c r="I2" s="1734"/>
      <c r="J2" s="1734"/>
      <c r="K2" s="1734"/>
      <c r="L2" s="1734"/>
      <c r="M2" s="1735"/>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37</v>
      </c>
      <c r="I4" s="118"/>
      <c r="J4" s="118"/>
      <c r="K4" s="118"/>
      <c r="L4" s="118"/>
      <c r="M4" s="119"/>
    </row>
    <row r="5" spans="1:13">
      <c r="A5" s="1729"/>
      <c r="B5" s="142" t="s">
        <v>947</v>
      </c>
      <c r="C5" s="1733" t="s">
        <v>1065</v>
      </c>
      <c r="D5" s="1734"/>
      <c r="E5" s="1734"/>
      <c r="F5" s="1734"/>
      <c r="G5" s="1734"/>
      <c r="H5" s="1734"/>
      <c r="I5" s="1734"/>
      <c r="J5" s="1734"/>
      <c r="K5" s="1734"/>
      <c r="L5" s="1734"/>
      <c r="M5" s="1735"/>
    </row>
    <row r="6" spans="1:13" ht="31.5" customHeight="1">
      <c r="A6" s="1729"/>
      <c r="B6" s="142" t="s">
        <v>948</v>
      </c>
      <c r="C6" s="1733" t="s">
        <v>1188</v>
      </c>
      <c r="D6" s="1734"/>
      <c r="E6" s="1734"/>
      <c r="F6" s="1734"/>
      <c r="G6" s="1734"/>
      <c r="H6" s="1734"/>
      <c r="I6" s="1734"/>
      <c r="J6" s="1734"/>
      <c r="K6" s="1734"/>
      <c r="L6" s="1734"/>
      <c r="M6" s="1735"/>
    </row>
    <row r="7" spans="1:13">
      <c r="A7" s="1729"/>
      <c r="B7" s="151" t="s">
        <v>949</v>
      </c>
      <c r="C7" s="1583" t="s">
        <v>43</v>
      </c>
      <c r="D7" s="1560"/>
      <c r="E7" s="120"/>
      <c r="F7" s="120"/>
      <c r="G7" s="121"/>
      <c r="H7" s="61" t="s">
        <v>296</v>
      </c>
      <c r="I7" s="1559" t="s">
        <v>107</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1189</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8.75" customHeight="1">
      <c r="A11" s="1729"/>
      <c r="B11" s="151" t="s">
        <v>952</v>
      </c>
      <c r="C11" s="1577" t="s">
        <v>1190</v>
      </c>
      <c r="D11" s="1554"/>
      <c r="E11" s="1554"/>
      <c r="F11" s="1554"/>
      <c r="G11" s="1554"/>
      <c r="H11" s="1554"/>
      <c r="I11" s="1554"/>
      <c r="J11" s="1554"/>
      <c r="K11" s="1554"/>
      <c r="L11" s="1554"/>
      <c r="M11" s="1555"/>
    </row>
    <row r="12" spans="1:13" ht="79.5" customHeight="1">
      <c r="A12" s="1729"/>
      <c r="B12" s="151" t="s">
        <v>1069</v>
      </c>
      <c r="C12" s="1915" t="s">
        <v>1191</v>
      </c>
      <c r="D12" s="1690"/>
      <c r="E12" s="1690"/>
      <c r="F12" s="1690"/>
      <c r="G12" s="1690"/>
      <c r="H12" s="1690"/>
      <c r="I12" s="1690"/>
      <c r="J12" s="1690"/>
      <c r="K12" s="1690"/>
      <c r="L12" s="1690"/>
      <c r="M12" s="1884"/>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916" t="s">
        <v>59</v>
      </c>
      <c r="D14" s="1916"/>
      <c r="E14" s="458" t="s">
        <v>108</v>
      </c>
      <c r="F14" s="1910" t="s">
        <v>1192</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2313</v>
      </c>
      <c r="D16" s="1554"/>
      <c r="E16" s="1554"/>
      <c r="F16" s="1554"/>
      <c r="G16" s="1554"/>
      <c r="H16" s="1554"/>
      <c r="I16" s="1554"/>
      <c r="J16" s="1554"/>
      <c r="K16" s="1554"/>
      <c r="L16" s="133"/>
      <c r="M16" s="134"/>
    </row>
    <row r="17" spans="1:13" ht="28.5" customHeight="1">
      <c r="A17" s="1715"/>
      <c r="B17" s="140" t="s">
        <v>1074</v>
      </c>
      <c r="C17" s="1716" t="s">
        <v>410</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1126</v>
      </c>
      <c r="E23" s="17" t="s">
        <v>965</v>
      </c>
      <c r="F23" s="129" t="s">
        <v>1193</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t="s">
        <v>411</v>
      </c>
      <c r="E30" s="23"/>
      <c r="F30" s="31" t="s">
        <v>975</v>
      </c>
      <c r="G30" s="19" t="s">
        <v>411</v>
      </c>
      <c r="H30" s="23"/>
      <c r="I30" s="31" t="s">
        <v>976</v>
      </c>
      <c r="J30" s="1722" t="s">
        <v>1099</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49">
        <v>4</v>
      </c>
      <c r="E37" s="207" t="s">
        <v>594</v>
      </c>
      <c r="F37" s="249">
        <v>4</v>
      </c>
      <c r="G37" s="207" t="s">
        <v>594</v>
      </c>
      <c r="H37" s="249">
        <v>4</v>
      </c>
      <c r="I37" s="207" t="s">
        <v>594</v>
      </c>
      <c r="J37" s="249">
        <v>4</v>
      </c>
      <c r="K37" s="207" t="s">
        <v>594</v>
      </c>
      <c r="L37" s="249">
        <v>4</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49">
        <v>4</v>
      </c>
      <c r="E39" s="207" t="s">
        <v>594</v>
      </c>
      <c r="F39" s="249">
        <v>4</v>
      </c>
      <c r="G39" s="207" t="s">
        <v>594</v>
      </c>
      <c r="H39" s="249">
        <v>4</v>
      </c>
      <c r="I39" s="207" t="s">
        <v>594</v>
      </c>
      <c r="J39" s="249">
        <v>4</v>
      </c>
      <c r="K39" s="207" t="s">
        <v>594</v>
      </c>
      <c r="L39" s="249">
        <v>4</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249">
        <v>4</v>
      </c>
      <c r="E41" s="9"/>
      <c r="F41" s="249">
        <v>44</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1.5" customHeight="1">
      <c r="A47" s="1715"/>
      <c r="B47" s="151" t="s">
        <v>985</v>
      </c>
      <c r="C47" s="1915" t="s">
        <v>1194</v>
      </c>
      <c r="D47" s="1690"/>
      <c r="E47" s="1690"/>
      <c r="F47" s="1690"/>
      <c r="G47" s="1690"/>
      <c r="H47" s="1690"/>
      <c r="I47" s="1690"/>
      <c r="J47" s="1690"/>
      <c r="K47" s="1690"/>
      <c r="L47" s="1690"/>
      <c r="M47" s="1884"/>
    </row>
    <row r="48" spans="1:13">
      <c r="A48" s="1715"/>
      <c r="B48" s="140" t="s">
        <v>986</v>
      </c>
      <c r="C48" s="1577" t="s">
        <v>1195</v>
      </c>
      <c r="D48" s="1554"/>
      <c r="E48" s="1554"/>
      <c r="F48" s="1554"/>
      <c r="G48" s="1554"/>
      <c r="H48" s="1554"/>
      <c r="I48" s="1554"/>
      <c r="J48" s="1554"/>
      <c r="K48" s="1554"/>
      <c r="L48" s="1554"/>
      <c r="M48" s="1555"/>
    </row>
    <row r="49" spans="1:13">
      <c r="A49" s="1715"/>
      <c r="B49" s="140" t="s">
        <v>988</v>
      </c>
      <c r="C49" s="1577" t="s">
        <v>1014</v>
      </c>
      <c r="D49" s="1554"/>
      <c r="E49" s="1554"/>
      <c r="F49" s="1554"/>
      <c r="G49" s="1554"/>
      <c r="H49" s="1554"/>
      <c r="I49" s="1554"/>
      <c r="J49" s="1554"/>
      <c r="K49" s="1554"/>
      <c r="L49" s="1554"/>
      <c r="M49" s="1555"/>
    </row>
    <row r="50" spans="1:13">
      <c r="A50" s="1715"/>
      <c r="B50" s="140" t="s">
        <v>990</v>
      </c>
      <c r="C50" s="1577" t="s">
        <v>1099</v>
      </c>
      <c r="D50" s="1554"/>
      <c r="E50" s="1554"/>
      <c r="F50" s="1554"/>
      <c r="G50" s="1554"/>
      <c r="H50" s="1554"/>
      <c r="I50" s="1554"/>
      <c r="J50" s="1554"/>
      <c r="K50" s="1554"/>
      <c r="L50" s="1554"/>
      <c r="M50" s="217" t="s">
        <v>594</v>
      </c>
    </row>
    <row r="51" spans="1:13" ht="15.75" customHeight="1">
      <c r="A51" s="1699" t="s">
        <v>216</v>
      </c>
      <c r="B51" s="144" t="s">
        <v>992</v>
      </c>
      <c r="C51" s="1577" t="s">
        <v>416</v>
      </c>
      <c r="D51" s="1554"/>
      <c r="E51" s="1554"/>
      <c r="F51" s="1554"/>
      <c r="G51" s="1554"/>
      <c r="H51" s="1554"/>
      <c r="I51" s="1554"/>
      <c r="J51" s="1554"/>
      <c r="K51" s="1554"/>
      <c r="L51" s="1554"/>
      <c r="M51" s="1555"/>
    </row>
    <row r="52" spans="1:13">
      <c r="A52" s="1700"/>
      <c r="B52" s="144" t="s">
        <v>993</v>
      </c>
      <c r="C52" s="1577" t="s">
        <v>1196</v>
      </c>
      <c r="D52" s="1554"/>
      <c r="E52" s="1554"/>
      <c r="F52" s="1554"/>
      <c r="G52" s="1554"/>
      <c r="H52" s="1554"/>
      <c r="I52" s="1554"/>
      <c r="J52" s="1554"/>
      <c r="K52" s="1554"/>
      <c r="L52" s="1554"/>
      <c r="M52" s="1555"/>
    </row>
    <row r="53" spans="1:13">
      <c r="A53" s="1700"/>
      <c r="B53" s="144" t="s">
        <v>995</v>
      </c>
      <c r="C53" s="1577" t="s">
        <v>107</v>
      </c>
      <c r="D53" s="1554"/>
      <c r="E53" s="1554"/>
      <c r="F53" s="1554"/>
      <c r="G53" s="1554"/>
      <c r="H53" s="1554"/>
      <c r="I53" s="1554"/>
      <c r="J53" s="1554"/>
      <c r="K53" s="1554"/>
      <c r="L53" s="1554"/>
      <c r="M53" s="1555"/>
    </row>
    <row r="54" spans="1:13" ht="15.75" customHeight="1">
      <c r="A54" s="1700"/>
      <c r="B54" s="145" t="s">
        <v>997</v>
      </c>
      <c r="C54" s="1577" t="s">
        <v>1197</v>
      </c>
      <c r="D54" s="1554"/>
      <c r="E54" s="1554"/>
      <c r="F54" s="1554"/>
      <c r="G54" s="1554"/>
      <c r="H54" s="1554"/>
      <c r="I54" s="1554"/>
      <c r="J54" s="1554"/>
      <c r="K54" s="1554"/>
      <c r="L54" s="1554"/>
      <c r="M54" s="1555"/>
    </row>
    <row r="55" spans="1:13" ht="15.75" customHeight="1">
      <c r="A55" s="1700"/>
      <c r="B55" s="144" t="s">
        <v>998</v>
      </c>
      <c r="C55" s="1912" t="s">
        <v>417</v>
      </c>
      <c r="D55" s="1913"/>
      <c r="E55" s="1913"/>
      <c r="F55" s="1913"/>
      <c r="G55" s="1913"/>
      <c r="H55" s="1913"/>
      <c r="I55" s="1913"/>
      <c r="J55" s="1913"/>
      <c r="K55" s="1913"/>
      <c r="L55" s="1913"/>
      <c r="M55" s="1914"/>
    </row>
    <row r="56" spans="1:13">
      <c r="A56" s="1704"/>
      <c r="B56" s="144" t="s">
        <v>999</v>
      </c>
      <c r="C56" s="1917">
        <v>6013169001</v>
      </c>
      <c r="D56" s="1918"/>
      <c r="E56" s="1918"/>
      <c r="F56" s="1918"/>
      <c r="G56" s="1918"/>
      <c r="H56" s="1918"/>
      <c r="I56" s="1918"/>
      <c r="J56" s="1918"/>
      <c r="K56" s="1918"/>
      <c r="L56" s="1918"/>
      <c r="M56" s="1919"/>
    </row>
    <row r="57" spans="1:13" ht="15.75" customHeight="1">
      <c r="A57" s="1699" t="s">
        <v>1000</v>
      </c>
      <c r="B57" s="146" t="s">
        <v>1001</v>
      </c>
      <c r="C57" s="1577" t="s">
        <v>1198</v>
      </c>
      <c r="D57" s="1554"/>
      <c r="E57" s="1554"/>
      <c r="F57" s="1554"/>
      <c r="G57" s="1554"/>
      <c r="H57" s="1554"/>
      <c r="I57" s="1554"/>
      <c r="J57" s="1554"/>
      <c r="K57" s="1554"/>
      <c r="L57" s="1554"/>
      <c r="M57" s="1555"/>
    </row>
    <row r="58" spans="1:13" ht="30" customHeight="1">
      <c r="A58" s="1700"/>
      <c r="B58" s="146" t="s">
        <v>1003</v>
      </c>
      <c r="C58" s="1577" t="s">
        <v>1199</v>
      </c>
      <c r="D58" s="1554"/>
      <c r="E58" s="1554"/>
      <c r="F58" s="1554"/>
      <c r="G58" s="1554"/>
      <c r="H58" s="1554"/>
      <c r="I58" s="1554"/>
      <c r="J58" s="1554"/>
      <c r="K58" s="1554"/>
      <c r="L58" s="1554"/>
      <c r="M58" s="1555"/>
    </row>
    <row r="59" spans="1:13" ht="30" customHeight="1">
      <c r="A59" s="1700"/>
      <c r="B59" s="147" t="s">
        <v>296</v>
      </c>
      <c r="C59" s="1577" t="s">
        <v>107</v>
      </c>
      <c r="D59" s="1554"/>
      <c r="E59" s="1554"/>
      <c r="F59" s="1554"/>
      <c r="G59" s="1554"/>
      <c r="H59" s="1554"/>
      <c r="I59" s="1554"/>
      <c r="J59" s="1554"/>
      <c r="K59" s="1554"/>
      <c r="L59" s="1554"/>
      <c r="M59" s="1555"/>
    </row>
    <row r="60" spans="1:13" ht="65.25" customHeight="1">
      <c r="A60" s="138" t="s">
        <v>220</v>
      </c>
      <c r="B60" s="148"/>
      <c r="C60" s="1701"/>
      <c r="D60" s="1702"/>
      <c r="E60" s="1702"/>
      <c r="F60" s="1702"/>
      <c r="G60" s="1702"/>
      <c r="H60" s="1702"/>
      <c r="I60" s="1702"/>
      <c r="J60" s="1702"/>
      <c r="K60" s="1702"/>
      <c r="L60" s="1702"/>
      <c r="M60" s="1703"/>
    </row>
  </sheetData>
  <mergeCells count="49">
    <mergeCell ref="A57:A59"/>
    <mergeCell ref="C57:M57"/>
    <mergeCell ref="C58:M58"/>
    <mergeCell ref="C59:M59"/>
    <mergeCell ref="C60:M60"/>
    <mergeCell ref="C47:M47"/>
    <mergeCell ref="C48:M48"/>
    <mergeCell ref="C49:M49"/>
    <mergeCell ref="A16:A50"/>
    <mergeCell ref="C17:M17"/>
    <mergeCell ref="C50:L50"/>
    <mergeCell ref="B43:B46"/>
    <mergeCell ref="F44:F45"/>
    <mergeCell ref="B35:B42"/>
    <mergeCell ref="G44:J45"/>
    <mergeCell ref="L44:M45"/>
    <mergeCell ref="B18:B24"/>
    <mergeCell ref="B25:B28"/>
    <mergeCell ref="J30:L30"/>
    <mergeCell ref="B32:B34"/>
    <mergeCell ref="C16:K16"/>
    <mergeCell ref="A51:A56"/>
    <mergeCell ref="C51:M51"/>
    <mergeCell ref="C52:M52"/>
    <mergeCell ref="C53:M53"/>
    <mergeCell ref="C54:M54"/>
    <mergeCell ref="C55:M55"/>
    <mergeCell ref="C56:M56"/>
    <mergeCell ref="C12:M12"/>
    <mergeCell ref="C13:M13"/>
    <mergeCell ref="B14:B15"/>
    <mergeCell ref="C14:D14"/>
    <mergeCell ref="F14:M14"/>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1"/>
  <sheetViews>
    <sheetView topLeftCell="C1" zoomScale="72" zoomScaleNormal="72"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1200</v>
      </c>
      <c r="C1" s="196"/>
      <c r="D1" s="196"/>
      <c r="E1" s="196"/>
      <c r="F1" s="196"/>
      <c r="G1" s="196"/>
      <c r="H1" s="196"/>
      <c r="I1" s="196"/>
      <c r="J1" s="196"/>
      <c r="K1" s="196"/>
      <c r="L1" s="196"/>
      <c r="M1" s="197"/>
    </row>
    <row r="2" spans="1:13" ht="36" customHeight="1">
      <c r="A2" s="1728" t="s">
        <v>944</v>
      </c>
      <c r="B2" s="139" t="s">
        <v>945</v>
      </c>
      <c r="C2" s="1927" t="s">
        <v>419</v>
      </c>
      <c r="D2" s="1639"/>
      <c r="E2" s="1639"/>
      <c r="F2" s="1639"/>
      <c r="G2" s="1639"/>
      <c r="H2" s="1639"/>
      <c r="I2" s="1639"/>
      <c r="J2" s="1639"/>
      <c r="K2" s="1639"/>
      <c r="L2" s="1639"/>
      <c r="M2" s="1640"/>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110</v>
      </c>
      <c r="I4" s="118"/>
      <c r="J4" s="118"/>
      <c r="K4" s="118"/>
      <c r="L4" s="118"/>
      <c r="M4" s="119"/>
    </row>
    <row r="5" spans="1:13">
      <c r="A5" s="1729"/>
      <c r="B5" s="142" t="s">
        <v>947</v>
      </c>
      <c r="C5" s="1733" t="s">
        <v>1201</v>
      </c>
      <c r="D5" s="1734"/>
      <c r="E5" s="1734"/>
      <c r="F5" s="1734"/>
      <c r="G5" s="1734"/>
      <c r="H5" s="1734"/>
      <c r="I5" s="1734"/>
      <c r="J5" s="1734"/>
      <c r="K5" s="1734"/>
      <c r="L5" s="1734"/>
      <c r="M5" s="1735"/>
    </row>
    <row r="6" spans="1:13" ht="31.5" customHeight="1">
      <c r="A6" s="1729"/>
      <c r="B6" s="142" t="s">
        <v>948</v>
      </c>
      <c r="C6" s="1733"/>
      <c r="D6" s="1734"/>
      <c r="E6" s="1734"/>
      <c r="F6" s="1734"/>
      <c r="G6" s="1734"/>
      <c r="H6" s="1734"/>
      <c r="I6" s="1734"/>
      <c r="J6" s="1734"/>
      <c r="K6" s="1734"/>
      <c r="L6" s="1734"/>
      <c r="M6" s="173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56</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8.75" customHeight="1">
      <c r="A11" s="1729"/>
      <c r="B11" s="151" t="s">
        <v>952</v>
      </c>
      <c r="C11" s="1577" t="s">
        <v>1202</v>
      </c>
      <c r="D11" s="1554"/>
      <c r="E11" s="1554"/>
      <c r="F11" s="1554"/>
      <c r="G11" s="1554"/>
      <c r="H11" s="1554"/>
      <c r="I11" s="1554"/>
      <c r="J11" s="1554"/>
      <c r="K11" s="1554"/>
      <c r="L11" s="1554"/>
      <c r="M11" s="1555"/>
    </row>
    <row r="12" spans="1:13" ht="264" customHeight="1">
      <c r="A12" s="1729"/>
      <c r="B12" s="151" t="s">
        <v>1069</v>
      </c>
      <c r="C12" s="1915" t="s">
        <v>1203</v>
      </c>
      <c r="D12" s="1690"/>
      <c r="E12" s="1690"/>
      <c r="F12" s="1690"/>
      <c r="G12" s="1690"/>
      <c r="H12" s="1690"/>
      <c r="I12" s="1690"/>
      <c r="J12" s="1690"/>
      <c r="K12" s="1690"/>
      <c r="L12" s="1690"/>
      <c r="M12" s="1884"/>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916" t="s">
        <v>69</v>
      </c>
      <c r="D14" s="1916"/>
      <c r="E14" s="458" t="s">
        <v>108</v>
      </c>
      <c r="F14" s="1910" t="s">
        <v>1204</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421</v>
      </c>
      <c r="D16" s="1554"/>
      <c r="E16" s="1554"/>
      <c r="F16" s="1554"/>
      <c r="G16" s="1554"/>
      <c r="H16" s="1554"/>
      <c r="I16" s="1554"/>
      <c r="J16" s="1554"/>
      <c r="K16" s="1554"/>
      <c r="L16" s="133"/>
      <c r="M16" s="134"/>
    </row>
    <row r="17" spans="1:13" ht="28.5" customHeight="1">
      <c r="A17" s="1715"/>
      <c r="B17" s="140" t="s">
        <v>1074</v>
      </c>
      <c r="C17" s="1716" t="s">
        <v>420</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t="s">
        <v>964</v>
      </c>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216</v>
      </c>
      <c r="E30" s="781"/>
      <c r="F30" s="782" t="s">
        <v>975</v>
      </c>
      <c r="G30" s="19">
        <v>2021</v>
      </c>
      <c r="H30" s="781"/>
      <c r="I30" s="782" t="s">
        <v>976</v>
      </c>
      <c r="J30" s="1722" t="s">
        <v>1205</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49">
        <v>216</v>
      </c>
      <c r="E37" s="207" t="s">
        <v>594</v>
      </c>
      <c r="F37" s="249">
        <v>216</v>
      </c>
      <c r="G37" s="207" t="s">
        <v>594</v>
      </c>
      <c r="H37" s="249">
        <v>216</v>
      </c>
      <c r="I37" s="207" t="s">
        <v>594</v>
      </c>
      <c r="J37" s="249">
        <v>216</v>
      </c>
      <c r="K37" s="207" t="s">
        <v>594</v>
      </c>
      <c r="L37" s="249">
        <v>216</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49">
        <v>216</v>
      </c>
      <c r="E39" s="207" t="s">
        <v>594</v>
      </c>
      <c r="F39" s="249">
        <v>216</v>
      </c>
      <c r="G39" s="207" t="s">
        <v>594</v>
      </c>
      <c r="H39" s="249">
        <v>216</v>
      </c>
      <c r="I39" s="207" t="s">
        <v>594</v>
      </c>
      <c r="J39" s="249">
        <v>216</v>
      </c>
      <c r="K39" s="207" t="s">
        <v>594</v>
      </c>
      <c r="L39" s="249">
        <v>216</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249">
        <v>216</v>
      </c>
      <c r="E41" s="9"/>
      <c r="F41" s="249">
        <v>216</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785"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1.5" customHeight="1">
      <c r="A47" s="1715"/>
      <c r="B47" s="151" t="s">
        <v>985</v>
      </c>
      <c r="C47" s="1915" t="s">
        <v>1206</v>
      </c>
      <c r="D47" s="1690"/>
      <c r="E47" s="1690"/>
      <c r="F47" s="1690"/>
      <c r="G47" s="1690"/>
      <c r="H47" s="1690"/>
      <c r="I47" s="1690"/>
      <c r="J47" s="1690"/>
      <c r="K47" s="1690"/>
      <c r="L47" s="1690"/>
      <c r="M47" s="1884"/>
    </row>
    <row r="48" spans="1:13">
      <c r="A48" s="1715"/>
      <c r="B48" s="140" t="s">
        <v>986</v>
      </c>
      <c r="C48" s="1577" t="s">
        <v>1207</v>
      </c>
      <c r="D48" s="1554"/>
      <c r="E48" s="1554"/>
      <c r="F48" s="1554"/>
      <c r="G48" s="1554"/>
      <c r="H48" s="1554"/>
      <c r="I48" s="1554"/>
      <c r="J48" s="1554"/>
      <c r="K48" s="1554"/>
      <c r="L48" s="1554"/>
      <c r="M48" s="1555"/>
    </row>
    <row r="49" spans="1:13">
      <c r="A49" s="1715"/>
      <c r="B49" s="140" t="s">
        <v>988</v>
      </c>
      <c r="C49" s="1926">
        <v>30</v>
      </c>
      <c r="D49" s="1650"/>
      <c r="E49" s="1650"/>
      <c r="F49" s="1650"/>
      <c r="G49" s="1650"/>
      <c r="H49" s="1650"/>
      <c r="I49" s="1650"/>
      <c r="J49" s="1650"/>
      <c r="K49" s="1650"/>
      <c r="L49" s="1650"/>
      <c r="M49" s="1651"/>
    </row>
    <row r="50" spans="1:13">
      <c r="A50" s="1715"/>
      <c r="B50" s="140" t="s">
        <v>990</v>
      </c>
      <c r="C50" s="1917">
        <v>2022</v>
      </c>
      <c r="D50" s="1918"/>
      <c r="E50" s="1918"/>
      <c r="F50" s="1918"/>
      <c r="G50" s="1918"/>
      <c r="H50" s="1918"/>
      <c r="I50" s="1918"/>
      <c r="J50" s="1918"/>
      <c r="K50" s="1918"/>
      <c r="L50" s="1918"/>
      <c r="M50" s="217" t="s">
        <v>594</v>
      </c>
    </row>
    <row r="51" spans="1:13" ht="15.75" customHeight="1">
      <c r="A51" s="1699" t="s">
        <v>216</v>
      </c>
      <c r="B51" s="144" t="s">
        <v>992</v>
      </c>
      <c r="C51" s="1577" t="s">
        <v>424</v>
      </c>
      <c r="D51" s="1554"/>
      <c r="E51" s="1554"/>
      <c r="F51" s="1554"/>
      <c r="G51" s="1554"/>
      <c r="H51" s="1554"/>
      <c r="I51" s="1554"/>
      <c r="J51" s="1554"/>
      <c r="K51" s="1554"/>
      <c r="L51" s="1554"/>
      <c r="M51" s="1555"/>
    </row>
    <row r="52" spans="1:13">
      <c r="A52" s="1700"/>
      <c r="B52" s="144" t="s">
        <v>993</v>
      </c>
      <c r="C52" s="1577" t="s">
        <v>1208</v>
      </c>
      <c r="D52" s="1554"/>
      <c r="E52" s="1554"/>
      <c r="F52" s="1554"/>
      <c r="G52" s="1554"/>
      <c r="H52" s="1554"/>
      <c r="I52" s="1554"/>
      <c r="J52" s="1554"/>
      <c r="K52" s="1554"/>
      <c r="L52" s="1554"/>
      <c r="M52" s="1555"/>
    </row>
    <row r="53" spans="1:13">
      <c r="A53" s="1700"/>
      <c r="B53" s="144" t="s">
        <v>995</v>
      </c>
      <c r="C53" s="1577" t="s">
        <v>56</v>
      </c>
      <c r="D53" s="1554"/>
      <c r="E53" s="1554"/>
      <c r="F53" s="1554"/>
      <c r="G53" s="1554"/>
      <c r="H53" s="1554"/>
      <c r="I53" s="1554"/>
      <c r="J53" s="1554"/>
      <c r="K53" s="1554"/>
      <c r="L53" s="1554"/>
      <c r="M53" s="1555"/>
    </row>
    <row r="54" spans="1:13" ht="15.75" customHeight="1">
      <c r="A54" s="1700"/>
      <c r="B54" s="145" t="s">
        <v>997</v>
      </c>
      <c r="C54" s="1577" t="s">
        <v>1209</v>
      </c>
      <c r="D54" s="1554"/>
      <c r="E54" s="1554"/>
      <c r="F54" s="1554"/>
      <c r="G54" s="1554"/>
      <c r="H54" s="1554"/>
      <c r="I54" s="1554"/>
      <c r="J54" s="1554"/>
      <c r="K54" s="1554"/>
      <c r="L54" s="1554"/>
      <c r="M54" s="1555"/>
    </row>
    <row r="55" spans="1:13" ht="15.75" customHeight="1">
      <c r="A55" s="1700"/>
      <c r="B55" s="144" t="s">
        <v>998</v>
      </c>
      <c r="C55" s="1920" t="s">
        <v>426</v>
      </c>
      <c r="D55" s="1921"/>
      <c r="E55" s="1921"/>
      <c r="F55" s="1921"/>
      <c r="G55" s="1921"/>
      <c r="H55" s="1921"/>
      <c r="I55" s="1921"/>
      <c r="J55" s="1921"/>
      <c r="K55" s="1921"/>
      <c r="L55" s="1921"/>
      <c r="M55" s="1922"/>
    </row>
    <row r="56" spans="1:13">
      <c r="A56" s="1704"/>
      <c r="B56" s="144" t="s">
        <v>999</v>
      </c>
      <c r="C56" s="1923" t="s">
        <v>1210</v>
      </c>
      <c r="D56" s="1924"/>
      <c r="E56" s="1924"/>
      <c r="F56" s="1924"/>
      <c r="G56" s="1924"/>
      <c r="H56" s="1924"/>
      <c r="I56" s="1924"/>
      <c r="J56" s="1924"/>
      <c r="K56" s="1924"/>
      <c r="L56" s="1924"/>
      <c r="M56" s="1925"/>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65.25" customHeight="1">
      <c r="A60" s="138" t="s">
        <v>220</v>
      </c>
      <c r="B60" s="148"/>
      <c r="C60" s="1701"/>
      <c r="D60" s="1702"/>
      <c r="E60" s="1702"/>
      <c r="F60" s="1702"/>
      <c r="G60" s="1702"/>
      <c r="H60" s="1702"/>
      <c r="I60" s="1702"/>
      <c r="J60" s="1702"/>
      <c r="K60" s="1702"/>
      <c r="L60" s="1702"/>
      <c r="M60" s="1703"/>
    </row>
    <row r="61" spans="1:13">
      <c r="A61" s="11"/>
      <c r="B61" s="42"/>
      <c r="C61" s="11"/>
      <c r="D61" s="11"/>
      <c r="E61" s="11"/>
      <c r="F61" s="11"/>
      <c r="G61" s="11"/>
      <c r="H61" s="11"/>
      <c r="I61" s="11"/>
      <c r="J61" s="11"/>
      <c r="K61" s="11"/>
      <c r="L61" s="11"/>
      <c r="M61" s="11"/>
    </row>
  </sheetData>
  <mergeCells count="49">
    <mergeCell ref="A2:A15"/>
    <mergeCell ref="C2:M2"/>
    <mergeCell ref="C3:M3"/>
    <mergeCell ref="F4:G4"/>
    <mergeCell ref="C5:M5"/>
    <mergeCell ref="C6:M6"/>
    <mergeCell ref="C7:D7"/>
    <mergeCell ref="I7:M7"/>
    <mergeCell ref="B8:B10"/>
    <mergeCell ref="C9:D9"/>
    <mergeCell ref="B14:B15"/>
    <mergeCell ref="F9:G9"/>
    <mergeCell ref="I9:J9"/>
    <mergeCell ref="C10:D10"/>
    <mergeCell ref="F10:G10"/>
    <mergeCell ref="I10:J10"/>
    <mergeCell ref="C11:M11"/>
    <mergeCell ref="C12:M12"/>
    <mergeCell ref="C13:M13"/>
    <mergeCell ref="C14:D14"/>
    <mergeCell ref="F14:M14"/>
    <mergeCell ref="C50:L50"/>
    <mergeCell ref="A16:A50"/>
    <mergeCell ref="C16:K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62"/>
  <sheetViews>
    <sheetView topLeftCell="B5"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3" width="9.140625" style="310"/>
    <col min="14" max="18" width="28" style="11" customWidth="1"/>
    <col min="19" max="16384" width="9.140625" style="310"/>
  </cols>
  <sheetData>
    <row r="1" spans="1:13">
      <c r="A1" s="56"/>
      <c r="B1" s="57" t="s">
        <v>1211</v>
      </c>
      <c r="C1" s="58"/>
      <c r="D1" s="58"/>
      <c r="E1" s="58"/>
      <c r="F1" s="58"/>
      <c r="G1" s="58"/>
      <c r="H1" s="58"/>
      <c r="I1" s="58"/>
      <c r="J1" s="58"/>
      <c r="K1" s="58"/>
      <c r="L1" s="58"/>
      <c r="M1" s="59"/>
    </row>
    <row r="2" spans="1:13" ht="27.75" customHeight="1">
      <c r="A2" s="1728" t="s">
        <v>944</v>
      </c>
      <c r="B2" s="139" t="s">
        <v>945</v>
      </c>
      <c r="C2" s="1733" t="s">
        <v>428</v>
      </c>
      <c r="D2" s="1734"/>
      <c r="E2" s="1734"/>
      <c r="F2" s="1734"/>
      <c r="G2" s="1734"/>
      <c r="H2" s="1734"/>
      <c r="I2" s="1734"/>
      <c r="J2" s="1734"/>
      <c r="K2" s="1734"/>
      <c r="L2" s="1734"/>
      <c r="M2" s="1735"/>
    </row>
    <row r="3" spans="1:13" ht="31.5">
      <c r="A3" s="1729"/>
      <c r="B3" s="151" t="s">
        <v>1063</v>
      </c>
      <c r="C3" s="1733" t="s">
        <v>1212</v>
      </c>
      <c r="D3" s="1734"/>
      <c r="E3" s="1734"/>
      <c r="F3" s="1734"/>
      <c r="G3" s="1734"/>
      <c r="H3" s="1734"/>
      <c r="I3" s="1734"/>
      <c r="J3" s="1734"/>
      <c r="K3" s="1734"/>
      <c r="L3" s="1734"/>
      <c r="M3" s="1735"/>
    </row>
    <row r="4" spans="1:13" ht="36.75" customHeight="1">
      <c r="A4" s="1729"/>
      <c r="B4" s="142" t="s">
        <v>292</v>
      </c>
      <c r="C4" s="114" t="s">
        <v>93</v>
      </c>
      <c r="D4" s="115"/>
      <c r="E4" s="116"/>
      <c r="F4" s="1736" t="s">
        <v>293</v>
      </c>
      <c r="G4" s="1737"/>
      <c r="H4" s="117">
        <v>18</v>
      </c>
      <c r="I4" s="118"/>
      <c r="J4" s="118"/>
      <c r="K4" s="118"/>
      <c r="L4" s="118"/>
      <c r="M4" s="119"/>
    </row>
    <row r="5" spans="1:13">
      <c r="A5" s="1729"/>
      <c r="B5" s="142" t="s">
        <v>947</v>
      </c>
      <c r="C5" s="1733" t="s">
        <v>1213</v>
      </c>
      <c r="D5" s="1734"/>
      <c r="E5" s="1734"/>
      <c r="F5" s="1734"/>
      <c r="G5" s="1734"/>
      <c r="H5" s="1734"/>
      <c r="I5" s="1734"/>
      <c r="J5" s="1734"/>
      <c r="K5" s="1734"/>
      <c r="L5" s="1734"/>
      <c r="M5" s="1735"/>
    </row>
    <row r="6" spans="1:13">
      <c r="A6" s="1729"/>
      <c r="B6" s="142" t="s">
        <v>948</v>
      </c>
      <c r="C6" s="1733" t="s">
        <v>1214</v>
      </c>
      <c r="D6" s="1734"/>
      <c r="E6" s="1734"/>
      <c r="F6" s="1734"/>
      <c r="G6" s="1734"/>
      <c r="H6" s="1734"/>
      <c r="I6" s="1734"/>
      <c r="J6" s="1734"/>
      <c r="K6" s="1734"/>
      <c r="L6" s="1734"/>
      <c r="M6" s="1735"/>
    </row>
    <row r="7" spans="1:13">
      <c r="A7" s="1729"/>
      <c r="B7" s="151" t="s">
        <v>949</v>
      </c>
      <c r="C7" s="1583" t="s">
        <v>33</v>
      </c>
      <c r="D7" s="1560"/>
      <c r="E7" s="120"/>
      <c r="F7" s="120"/>
      <c r="G7" s="121"/>
      <c r="H7" s="61" t="s">
        <v>296</v>
      </c>
      <c r="I7" s="1559" t="s">
        <v>58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58</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86.25" customHeight="1">
      <c r="A11" s="1729"/>
      <c r="B11" s="151" t="s">
        <v>952</v>
      </c>
      <c r="C11" s="1577" t="s">
        <v>1215</v>
      </c>
      <c r="D11" s="1554"/>
      <c r="E11" s="1554"/>
      <c r="F11" s="1554"/>
      <c r="G11" s="1554"/>
      <c r="H11" s="1554"/>
      <c r="I11" s="1554"/>
      <c r="J11" s="1554"/>
      <c r="K11" s="1554"/>
      <c r="L11" s="1554"/>
      <c r="M11" s="1555"/>
    </row>
    <row r="12" spans="1:13" ht="166.5" customHeight="1">
      <c r="A12" s="1729"/>
      <c r="B12" s="151" t="s">
        <v>1069</v>
      </c>
      <c r="C12" s="1716" t="s">
        <v>1216</v>
      </c>
      <c r="D12" s="1717"/>
      <c r="E12" s="1717"/>
      <c r="F12" s="1717"/>
      <c r="G12" s="1717"/>
      <c r="H12" s="1717"/>
      <c r="I12" s="1717"/>
      <c r="J12" s="1717"/>
      <c r="K12" s="1717"/>
      <c r="L12" s="1717"/>
      <c r="M12" s="1718"/>
    </row>
    <row r="13" spans="1:13" ht="31.5">
      <c r="A13" s="1729"/>
      <c r="B13" s="151" t="s">
        <v>1071</v>
      </c>
      <c r="C13" s="1716" t="s">
        <v>322</v>
      </c>
      <c r="D13" s="1717"/>
      <c r="E13" s="1717"/>
      <c r="F13" s="1717"/>
      <c r="G13" s="1717"/>
      <c r="H13" s="1717"/>
      <c r="I13" s="1717"/>
      <c r="J13" s="1717"/>
      <c r="K13" s="1717"/>
      <c r="L13" s="1717"/>
      <c r="M13" s="1718"/>
    </row>
    <row r="14" spans="1:13" ht="50.25" customHeight="1">
      <c r="A14" s="1729"/>
      <c r="B14" s="1746" t="s">
        <v>1072</v>
      </c>
      <c r="C14" s="1723" t="s">
        <v>59</v>
      </c>
      <c r="D14" s="1723"/>
      <c r="E14" s="84" t="s">
        <v>108</v>
      </c>
      <c r="F14" s="1748" t="s">
        <v>1217</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6.75" customHeight="1">
      <c r="A16" s="1714" t="s">
        <v>204</v>
      </c>
      <c r="B16" s="140" t="s">
        <v>283</v>
      </c>
      <c r="C16" s="1716" t="s">
        <v>2314</v>
      </c>
      <c r="D16" s="1717"/>
      <c r="E16" s="1717"/>
      <c r="F16" s="1717"/>
      <c r="G16" s="1717"/>
      <c r="H16" s="1717"/>
      <c r="I16" s="1717"/>
      <c r="J16" s="1717"/>
      <c r="K16" s="1717"/>
      <c r="L16" s="1717"/>
      <c r="M16" s="1718"/>
    </row>
    <row r="17" spans="1:13" ht="44.25" customHeight="1">
      <c r="A17" s="1715"/>
      <c r="B17" s="140" t="s">
        <v>1074</v>
      </c>
      <c r="C17" s="1609" t="s">
        <v>429</v>
      </c>
      <c r="D17" s="1610"/>
      <c r="E17" s="1610"/>
      <c r="F17" s="1610"/>
      <c r="G17" s="1610"/>
      <c r="H17" s="1610"/>
      <c r="I17" s="1610"/>
      <c r="J17" s="1610"/>
      <c r="K17" s="1610"/>
      <c r="L17" s="1610"/>
      <c r="M17" s="1611"/>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37"/>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1929" t="s">
        <v>966</v>
      </c>
      <c r="G23" s="1929"/>
      <c r="H23" s="1929"/>
      <c r="I23" s="1929"/>
      <c r="J23" s="1929"/>
      <c r="K23" s="1929"/>
      <c r="L23" s="1929"/>
      <c r="M23" s="19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ht="31.5">
      <c r="A27" s="1715"/>
      <c r="B27" s="1557"/>
      <c r="C27" s="70" t="s">
        <v>971</v>
      </c>
      <c r="D27" s="24"/>
      <c r="E27" s="25"/>
      <c r="F27" s="779" t="s">
        <v>972</v>
      </c>
      <c r="G27" s="18"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c r="A30" s="1715"/>
      <c r="B30" s="143"/>
      <c r="C30" s="76" t="s">
        <v>974</v>
      </c>
      <c r="D30" s="222" t="s">
        <v>431</v>
      </c>
      <c r="E30" s="781"/>
      <c r="F30" s="782" t="s">
        <v>975</v>
      </c>
      <c r="G30" s="222" t="s">
        <v>431</v>
      </c>
      <c r="H30" s="781"/>
      <c r="I30" s="782" t="s">
        <v>976</v>
      </c>
      <c r="J30" s="98"/>
      <c r="K30" s="99"/>
      <c r="L30" s="96"/>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6">
        <v>2023</v>
      </c>
      <c r="E33" s="34"/>
      <c r="F33" s="781" t="s">
        <v>979</v>
      </c>
      <c r="G33" s="35"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931">
        <v>0.3</v>
      </c>
      <c r="E37" s="1932"/>
      <c r="F37" s="1933">
        <v>0.3</v>
      </c>
      <c r="G37" s="1932"/>
      <c r="H37" s="1934">
        <v>4.3999999999999997E-2</v>
      </c>
      <c r="I37" s="1932"/>
      <c r="J37" s="1934">
        <v>4.3999999999999997E-2</v>
      </c>
      <c r="K37" s="1932"/>
      <c r="L37" s="1934">
        <v>4.3999999999999997E-2</v>
      </c>
      <c r="M37" s="1939"/>
    </row>
    <row r="38" spans="1:13">
      <c r="A38" s="1715"/>
      <c r="B38" s="1557"/>
      <c r="C38" s="81"/>
      <c r="D38" s="6">
        <v>2028</v>
      </c>
      <c r="E38" s="6"/>
      <c r="F38" s="6">
        <v>2029</v>
      </c>
      <c r="G38" s="6"/>
      <c r="H38" s="131">
        <v>2030</v>
      </c>
      <c r="I38" s="131"/>
      <c r="J38" s="131">
        <v>2031</v>
      </c>
      <c r="K38" s="6"/>
      <c r="L38" s="6">
        <v>2032</v>
      </c>
      <c r="M38" s="15"/>
    </row>
    <row r="39" spans="1:13">
      <c r="A39" s="1715"/>
      <c r="B39" s="1557"/>
      <c r="C39" s="81"/>
      <c r="D39" s="1938">
        <v>4.3999999999999997E-2</v>
      </c>
      <c r="E39" s="1932"/>
      <c r="F39" s="1934">
        <v>4.3999999999999997E-2</v>
      </c>
      <c r="G39" s="1932"/>
      <c r="H39" s="1934">
        <v>4.3999999999999997E-2</v>
      </c>
      <c r="I39" s="1932"/>
      <c r="J39" s="1934">
        <v>4.3999999999999997E-2</v>
      </c>
      <c r="K39" s="1932"/>
      <c r="L39" s="1934">
        <v>4.3999999999999997E-2</v>
      </c>
      <c r="M39" s="1932"/>
    </row>
    <row r="40" spans="1:13">
      <c r="A40" s="1715"/>
      <c r="B40" s="1557"/>
      <c r="C40" s="81"/>
      <c r="D40" s="6">
        <v>2033</v>
      </c>
      <c r="E40" s="6"/>
      <c r="F40" s="6" t="s">
        <v>1218</v>
      </c>
      <c r="G40" s="6"/>
      <c r="H40" s="131" t="s">
        <v>1219</v>
      </c>
      <c r="I40" s="131"/>
      <c r="J40" s="131" t="s">
        <v>1220</v>
      </c>
      <c r="K40" s="6"/>
      <c r="L40" s="6" t="s">
        <v>1221</v>
      </c>
      <c r="M40" s="15"/>
    </row>
    <row r="41" spans="1:13">
      <c r="A41" s="1715"/>
      <c r="B41" s="1557"/>
      <c r="C41" s="81"/>
      <c r="D41" s="1938">
        <v>4.8000000000000001E-2</v>
      </c>
      <c r="E41" s="1932"/>
      <c r="F41" s="93"/>
      <c r="G41" s="9"/>
      <c r="H41" s="93"/>
      <c r="I41" s="9"/>
      <c r="J41" s="93"/>
      <c r="K41" s="9"/>
      <c r="L41" s="93"/>
      <c r="M41" s="95"/>
    </row>
    <row r="42" spans="1:13">
      <c r="A42" s="1715"/>
      <c r="B42" s="1557"/>
      <c r="C42" s="81"/>
      <c r="D42" s="10" t="s">
        <v>1221</v>
      </c>
      <c r="E42" s="94"/>
      <c r="F42" s="10" t="s">
        <v>981</v>
      </c>
      <c r="G42" s="94"/>
      <c r="H42" s="63"/>
      <c r="I42" s="64"/>
      <c r="J42" s="63"/>
      <c r="K42" s="64"/>
      <c r="L42" s="63"/>
      <c r="M42" s="65"/>
    </row>
    <row r="43" spans="1:13">
      <c r="A43" s="1715"/>
      <c r="B43" s="1557"/>
      <c r="C43" s="81"/>
      <c r="D43" s="93"/>
      <c r="E43" s="9"/>
      <c r="F43" s="1935">
        <v>1</v>
      </c>
      <c r="G43" s="1936"/>
      <c r="H43" s="1937"/>
      <c r="I43" s="1937"/>
      <c r="J43" s="97"/>
      <c r="K43" s="6"/>
      <c r="L43" s="97"/>
      <c r="M43" s="83"/>
    </row>
    <row r="44" spans="1:13">
      <c r="A44" s="1715"/>
      <c r="B44" s="1557"/>
      <c r="C44" s="82"/>
      <c r="D44" s="10"/>
      <c r="E44" s="94"/>
      <c r="F44" s="10"/>
      <c r="G44" s="94"/>
      <c r="H44" s="92"/>
      <c r="I44" s="67"/>
      <c r="J44" s="92"/>
      <c r="K44" s="67"/>
      <c r="L44" s="92"/>
      <c r="M44" s="68"/>
    </row>
    <row r="45" spans="1:13" ht="15.75"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c r="H46" s="1725"/>
      <c r="I46" s="1725"/>
      <c r="J46" s="1725"/>
      <c r="K46" s="785" t="s">
        <v>984</v>
      </c>
      <c r="L46" s="1599"/>
      <c r="M46" s="1600"/>
    </row>
    <row r="47" spans="1:13">
      <c r="A47" s="1715"/>
      <c r="B47" s="1557"/>
      <c r="C47" s="109"/>
      <c r="D47" s="111"/>
      <c r="E47" s="18" t="s">
        <v>964</v>
      </c>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83.25" customHeight="1">
      <c r="A49" s="1715"/>
      <c r="B49" s="151" t="s">
        <v>985</v>
      </c>
      <c r="C49" s="1928" t="s">
        <v>1222</v>
      </c>
      <c r="D49" s="1769"/>
      <c r="E49" s="1769"/>
      <c r="F49" s="1769"/>
      <c r="G49" s="1769"/>
      <c r="H49" s="1769"/>
      <c r="I49" s="1769"/>
      <c r="J49" s="1769"/>
      <c r="K49" s="1769"/>
      <c r="L49" s="1769"/>
      <c r="M49" s="1770"/>
    </row>
    <row r="50" spans="1:13">
      <c r="A50" s="1715"/>
      <c r="B50" s="140" t="s">
        <v>986</v>
      </c>
      <c r="C50" s="1917" t="s">
        <v>1223</v>
      </c>
      <c r="D50" s="1918"/>
      <c r="E50" s="1918"/>
      <c r="F50" s="1918"/>
      <c r="G50" s="1918"/>
      <c r="H50" s="1918"/>
      <c r="I50" s="1918"/>
      <c r="J50" s="1918"/>
      <c r="K50" s="1918"/>
      <c r="L50" s="1918"/>
      <c r="M50" s="1919"/>
    </row>
    <row r="51" spans="1:13">
      <c r="A51" s="1715"/>
      <c r="B51" s="140" t="s">
        <v>988</v>
      </c>
      <c r="C51" s="1917">
        <v>30</v>
      </c>
      <c r="D51" s="1918"/>
      <c r="E51" s="1918"/>
      <c r="F51" s="1918"/>
      <c r="G51" s="1918"/>
      <c r="H51" s="1918"/>
      <c r="I51" s="1918"/>
      <c r="J51" s="1918"/>
      <c r="K51" s="1918"/>
      <c r="L51" s="1918"/>
      <c r="M51" s="1919"/>
    </row>
    <row r="52" spans="1:13">
      <c r="A52" s="1715"/>
      <c r="B52" s="140" t="s">
        <v>990</v>
      </c>
      <c r="C52" s="218">
        <v>2023</v>
      </c>
      <c r="D52" s="275" t="s">
        <v>594</v>
      </c>
      <c r="E52" s="275" t="s">
        <v>594</v>
      </c>
      <c r="F52" s="275" t="s">
        <v>594</v>
      </c>
      <c r="G52" s="275" t="s">
        <v>594</v>
      </c>
      <c r="H52" s="275" t="s">
        <v>594</v>
      </c>
      <c r="I52" s="275" t="s">
        <v>594</v>
      </c>
      <c r="J52" s="275" t="s">
        <v>594</v>
      </c>
      <c r="K52" s="275" t="s">
        <v>594</v>
      </c>
      <c r="L52" s="275" t="s">
        <v>594</v>
      </c>
      <c r="M52" s="515" t="s">
        <v>594</v>
      </c>
    </row>
    <row r="53" spans="1:13" ht="15.75" customHeight="1">
      <c r="A53" s="1699" t="s">
        <v>216</v>
      </c>
      <c r="B53" s="144" t="s">
        <v>992</v>
      </c>
      <c r="C53" s="1940" t="s">
        <v>433</v>
      </c>
      <c r="D53" s="1941"/>
      <c r="E53" s="1941"/>
      <c r="F53" s="1941"/>
      <c r="G53" s="1941"/>
      <c r="H53" s="1941"/>
      <c r="I53" s="1941"/>
      <c r="J53" s="1941"/>
      <c r="K53" s="1941"/>
      <c r="L53" s="1941"/>
      <c r="M53" s="1942"/>
    </row>
    <row r="54" spans="1:13">
      <c r="A54" s="1700"/>
      <c r="B54" s="144" t="s">
        <v>993</v>
      </c>
      <c r="C54" s="1917" t="s">
        <v>1224</v>
      </c>
      <c r="D54" s="1918"/>
      <c r="E54" s="1918"/>
      <c r="F54" s="1918"/>
      <c r="G54" s="1918"/>
      <c r="H54" s="1918"/>
      <c r="I54" s="1918"/>
      <c r="J54" s="1918"/>
      <c r="K54" s="1918"/>
      <c r="L54" s="1918"/>
      <c r="M54" s="1919"/>
    </row>
    <row r="55" spans="1:13">
      <c r="A55" s="1700"/>
      <c r="B55" s="144" t="s">
        <v>995</v>
      </c>
      <c r="C55" s="1917" t="s">
        <v>58</v>
      </c>
      <c r="D55" s="1918"/>
      <c r="E55" s="1918"/>
      <c r="F55" s="1918"/>
      <c r="G55" s="1918"/>
      <c r="H55" s="1918"/>
      <c r="I55" s="1918"/>
      <c r="J55" s="1918"/>
      <c r="K55" s="1918"/>
      <c r="L55" s="1918"/>
      <c r="M55" s="1919"/>
    </row>
    <row r="56" spans="1:13" ht="15.75" customHeight="1">
      <c r="A56" s="1700"/>
      <c r="B56" s="145" t="s">
        <v>997</v>
      </c>
      <c r="C56" s="1917" t="s">
        <v>1225</v>
      </c>
      <c r="D56" s="1918"/>
      <c r="E56" s="1918"/>
      <c r="F56" s="1918"/>
      <c r="G56" s="1918"/>
      <c r="H56" s="1918"/>
      <c r="I56" s="1918"/>
      <c r="J56" s="1918"/>
      <c r="K56" s="1918"/>
      <c r="L56" s="1918"/>
      <c r="M56" s="1919"/>
    </row>
    <row r="57" spans="1:13" ht="15.75" customHeight="1">
      <c r="A57" s="1700"/>
      <c r="B57" s="144" t="s">
        <v>998</v>
      </c>
      <c r="C57" s="1943" t="s">
        <v>435</v>
      </c>
      <c r="D57" s="1944"/>
      <c r="E57" s="1944"/>
      <c r="F57" s="1944"/>
      <c r="G57" s="1944"/>
      <c r="H57" s="1944"/>
      <c r="I57" s="1944"/>
      <c r="J57" s="1944"/>
      <c r="K57" s="1944"/>
      <c r="L57" s="1944"/>
      <c r="M57" s="1945"/>
    </row>
    <row r="58" spans="1:13">
      <c r="A58" s="1704"/>
      <c r="B58" s="144" t="s">
        <v>999</v>
      </c>
      <c r="C58" s="1946" t="s">
        <v>434</v>
      </c>
      <c r="D58" s="1947"/>
      <c r="E58" s="1947"/>
      <c r="F58" s="1947"/>
      <c r="G58" s="1947"/>
      <c r="H58" s="1947"/>
      <c r="I58" s="1947"/>
      <c r="J58" s="1947"/>
      <c r="K58" s="1947"/>
      <c r="L58" s="1947"/>
      <c r="M58" s="1948"/>
    </row>
    <row r="59" spans="1:13" ht="15.75" customHeight="1">
      <c r="A59" s="1699" t="s">
        <v>1000</v>
      </c>
      <c r="B59" s="146" t="s">
        <v>1001</v>
      </c>
      <c r="C59" s="1917" t="s">
        <v>1226</v>
      </c>
      <c r="D59" s="1918"/>
      <c r="E59" s="1918"/>
      <c r="F59" s="1918"/>
      <c r="G59" s="1918"/>
      <c r="H59" s="1918"/>
      <c r="I59" s="1918"/>
      <c r="J59" s="1918"/>
      <c r="K59" s="1918"/>
      <c r="L59" s="1918"/>
      <c r="M59" s="1919"/>
    </row>
    <row r="60" spans="1:13" ht="15.75" customHeight="1">
      <c r="A60" s="1700"/>
      <c r="B60" s="146" t="s">
        <v>1003</v>
      </c>
      <c r="C60" s="1917" t="s">
        <v>1227</v>
      </c>
      <c r="D60" s="1918"/>
      <c r="E60" s="1918"/>
      <c r="F60" s="1918"/>
      <c r="G60" s="1918"/>
      <c r="H60" s="1918"/>
      <c r="I60" s="1918"/>
      <c r="J60" s="1918"/>
      <c r="K60" s="1918"/>
      <c r="L60" s="1918"/>
      <c r="M60" s="1919"/>
    </row>
    <row r="61" spans="1:13" ht="16.5" customHeight="1">
      <c r="A61" s="1700"/>
      <c r="B61" s="147" t="s">
        <v>296</v>
      </c>
      <c r="C61" s="1917" t="s">
        <v>1228</v>
      </c>
      <c r="D61" s="1918"/>
      <c r="E61" s="1918"/>
      <c r="F61" s="1918"/>
      <c r="G61" s="1918"/>
      <c r="H61" s="1918"/>
      <c r="I61" s="1918"/>
      <c r="J61" s="1918"/>
      <c r="K61" s="1918"/>
      <c r="L61" s="1918"/>
      <c r="M61" s="1919"/>
    </row>
    <row r="62" spans="1:13" ht="71.25" customHeight="1">
      <c r="A62" s="138" t="s">
        <v>220</v>
      </c>
      <c r="B62" s="148"/>
      <c r="C62" s="1908" t="s">
        <v>1229</v>
      </c>
      <c r="D62" s="1648"/>
      <c r="E62" s="1648"/>
      <c r="F62" s="1648"/>
      <c r="G62" s="1648"/>
      <c r="H62" s="1648"/>
      <c r="I62" s="1648"/>
      <c r="J62" s="1648"/>
      <c r="K62" s="1648"/>
      <c r="L62" s="1648"/>
      <c r="M62" s="1649"/>
    </row>
  </sheetData>
  <mergeCells count="61">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 ref="C57:M57"/>
    <mergeCell ref="C58:M58"/>
    <mergeCell ref="A16:A52"/>
    <mergeCell ref="C16:M16"/>
    <mergeCell ref="C17:M17"/>
    <mergeCell ref="B18:B24"/>
    <mergeCell ref="B25:B28"/>
    <mergeCell ref="B32:B34"/>
    <mergeCell ref="B35:B44"/>
    <mergeCell ref="B45:B48"/>
    <mergeCell ref="F46:F47"/>
    <mergeCell ref="G46:J47"/>
    <mergeCell ref="L46:M47"/>
    <mergeCell ref="C6:M6"/>
    <mergeCell ref="C11:M11"/>
    <mergeCell ref="A59:A61"/>
    <mergeCell ref="C59:M59"/>
    <mergeCell ref="C60:M60"/>
    <mergeCell ref="C61:M61"/>
    <mergeCell ref="L37:M37"/>
    <mergeCell ref="D39:E39"/>
    <mergeCell ref="F39:G39"/>
    <mergeCell ref="H39:I39"/>
    <mergeCell ref="J39:K39"/>
    <mergeCell ref="L39:M39"/>
    <mergeCell ref="A53:A58"/>
    <mergeCell ref="C53:M53"/>
    <mergeCell ref="C54:M54"/>
    <mergeCell ref="C55:M55"/>
    <mergeCell ref="C62:M62"/>
    <mergeCell ref="C12:M12"/>
    <mergeCell ref="C13:M13"/>
    <mergeCell ref="C49:M49"/>
    <mergeCell ref="C50:M50"/>
    <mergeCell ref="F14:M14"/>
    <mergeCell ref="F23:M23"/>
    <mergeCell ref="D37:E37"/>
    <mergeCell ref="F37:G37"/>
    <mergeCell ref="H37:I37"/>
    <mergeCell ref="F43:G43"/>
    <mergeCell ref="H43:I43"/>
    <mergeCell ref="D41:E41"/>
    <mergeCell ref="C51:M51"/>
    <mergeCell ref="J37:K37"/>
    <mergeCell ref="C56:M56"/>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2"/>
  <sheetViews>
    <sheetView topLeftCell="C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1230</v>
      </c>
      <c r="C1" s="58"/>
      <c r="D1" s="58"/>
      <c r="E1" s="58"/>
      <c r="F1" s="58"/>
      <c r="G1" s="58"/>
      <c r="H1" s="58"/>
      <c r="I1" s="58"/>
      <c r="J1" s="58"/>
      <c r="K1" s="58"/>
      <c r="L1" s="58"/>
      <c r="M1" s="59"/>
    </row>
    <row r="2" spans="1:13">
      <c r="A2" s="1728" t="s">
        <v>944</v>
      </c>
      <c r="B2" s="139" t="s">
        <v>945</v>
      </c>
      <c r="C2" s="1949" t="s">
        <v>437</v>
      </c>
      <c r="D2" s="1575"/>
      <c r="E2" s="1575"/>
      <c r="F2" s="1575"/>
      <c r="G2" s="1575"/>
      <c r="H2" s="1575"/>
      <c r="I2" s="1575"/>
      <c r="J2" s="1575"/>
      <c r="K2" s="1575"/>
      <c r="L2" s="1575"/>
      <c r="M2" s="1576"/>
    </row>
    <row r="3" spans="1:13" ht="31.5">
      <c r="A3" s="1729"/>
      <c r="B3" s="151" t="s">
        <v>1063</v>
      </c>
      <c r="C3" s="1733" t="s">
        <v>1231</v>
      </c>
      <c r="D3" s="1734"/>
      <c r="E3" s="1734"/>
      <c r="F3" s="1734"/>
      <c r="G3" s="1734"/>
      <c r="H3" s="1734"/>
      <c r="I3" s="1734"/>
      <c r="J3" s="1734"/>
      <c r="K3" s="1734"/>
      <c r="L3" s="1734"/>
      <c r="M3" s="1735"/>
    </row>
    <row r="4" spans="1:13">
      <c r="A4" s="1729"/>
      <c r="B4" s="142" t="s">
        <v>292</v>
      </c>
      <c r="C4" s="114" t="s">
        <v>93</v>
      </c>
      <c r="D4" s="115"/>
      <c r="E4" s="116"/>
      <c r="F4" s="1736" t="s">
        <v>293</v>
      </c>
      <c r="G4" s="1737"/>
      <c r="H4" s="117">
        <v>18</v>
      </c>
      <c r="I4" s="118"/>
      <c r="J4" s="118"/>
      <c r="K4" s="118"/>
      <c r="L4" s="118"/>
      <c r="M4" s="119"/>
    </row>
    <row r="5" spans="1:13">
      <c r="A5" s="1729"/>
      <c r="B5" s="142" t="s">
        <v>947</v>
      </c>
      <c r="C5" s="1733" t="s">
        <v>1213</v>
      </c>
      <c r="D5" s="1734"/>
      <c r="E5" s="1734"/>
      <c r="F5" s="1734"/>
      <c r="G5" s="1734"/>
      <c r="H5" s="1734"/>
      <c r="I5" s="1734"/>
      <c r="J5" s="1734"/>
      <c r="K5" s="1734"/>
      <c r="L5" s="1734"/>
      <c r="M5" s="1735"/>
    </row>
    <row r="6" spans="1:13">
      <c r="A6" s="1729"/>
      <c r="B6" s="142" t="s">
        <v>948</v>
      </c>
      <c r="C6" s="1733" t="s">
        <v>1232</v>
      </c>
      <c r="D6" s="1734"/>
      <c r="E6" s="1734"/>
      <c r="F6" s="1734"/>
      <c r="G6" s="1734"/>
      <c r="H6" s="1734"/>
      <c r="I6" s="1734"/>
      <c r="J6" s="1734"/>
      <c r="K6" s="1734"/>
      <c r="L6" s="1734"/>
      <c r="M6" s="1735"/>
    </row>
    <row r="7" spans="1:13">
      <c r="A7" s="1729"/>
      <c r="B7" s="151" t="s">
        <v>949</v>
      </c>
      <c r="C7" s="1583" t="s">
        <v>33</v>
      </c>
      <c r="D7" s="1560"/>
      <c r="E7" s="120"/>
      <c r="F7" s="120"/>
      <c r="G7" s="121"/>
      <c r="H7" s="61" t="s">
        <v>296</v>
      </c>
      <c r="I7" s="1559" t="s">
        <v>58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1109</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c r="A11" s="1729"/>
      <c r="B11" s="151" t="s">
        <v>952</v>
      </c>
      <c r="C11" s="1716" t="s">
        <v>438</v>
      </c>
      <c r="D11" s="1717"/>
      <c r="E11" s="1717"/>
      <c r="F11" s="1717"/>
      <c r="G11" s="1717"/>
      <c r="H11" s="1717"/>
      <c r="I11" s="1717"/>
      <c r="J11" s="1717"/>
      <c r="K11" s="1717"/>
      <c r="L11" s="1717"/>
      <c r="M11" s="1718"/>
    </row>
    <row r="12" spans="1:13" ht="118.5" customHeight="1">
      <c r="A12" s="1729"/>
      <c r="B12" s="151" t="s">
        <v>1069</v>
      </c>
      <c r="C12" s="1716" t="s">
        <v>1233</v>
      </c>
      <c r="D12" s="1717"/>
      <c r="E12" s="1717"/>
      <c r="F12" s="1717"/>
      <c r="G12" s="1717"/>
      <c r="H12" s="1717"/>
      <c r="I12" s="1717"/>
      <c r="J12" s="1717"/>
      <c r="K12" s="1717"/>
      <c r="L12" s="1717"/>
      <c r="M12" s="1718"/>
    </row>
    <row r="13" spans="1:13" ht="31.5">
      <c r="A13" s="1729"/>
      <c r="B13" s="151" t="s">
        <v>1071</v>
      </c>
      <c r="C13" s="1716" t="s">
        <v>1234</v>
      </c>
      <c r="D13" s="1717"/>
      <c r="E13" s="1717"/>
      <c r="F13" s="1717"/>
      <c r="G13" s="1717"/>
      <c r="H13" s="1717"/>
      <c r="I13" s="1717"/>
      <c r="J13" s="1717"/>
      <c r="K13" s="1717"/>
      <c r="L13" s="1717"/>
      <c r="M13" s="1718"/>
    </row>
    <row r="14" spans="1:13" ht="44.25" customHeight="1">
      <c r="A14" s="1729"/>
      <c r="B14" s="1746" t="s">
        <v>1072</v>
      </c>
      <c r="C14" s="1723" t="s">
        <v>69</v>
      </c>
      <c r="D14" s="1723"/>
      <c r="E14" s="84" t="s">
        <v>108</v>
      </c>
      <c r="F14" s="1748" t="s">
        <v>1235</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430</v>
      </c>
      <c r="D16" s="1717"/>
      <c r="E16" s="1717"/>
      <c r="F16" s="1717"/>
      <c r="G16" s="1717"/>
      <c r="H16" s="1717"/>
      <c r="I16" s="1717"/>
      <c r="J16" s="1717"/>
      <c r="K16" s="1717"/>
      <c r="L16" s="1717"/>
      <c r="M16" s="1718"/>
    </row>
    <row r="17" spans="1:13">
      <c r="A17" s="1715"/>
      <c r="B17" s="140" t="s">
        <v>1074</v>
      </c>
      <c r="C17" s="1950" t="s">
        <v>438</v>
      </c>
      <c r="D17" s="1916"/>
      <c r="E17" s="1916"/>
      <c r="F17" s="1916"/>
      <c r="G17" s="1916"/>
      <c r="H17" s="1916"/>
      <c r="I17" s="1916"/>
      <c r="J17" s="1916"/>
      <c r="K17" s="1916"/>
      <c r="L17" s="1916"/>
      <c r="M17" s="1951"/>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c r="A30" s="1715"/>
      <c r="B30" s="143"/>
      <c r="C30" s="76" t="s">
        <v>974</v>
      </c>
      <c r="D30" s="596">
        <v>379</v>
      </c>
      <c r="E30" s="23"/>
      <c r="F30" s="31" t="s">
        <v>975</v>
      </c>
      <c r="G30" s="596">
        <v>2022</v>
      </c>
      <c r="H30" s="23"/>
      <c r="I30" s="31" t="s">
        <v>976</v>
      </c>
      <c r="J30" s="1722" t="s">
        <v>1236</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2024</v>
      </c>
      <c r="E33" s="34"/>
      <c r="F33" s="23" t="s">
        <v>979</v>
      </c>
      <c r="G33" s="35"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683">
        <v>0</v>
      </c>
      <c r="E37" s="1551"/>
      <c r="F37" s="1684">
        <v>379</v>
      </c>
      <c r="G37" s="1551"/>
      <c r="H37" s="1684">
        <v>379</v>
      </c>
      <c r="I37" s="1551"/>
      <c r="J37" s="1684">
        <v>379</v>
      </c>
      <c r="K37" s="1551"/>
      <c r="L37" s="1684">
        <v>379</v>
      </c>
      <c r="M37" s="1960"/>
    </row>
    <row r="38" spans="1:13">
      <c r="A38" s="1715"/>
      <c r="B38" s="1557"/>
      <c r="C38" s="81"/>
      <c r="D38" s="6">
        <v>2028</v>
      </c>
      <c r="E38" s="6"/>
      <c r="F38" s="6">
        <v>2029</v>
      </c>
      <c r="G38" s="6"/>
      <c r="H38" s="131">
        <v>2030</v>
      </c>
      <c r="I38" s="131"/>
      <c r="J38" s="131">
        <v>2031</v>
      </c>
      <c r="K38" s="6"/>
      <c r="L38" s="6">
        <v>2032</v>
      </c>
      <c r="M38" s="15"/>
    </row>
    <row r="39" spans="1:13">
      <c r="A39" s="1715"/>
      <c r="B39" s="1557"/>
      <c r="C39" s="81"/>
      <c r="D39" s="1683">
        <v>379</v>
      </c>
      <c r="E39" s="1551"/>
      <c r="F39" s="1684">
        <v>379</v>
      </c>
      <c r="G39" s="1551"/>
      <c r="H39" s="1684">
        <v>379</v>
      </c>
      <c r="I39" s="1551"/>
      <c r="J39" s="1684">
        <v>379</v>
      </c>
      <c r="K39" s="1551"/>
      <c r="L39" s="1684">
        <v>379</v>
      </c>
      <c r="M39" s="1960"/>
    </row>
    <row r="40" spans="1:13">
      <c r="A40" s="1715"/>
      <c r="B40" s="1557"/>
      <c r="C40" s="81"/>
      <c r="D40" s="6">
        <v>2033</v>
      </c>
      <c r="E40" s="6"/>
      <c r="F40" s="6"/>
      <c r="G40" s="6"/>
      <c r="H40" s="131"/>
      <c r="I40" s="131"/>
      <c r="J40" s="131"/>
      <c r="K40" s="6"/>
      <c r="L40" s="6"/>
      <c r="M40" s="15"/>
    </row>
    <row r="41" spans="1:13">
      <c r="A41" s="1715"/>
      <c r="B41" s="1557"/>
      <c r="C41" s="81"/>
      <c r="D41" s="1683">
        <v>379</v>
      </c>
      <c r="E41" s="1551"/>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1958">
        <v>379</v>
      </c>
      <c r="G43" s="1959"/>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c r="H46" s="1725"/>
      <c r="I46" s="1725"/>
      <c r="J46" s="1725"/>
      <c r="K46" s="110" t="s">
        <v>984</v>
      </c>
      <c r="L46" s="1599"/>
      <c r="M46" s="1600"/>
    </row>
    <row r="47" spans="1:13">
      <c r="A47" s="1715"/>
      <c r="B47" s="1557"/>
      <c r="C47" s="109"/>
      <c r="D47" s="111"/>
      <c r="E47" s="18" t="s">
        <v>964</v>
      </c>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126.75" customHeight="1">
      <c r="A49" s="1715"/>
      <c r="B49" s="151" t="s">
        <v>985</v>
      </c>
      <c r="C49" s="1955" t="s">
        <v>1237</v>
      </c>
      <c r="D49" s="1956"/>
      <c r="E49" s="1956"/>
      <c r="F49" s="1956"/>
      <c r="G49" s="1956"/>
      <c r="H49" s="1956"/>
      <c r="I49" s="1956"/>
      <c r="J49" s="1956"/>
      <c r="K49" s="1956"/>
      <c r="L49" s="1956"/>
      <c r="M49" s="1957"/>
    </row>
    <row r="50" spans="1:13">
      <c r="A50" s="1715"/>
      <c r="B50" s="140" t="s">
        <v>986</v>
      </c>
      <c r="C50" s="1577" t="s">
        <v>1238</v>
      </c>
      <c r="D50" s="1554"/>
      <c r="E50" s="1554"/>
      <c r="F50" s="1554"/>
      <c r="G50" s="1554"/>
      <c r="H50" s="1554"/>
      <c r="I50" s="1554"/>
      <c r="J50" s="1554"/>
      <c r="K50" s="1554"/>
      <c r="L50" s="1554"/>
      <c r="M50" s="1555"/>
    </row>
    <row r="51" spans="1:13">
      <c r="A51" s="1715"/>
      <c r="B51" s="140" t="s">
        <v>988</v>
      </c>
      <c r="C51" s="1952">
        <v>30</v>
      </c>
      <c r="D51" s="1953"/>
      <c r="E51" s="1953"/>
      <c r="F51" s="1953"/>
      <c r="G51" s="1953"/>
      <c r="H51" s="1953"/>
      <c r="I51" s="1953"/>
      <c r="J51" s="1953"/>
      <c r="K51" s="1953"/>
      <c r="L51" s="1953"/>
      <c r="M51" s="1954"/>
    </row>
    <row r="52" spans="1:13">
      <c r="A52" s="1715"/>
      <c r="B52" s="140" t="s">
        <v>990</v>
      </c>
      <c r="C52" s="1952">
        <v>2021</v>
      </c>
      <c r="D52" s="1953" t="s">
        <v>594</v>
      </c>
      <c r="E52" s="1953" t="s">
        <v>594</v>
      </c>
      <c r="F52" s="1953" t="s">
        <v>594</v>
      </c>
      <c r="G52" s="1953" t="s">
        <v>594</v>
      </c>
      <c r="H52" s="1953" t="s">
        <v>594</v>
      </c>
      <c r="I52" s="1953" t="s">
        <v>594</v>
      </c>
      <c r="J52" s="1953" t="s">
        <v>594</v>
      </c>
      <c r="K52" s="1953" t="s">
        <v>594</v>
      </c>
      <c r="L52" s="1953" t="s">
        <v>594</v>
      </c>
      <c r="M52" s="1954" t="s">
        <v>594</v>
      </c>
    </row>
    <row r="53" spans="1:13" ht="15.75" customHeight="1">
      <c r="A53" s="1699" t="s">
        <v>216</v>
      </c>
      <c r="B53" s="144" t="s">
        <v>992</v>
      </c>
      <c r="C53" s="1952" t="s">
        <v>433</v>
      </c>
      <c r="D53" s="1953"/>
      <c r="E53" s="1953"/>
      <c r="F53" s="1953"/>
      <c r="G53" s="1953"/>
      <c r="H53" s="1953"/>
      <c r="I53" s="1953"/>
      <c r="J53" s="1953"/>
      <c r="K53" s="1953"/>
      <c r="L53" s="1953"/>
      <c r="M53" s="1954"/>
    </row>
    <row r="54" spans="1:13" ht="16.5" customHeight="1">
      <c r="A54" s="1700"/>
      <c r="B54" s="144" t="s">
        <v>993</v>
      </c>
      <c r="C54" s="1915" t="s">
        <v>1224</v>
      </c>
      <c r="D54" s="1690"/>
      <c r="E54" s="1690"/>
      <c r="F54" s="1690"/>
      <c r="G54" s="1690"/>
      <c r="H54" s="1690"/>
      <c r="I54" s="1690"/>
      <c r="J54" s="1690"/>
      <c r="K54" s="1690"/>
      <c r="L54" s="1690"/>
      <c r="M54" s="1884"/>
    </row>
    <row r="55" spans="1:13" ht="16.5" customHeight="1">
      <c r="A55" s="1700"/>
      <c r="B55" s="144" t="s">
        <v>995</v>
      </c>
      <c r="C55" s="1915" t="s">
        <v>58</v>
      </c>
      <c r="D55" s="1690"/>
      <c r="E55" s="1690"/>
      <c r="F55" s="1690"/>
      <c r="G55" s="1690"/>
      <c r="H55" s="1690"/>
      <c r="I55" s="1690"/>
      <c r="J55" s="1690"/>
      <c r="K55" s="1690"/>
      <c r="L55" s="1690"/>
      <c r="M55" s="1884"/>
    </row>
    <row r="56" spans="1:13" ht="15.75" customHeight="1">
      <c r="A56" s="1700"/>
      <c r="B56" s="145" t="s">
        <v>997</v>
      </c>
      <c r="C56" s="1915" t="s">
        <v>1225</v>
      </c>
      <c r="D56" s="1690"/>
      <c r="E56" s="1690"/>
      <c r="F56" s="1690"/>
      <c r="G56" s="1690"/>
      <c r="H56" s="1690"/>
      <c r="I56" s="1690"/>
      <c r="J56" s="1690"/>
      <c r="K56" s="1690"/>
      <c r="L56" s="1690"/>
      <c r="M56" s="1884"/>
    </row>
    <row r="57" spans="1:13" ht="15.75" customHeight="1">
      <c r="A57" s="1700"/>
      <c r="B57" s="144" t="s">
        <v>998</v>
      </c>
      <c r="C57" s="1915" t="s">
        <v>435</v>
      </c>
      <c r="D57" s="1690"/>
      <c r="E57" s="1690"/>
      <c r="F57" s="1690"/>
      <c r="G57" s="1690"/>
      <c r="H57" s="1690"/>
      <c r="I57" s="1690"/>
      <c r="J57" s="1690"/>
      <c r="K57" s="1690"/>
      <c r="L57" s="1690"/>
      <c r="M57" s="1884"/>
    </row>
    <row r="58" spans="1:13" ht="16.5" customHeight="1">
      <c r="A58" s="1704"/>
      <c r="B58" s="144" t="s">
        <v>999</v>
      </c>
      <c r="C58" s="1915" t="s">
        <v>434</v>
      </c>
      <c r="D58" s="1690"/>
      <c r="E58" s="1690"/>
      <c r="F58" s="1690"/>
      <c r="G58" s="1690"/>
      <c r="H58" s="1690"/>
      <c r="I58" s="1690"/>
      <c r="J58" s="1690"/>
      <c r="K58" s="1690"/>
      <c r="L58" s="1690"/>
      <c r="M58" s="1884"/>
    </row>
    <row r="59" spans="1:13" ht="15.75" customHeight="1">
      <c r="A59" s="1699" t="s">
        <v>1000</v>
      </c>
      <c r="B59" s="146" t="s">
        <v>1001</v>
      </c>
      <c r="C59" s="1915" t="s">
        <v>1226</v>
      </c>
      <c r="D59" s="1690"/>
      <c r="E59" s="1690"/>
      <c r="F59" s="1690"/>
      <c r="G59" s="1690"/>
      <c r="H59" s="1690"/>
      <c r="I59" s="1690"/>
      <c r="J59" s="1690"/>
      <c r="K59" s="1690"/>
      <c r="L59" s="1690"/>
      <c r="M59" s="1884"/>
    </row>
    <row r="60" spans="1:13" ht="30" customHeight="1">
      <c r="A60" s="1700"/>
      <c r="B60" s="146" t="s">
        <v>1003</v>
      </c>
      <c r="C60" s="1915" t="s">
        <v>1227</v>
      </c>
      <c r="D60" s="1690"/>
      <c r="E60" s="1690"/>
      <c r="F60" s="1690"/>
      <c r="G60" s="1690"/>
      <c r="H60" s="1690"/>
      <c r="I60" s="1690"/>
      <c r="J60" s="1690"/>
      <c r="K60" s="1690"/>
      <c r="L60" s="1690"/>
      <c r="M60" s="1884"/>
    </row>
    <row r="61" spans="1:13" ht="30" customHeight="1">
      <c r="A61" s="1700"/>
      <c r="B61" s="147" t="s">
        <v>296</v>
      </c>
      <c r="C61" s="1915" t="s">
        <v>1228</v>
      </c>
      <c r="D61" s="1690"/>
      <c r="E61" s="1690"/>
      <c r="F61" s="1690"/>
      <c r="G61" s="1690"/>
      <c r="H61" s="1690"/>
      <c r="I61" s="1690"/>
      <c r="J61" s="1690"/>
      <c r="K61" s="1690"/>
      <c r="L61" s="1690"/>
      <c r="M61" s="1884"/>
    </row>
    <row r="62" spans="1:13" ht="72.75" customHeight="1">
      <c r="A62" s="138" t="s">
        <v>220</v>
      </c>
      <c r="B62" s="148"/>
      <c r="C62" s="1915" t="s">
        <v>2135</v>
      </c>
      <c r="D62" s="1690"/>
      <c r="E62" s="1690"/>
      <c r="F62" s="1690"/>
      <c r="G62" s="1690"/>
      <c r="H62" s="1690"/>
      <c r="I62" s="1690"/>
      <c r="J62" s="1690"/>
      <c r="K62" s="1690"/>
      <c r="L62" s="1690"/>
      <c r="M62" s="1884"/>
    </row>
  </sheetData>
  <mergeCells count="62">
    <mergeCell ref="C6:M6"/>
    <mergeCell ref="F14:M14"/>
    <mergeCell ref="J30:L30"/>
    <mergeCell ref="D37:E37"/>
    <mergeCell ref="F37:G37"/>
    <mergeCell ref="H37:I37"/>
    <mergeCell ref="J37:K37"/>
    <mergeCell ref="L37:M37"/>
    <mergeCell ref="C11:M11"/>
    <mergeCell ref="C12:M12"/>
    <mergeCell ref="C62:M62"/>
    <mergeCell ref="C13:M13"/>
    <mergeCell ref="C49:M49"/>
    <mergeCell ref="C50:M50"/>
    <mergeCell ref="F43:G43"/>
    <mergeCell ref="H43:I43"/>
    <mergeCell ref="D41:E41"/>
    <mergeCell ref="C51:M51"/>
    <mergeCell ref="D39:E39"/>
    <mergeCell ref="F39:G39"/>
    <mergeCell ref="H39:I39"/>
    <mergeCell ref="J39:K39"/>
    <mergeCell ref="L39:M39"/>
    <mergeCell ref="A59:A61"/>
    <mergeCell ref="C59:M59"/>
    <mergeCell ref="C60:M60"/>
    <mergeCell ref="C61:M61"/>
    <mergeCell ref="A53:A58"/>
    <mergeCell ref="C53:M53"/>
    <mergeCell ref="C54:M54"/>
    <mergeCell ref="C55:M55"/>
    <mergeCell ref="C56:M56"/>
    <mergeCell ref="C57:M57"/>
    <mergeCell ref="C58:M58"/>
    <mergeCell ref="A16:A52"/>
    <mergeCell ref="C16:M16"/>
    <mergeCell ref="C17:M17"/>
    <mergeCell ref="B18:B24"/>
    <mergeCell ref="B25:B28"/>
    <mergeCell ref="B32:B34"/>
    <mergeCell ref="B35:B44"/>
    <mergeCell ref="C52:M52"/>
    <mergeCell ref="B45:B48"/>
    <mergeCell ref="F46:F47"/>
    <mergeCell ref="G46:J47"/>
    <mergeCell ref="L46:M47"/>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1"/>
  <sheetViews>
    <sheetView topLeftCell="C4" zoomScale="72" zoomScaleNormal="72"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1239</v>
      </c>
      <c r="C1" s="196"/>
      <c r="D1" s="196"/>
      <c r="E1" s="196"/>
      <c r="F1" s="196"/>
      <c r="G1" s="196"/>
      <c r="H1" s="196"/>
      <c r="I1" s="196"/>
      <c r="J1" s="196"/>
      <c r="K1" s="196"/>
      <c r="L1" s="196"/>
      <c r="M1" s="197"/>
    </row>
    <row r="2" spans="1:13" ht="36" customHeight="1">
      <c r="A2" s="1728" t="s">
        <v>944</v>
      </c>
      <c r="B2" s="139" t="s">
        <v>945</v>
      </c>
      <c r="C2" s="1963" t="s">
        <v>439</v>
      </c>
      <c r="D2" s="1697"/>
      <c r="E2" s="1697"/>
      <c r="F2" s="1697"/>
      <c r="G2" s="1697"/>
      <c r="H2" s="1697"/>
      <c r="I2" s="1697"/>
      <c r="J2" s="1697"/>
      <c r="K2" s="1697"/>
      <c r="L2" s="1697"/>
      <c r="M2" s="1698"/>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117"/>
      <c r="I4" s="118"/>
      <c r="J4" s="118"/>
      <c r="K4" s="118"/>
      <c r="L4" s="118"/>
      <c r="M4" s="119"/>
    </row>
    <row r="5" spans="1:13">
      <c r="A5" s="1729"/>
      <c r="B5" s="142" t="s">
        <v>947</v>
      </c>
      <c r="C5" s="1733"/>
      <c r="D5" s="1734"/>
      <c r="E5" s="1734"/>
      <c r="F5" s="1734"/>
      <c r="G5" s="1734"/>
      <c r="H5" s="1734"/>
      <c r="I5" s="1734"/>
      <c r="J5" s="1734"/>
      <c r="K5" s="1734"/>
      <c r="L5" s="1734"/>
      <c r="M5" s="1735"/>
    </row>
    <row r="6" spans="1:13" ht="31.5" customHeight="1">
      <c r="A6" s="1729"/>
      <c r="B6" s="142" t="s">
        <v>948</v>
      </c>
      <c r="C6" s="1733"/>
      <c r="D6" s="1734"/>
      <c r="E6" s="1734"/>
      <c r="F6" s="1734"/>
      <c r="G6" s="1734"/>
      <c r="H6" s="1734"/>
      <c r="I6" s="1734"/>
      <c r="J6" s="1734"/>
      <c r="K6" s="1734"/>
      <c r="L6" s="1734"/>
      <c r="M6" s="1735"/>
    </row>
    <row r="7" spans="1:13">
      <c r="A7" s="1729"/>
      <c r="B7" s="151" t="s">
        <v>949</v>
      </c>
      <c r="C7" s="1583"/>
      <c r="D7" s="1560"/>
      <c r="E7" s="120"/>
      <c r="F7" s="120"/>
      <c r="G7" s="121"/>
      <c r="H7" s="61" t="s">
        <v>296</v>
      </c>
      <c r="I7" s="1559" t="s">
        <v>1090</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1240</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8.75" customHeight="1">
      <c r="A11" s="1729"/>
      <c r="B11" s="151" t="s">
        <v>952</v>
      </c>
      <c r="C11" s="1609" t="s">
        <v>1241</v>
      </c>
      <c r="D11" s="1610"/>
      <c r="E11" s="1610"/>
      <c r="F11" s="1610"/>
      <c r="G11" s="1610"/>
      <c r="H11" s="1610"/>
      <c r="I11" s="1610"/>
      <c r="J11" s="1610"/>
      <c r="K11" s="1610"/>
      <c r="L11" s="1610"/>
      <c r="M11" s="1611"/>
    </row>
    <row r="12" spans="1:13" ht="48.75" customHeight="1">
      <c r="A12" s="1729"/>
      <c r="B12" s="151" t="s">
        <v>1069</v>
      </c>
      <c r="C12" s="1609" t="s">
        <v>1242</v>
      </c>
      <c r="D12" s="1610"/>
      <c r="E12" s="1610"/>
      <c r="F12" s="1610"/>
      <c r="G12" s="1610"/>
      <c r="H12" s="1610"/>
      <c r="I12" s="1610"/>
      <c r="J12" s="1610"/>
      <c r="K12" s="1610"/>
      <c r="L12" s="1610"/>
      <c r="M12" s="1611"/>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916" t="s">
        <v>69</v>
      </c>
      <c r="D14" s="1916"/>
      <c r="E14" s="458" t="s">
        <v>108</v>
      </c>
      <c r="F14" s="1910" t="s">
        <v>1204</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441</v>
      </c>
      <c r="D16" s="1554"/>
      <c r="E16" s="1554"/>
      <c r="F16" s="1554"/>
      <c r="G16" s="1554"/>
      <c r="H16" s="1554"/>
      <c r="I16" s="1554"/>
      <c r="J16" s="1554"/>
      <c r="K16" s="1554"/>
      <c r="L16" s="1554"/>
      <c r="M16" s="1555"/>
    </row>
    <row r="17" spans="1:13" ht="28.5" customHeight="1">
      <c r="A17" s="1715"/>
      <c r="B17" s="140" t="s">
        <v>1074</v>
      </c>
      <c r="C17" s="1915" t="s">
        <v>440</v>
      </c>
      <c r="D17" s="1690"/>
      <c r="E17" s="1690"/>
      <c r="F17" s="1690"/>
      <c r="G17" s="1690"/>
      <c r="H17" s="1690"/>
      <c r="I17" s="1690"/>
      <c r="J17" s="1690"/>
      <c r="K17" s="1690"/>
      <c r="L17" s="1690"/>
      <c r="M17" s="188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906">
        <v>1</v>
      </c>
      <c r="E30" s="781"/>
      <c r="F30" s="782" t="s">
        <v>975</v>
      </c>
      <c r="G30" s="19">
        <v>2021</v>
      </c>
      <c r="H30" s="781"/>
      <c r="I30" s="782" t="s">
        <v>976</v>
      </c>
      <c r="J30" s="1961" t="s">
        <v>1243</v>
      </c>
      <c r="K30" s="1542"/>
      <c r="L30" s="1543"/>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6">
        <v>1</v>
      </c>
      <c r="E37" s="207" t="s">
        <v>594</v>
      </c>
      <c r="F37" s="206">
        <v>1</v>
      </c>
      <c r="G37" s="207" t="s">
        <v>594</v>
      </c>
      <c r="H37" s="206">
        <v>1</v>
      </c>
      <c r="I37" s="207" t="s">
        <v>594</v>
      </c>
      <c r="J37" s="206">
        <v>1</v>
      </c>
      <c r="K37" s="207" t="s">
        <v>594</v>
      </c>
      <c r="L37" s="206">
        <v>1</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6">
        <v>1</v>
      </c>
      <c r="E39" s="207" t="s">
        <v>594</v>
      </c>
      <c r="F39" s="206">
        <v>1</v>
      </c>
      <c r="G39" s="207" t="s">
        <v>594</v>
      </c>
      <c r="H39" s="206">
        <v>1</v>
      </c>
      <c r="I39" s="207" t="s">
        <v>594</v>
      </c>
      <c r="J39" s="206">
        <v>1</v>
      </c>
      <c r="K39" s="207" t="s">
        <v>594</v>
      </c>
      <c r="L39" s="206">
        <v>1</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206">
        <v>1</v>
      </c>
      <c r="E41" s="9"/>
      <c r="F41" s="206">
        <v>1</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105</v>
      </c>
      <c r="H44" s="1725"/>
      <c r="I44" s="1725"/>
      <c r="J44" s="1725"/>
      <c r="K44" s="785" t="s">
        <v>984</v>
      </c>
      <c r="L44" s="1599" t="s">
        <v>1244</v>
      </c>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17" customHeight="1">
      <c r="A47" s="1715"/>
      <c r="B47" s="151" t="s">
        <v>985</v>
      </c>
      <c r="C47" s="1955" t="s">
        <v>1245</v>
      </c>
      <c r="D47" s="1956"/>
      <c r="E47" s="1956"/>
      <c r="F47" s="1956"/>
      <c r="G47" s="1956"/>
      <c r="H47" s="1956"/>
      <c r="I47" s="1956"/>
      <c r="J47" s="1956"/>
      <c r="K47" s="1956"/>
      <c r="L47" s="1956"/>
      <c r="M47" s="1957"/>
    </row>
    <row r="48" spans="1:13">
      <c r="A48" s="1715"/>
      <c r="B48" s="140" t="s">
        <v>986</v>
      </c>
      <c r="C48" s="1577" t="s">
        <v>1246</v>
      </c>
      <c r="D48" s="1554"/>
      <c r="E48" s="1554"/>
      <c r="F48" s="1554"/>
      <c r="G48" s="216" t="s">
        <v>594</v>
      </c>
      <c r="H48" s="216" t="s">
        <v>594</v>
      </c>
      <c r="I48" s="216" t="s">
        <v>594</v>
      </c>
      <c r="J48" s="216" t="s">
        <v>594</v>
      </c>
      <c r="K48" s="216" t="s">
        <v>594</v>
      </c>
      <c r="L48" s="216" t="s">
        <v>594</v>
      </c>
      <c r="M48" s="217" t="s">
        <v>594</v>
      </c>
    </row>
    <row r="49" spans="1:13">
      <c r="A49" s="1715"/>
      <c r="B49" s="140" t="s">
        <v>988</v>
      </c>
      <c r="C49" s="1755">
        <v>90</v>
      </c>
      <c r="D49" s="1756"/>
      <c r="E49" s="1756"/>
      <c r="F49" s="1756"/>
      <c r="G49" s="1756"/>
      <c r="H49" s="1756"/>
      <c r="I49" s="1756"/>
      <c r="J49" s="1756"/>
      <c r="K49" s="1756"/>
      <c r="L49" s="1756"/>
      <c r="M49" s="1757"/>
    </row>
    <row r="50" spans="1:13">
      <c r="A50" s="1715"/>
      <c r="B50" s="140" t="s">
        <v>990</v>
      </c>
      <c r="C50" s="1577" t="s">
        <v>1247</v>
      </c>
      <c r="D50" s="1554"/>
      <c r="E50" s="1554"/>
      <c r="F50" s="1554"/>
      <c r="G50" s="1554"/>
      <c r="H50" s="1554"/>
      <c r="I50" s="1554"/>
      <c r="J50" s="1554"/>
      <c r="K50" s="1554"/>
      <c r="L50" s="1554"/>
      <c r="M50" s="1555"/>
    </row>
    <row r="51" spans="1:13" ht="15.75" customHeight="1">
      <c r="A51" s="1699" t="s">
        <v>216</v>
      </c>
      <c r="B51" s="144" t="s">
        <v>992</v>
      </c>
      <c r="C51" s="1577" t="s">
        <v>445</v>
      </c>
      <c r="D51" s="1554"/>
      <c r="E51" s="1554"/>
      <c r="F51" s="1554"/>
      <c r="G51" s="1554"/>
      <c r="H51" s="1554"/>
      <c r="I51" s="1554"/>
      <c r="J51" s="1554"/>
      <c r="K51" s="1554"/>
      <c r="L51" s="1554"/>
      <c r="M51" s="1555"/>
    </row>
    <row r="52" spans="1:13">
      <c r="A52" s="1700"/>
      <c r="B52" s="144" t="s">
        <v>993</v>
      </c>
      <c r="C52" s="1577" t="s">
        <v>1248</v>
      </c>
      <c r="D52" s="1554"/>
      <c r="E52" s="1554"/>
      <c r="F52" s="1554"/>
      <c r="G52" s="1554"/>
      <c r="H52" s="1554"/>
      <c r="I52" s="1554"/>
      <c r="J52" s="1554"/>
      <c r="K52" s="1554"/>
      <c r="L52" s="1554"/>
      <c r="M52" s="1555"/>
    </row>
    <row r="53" spans="1:13">
      <c r="A53" s="1700"/>
      <c r="B53" s="144" t="s">
        <v>995</v>
      </c>
      <c r="C53" s="1577" t="s">
        <v>1249</v>
      </c>
      <c r="D53" s="1554"/>
      <c r="E53" s="1554"/>
      <c r="F53" s="1554"/>
      <c r="G53" s="1554"/>
      <c r="H53" s="1554"/>
      <c r="I53" s="1554"/>
      <c r="J53" s="1554"/>
      <c r="K53" s="1554"/>
      <c r="L53" s="1554"/>
      <c r="M53" s="1555"/>
    </row>
    <row r="54" spans="1:13" ht="15.75" customHeight="1">
      <c r="A54" s="1700"/>
      <c r="B54" s="145" t="s">
        <v>997</v>
      </c>
      <c r="C54" s="1577" t="s">
        <v>1250</v>
      </c>
      <c r="D54" s="1554"/>
      <c r="E54" s="1554"/>
      <c r="F54" s="1554"/>
      <c r="G54" s="1554"/>
      <c r="H54" s="1554"/>
      <c r="I54" s="1554"/>
      <c r="J54" s="1554"/>
      <c r="K54" s="1554"/>
      <c r="L54" s="1554"/>
      <c r="M54" s="1555"/>
    </row>
    <row r="55" spans="1:13" ht="15.75" customHeight="1">
      <c r="A55" s="1700"/>
      <c r="B55" s="144" t="s">
        <v>998</v>
      </c>
      <c r="C55" s="1577" t="s">
        <v>447</v>
      </c>
      <c r="D55" s="1554"/>
      <c r="E55" s="1554"/>
      <c r="F55" s="1554"/>
      <c r="G55" s="1554"/>
      <c r="H55" s="1554"/>
      <c r="I55" s="1554"/>
      <c r="J55" s="1554"/>
      <c r="K55" s="1554"/>
      <c r="L55" s="1554"/>
      <c r="M55" s="1555"/>
    </row>
    <row r="56" spans="1:13" ht="16.5" customHeight="1">
      <c r="A56" s="1704"/>
      <c r="B56" s="144" t="s">
        <v>999</v>
      </c>
      <c r="C56" s="1577" t="s">
        <v>446</v>
      </c>
      <c r="D56" s="1554"/>
      <c r="E56" s="1554"/>
      <c r="F56" s="1554"/>
      <c r="G56" s="1554"/>
      <c r="H56" s="1554"/>
      <c r="I56" s="1554"/>
      <c r="J56" s="1554"/>
      <c r="K56" s="1554"/>
      <c r="L56" s="1554"/>
      <c r="M56" s="1555"/>
    </row>
    <row r="57" spans="1:13" ht="15.75" customHeight="1">
      <c r="A57" s="1699" t="s">
        <v>1000</v>
      </c>
      <c r="B57" s="146" t="s">
        <v>1001</v>
      </c>
      <c r="C57" s="1577" t="s">
        <v>1251</v>
      </c>
      <c r="D57" s="1554"/>
      <c r="E57" s="1554"/>
      <c r="F57" s="1554"/>
      <c r="G57" s="1554"/>
      <c r="H57" s="1554"/>
      <c r="I57" s="1554"/>
      <c r="J57" s="1554"/>
      <c r="K57" s="1554"/>
      <c r="L57" s="1554"/>
      <c r="M57" s="1555"/>
    </row>
    <row r="58" spans="1:13" ht="30" customHeight="1">
      <c r="A58" s="1700"/>
      <c r="B58" s="146" t="s">
        <v>1003</v>
      </c>
      <c r="C58" s="1577" t="s">
        <v>1252</v>
      </c>
      <c r="D58" s="1554"/>
      <c r="E58" s="1554"/>
      <c r="F58" s="1554"/>
      <c r="G58" s="1554"/>
      <c r="H58" s="1554"/>
      <c r="I58" s="1554"/>
      <c r="J58" s="1554"/>
      <c r="K58" s="1554"/>
      <c r="L58" s="1554"/>
      <c r="M58" s="1555"/>
    </row>
    <row r="59" spans="1:13" ht="30" customHeight="1">
      <c r="A59" s="1700"/>
      <c r="B59" s="147" t="s">
        <v>296</v>
      </c>
      <c r="C59" s="1577" t="s">
        <v>1249</v>
      </c>
      <c r="D59" s="1554"/>
      <c r="E59" s="1554"/>
      <c r="F59" s="1554"/>
      <c r="G59" s="1554"/>
      <c r="H59" s="1554"/>
      <c r="I59" s="1554"/>
      <c r="J59" s="1554"/>
      <c r="K59" s="1554"/>
      <c r="L59" s="1554"/>
      <c r="M59" s="1555"/>
    </row>
    <row r="60" spans="1:13" ht="65.25" customHeight="1">
      <c r="A60" s="138" t="s">
        <v>220</v>
      </c>
      <c r="B60" s="148" t="s">
        <v>220</v>
      </c>
      <c r="C60" s="1962" t="s">
        <v>1253</v>
      </c>
      <c r="D60" s="1687"/>
      <c r="E60" s="1687"/>
      <c r="F60" s="1687"/>
      <c r="G60" s="1687"/>
      <c r="H60" s="1687"/>
      <c r="I60" s="1687"/>
      <c r="J60" s="1687"/>
      <c r="K60" s="1687"/>
      <c r="L60" s="1687"/>
      <c r="M60" s="1688"/>
    </row>
    <row r="61" spans="1:13">
      <c r="A61" s="11"/>
      <c r="B61" s="42"/>
      <c r="C61" s="11"/>
      <c r="D61" s="11"/>
      <c r="E61" s="11"/>
      <c r="F61" s="11"/>
      <c r="G61" s="11"/>
      <c r="H61" s="11"/>
      <c r="I61" s="11"/>
      <c r="J61" s="11"/>
      <c r="K61" s="11"/>
      <c r="L61" s="11"/>
      <c r="M61" s="11"/>
    </row>
  </sheetData>
  <mergeCells count="49">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C60:M60"/>
    <mergeCell ref="C47:M47"/>
    <mergeCell ref="C49:M49"/>
    <mergeCell ref="A51:A56"/>
    <mergeCell ref="C51:M51"/>
    <mergeCell ref="C52:M52"/>
    <mergeCell ref="C53:M53"/>
    <mergeCell ref="C54:M54"/>
    <mergeCell ref="C55:M55"/>
    <mergeCell ref="A16:A50"/>
    <mergeCell ref="C17:M17"/>
    <mergeCell ref="B18:B24"/>
    <mergeCell ref="B25:B28"/>
    <mergeCell ref="C16:M16"/>
    <mergeCell ref="C48:F48"/>
    <mergeCell ref="C50:M50"/>
    <mergeCell ref="C56:M56"/>
    <mergeCell ref="A57:A59"/>
    <mergeCell ref="C57:M57"/>
    <mergeCell ref="C58:M58"/>
    <mergeCell ref="C59:M59"/>
    <mergeCell ref="J30:L30"/>
    <mergeCell ref="B32:B34"/>
    <mergeCell ref="B35:B42"/>
    <mergeCell ref="B43:B46"/>
    <mergeCell ref="F44:F45"/>
    <mergeCell ref="G44:J45"/>
    <mergeCell ref="L44:M45"/>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1"/>
  <sheetViews>
    <sheetView topLeftCell="C4" zoomScale="72" zoomScaleNormal="72" zoomScalePageLayoutView="90"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1254</v>
      </c>
      <c r="C1" s="196"/>
      <c r="D1" s="196"/>
      <c r="E1" s="196"/>
      <c r="F1" s="196"/>
      <c r="G1" s="196"/>
      <c r="H1" s="196"/>
      <c r="I1" s="196"/>
      <c r="J1" s="196"/>
      <c r="K1" s="196"/>
      <c r="L1" s="196"/>
      <c r="M1" s="197"/>
    </row>
    <row r="2" spans="1:13" ht="36" customHeight="1">
      <c r="A2" s="1728" t="s">
        <v>944</v>
      </c>
      <c r="B2" s="139" t="s">
        <v>945</v>
      </c>
      <c r="C2" s="1963" t="s">
        <v>449</v>
      </c>
      <c r="D2" s="1697"/>
      <c r="E2" s="1697"/>
      <c r="F2" s="1697"/>
      <c r="G2" s="1697"/>
      <c r="H2" s="1697"/>
      <c r="I2" s="1697"/>
      <c r="J2" s="1697"/>
      <c r="K2" s="1697"/>
      <c r="L2" s="1697"/>
      <c r="M2" s="1698"/>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117"/>
      <c r="I4" s="118"/>
      <c r="J4" s="118"/>
      <c r="K4" s="118"/>
      <c r="L4" s="118"/>
      <c r="M4" s="119"/>
    </row>
    <row r="5" spans="1:13">
      <c r="A5" s="1729"/>
      <c r="B5" s="142" t="s">
        <v>947</v>
      </c>
      <c r="C5" s="1733"/>
      <c r="D5" s="1734"/>
      <c r="E5" s="1734"/>
      <c r="F5" s="1734"/>
      <c r="G5" s="1734"/>
      <c r="H5" s="1734"/>
      <c r="I5" s="1734"/>
      <c r="J5" s="1734"/>
      <c r="K5" s="1734"/>
      <c r="L5" s="1734"/>
      <c r="M5" s="1735"/>
    </row>
    <row r="6" spans="1:13" ht="31.5" customHeight="1">
      <c r="A6" s="1729"/>
      <c r="B6" s="142" t="s">
        <v>948</v>
      </c>
      <c r="C6" s="1733"/>
      <c r="D6" s="1734"/>
      <c r="E6" s="1734"/>
      <c r="F6" s="1734"/>
      <c r="G6" s="1734"/>
      <c r="H6" s="1734"/>
      <c r="I6" s="1734"/>
      <c r="J6" s="1734"/>
      <c r="K6" s="1734"/>
      <c r="L6" s="1734"/>
      <c r="M6" s="1735"/>
    </row>
    <row r="7" spans="1:13">
      <c r="A7" s="1729"/>
      <c r="B7" s="151" t="s">
        <v>949</v>
      </c>
      <c r="C7" s="1583"/>
      <c r="D7" s="1560"/>
      <c r="E7" s="120"/>
      <c r="F7" s="120"/>
      <c r="G7" s="121"/>
      <c r="H7" s="61" t="s">
        <v>296</v>
      </c>
      <c r="I7" s="1559" t="s">
        <v>1090</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1240</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8.75" customHeight="1">
      <c r="A11" s="1729"/>
      <c r="B11" s="151" t="s">
        <v>952</v>
      </c>
      <c r="C11" s="1577" t="s">
        <v>1255</v>
      </c>
      <c r="D11" s="1554"/>
      <c r="E11" s="1554"/>
      <c r="F11" s="1554"/>
      <c r="G11" s="1554"/>
      <c r="H11" s="1554"/>
      <c r="I11" s="1554"/>
      <c r="J11" s="1554"/>
      <c r="K11" s="1554"/>
      <c r="L11" s="1554"/>
      <c r="M11" s="1555"/>
    </row>
    <row r="12" spans="1:13" ht="48.75" customHeight="1">
      <c r="A12" s="1729"/>
      <c r="B12" s="151" t="s">
        <v>1069</v>
      </c>
      <c r="C12" s="1577" t="s">
        <v>1256</v>
      </c>
      <c r="D12" s="1554"/>
      <c r="E12" s="1554"/>
      <c r="F12" s="1554"/>
      <c r="G12" s="1554"/>
      <c r="H12" s="1554"/>
      <c r="I12" s="1554"/>
      <c r="J12" s="1554"/>
      <c r="K12" s="1554"/>
      <c r="L12" s="1554"/>
      <c r="M12" s="1555"/>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916" t="s">
        <v>69</v>
      </c>
      <c r="D14" s="1916"/>
      <c r="E14" s="458" t="s">
        <v>108</v>
      </c>
      <c r="F14" s="1910" t="s">
        <v>1204</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441</v>
      </c>
      <c r="D16" s="1554"/>
      <c r="E16" s="1554"/>
      <c r="F16" s="1554"/>
      <c r="G16" s="1554"/>
      <c r="H16" s="1554"/>
      <c r="I16" s="1554"/>
      <c r="J16" s="1554"/>
      <c r="K16" s="1554"/>
      <c r="L16" s="1554"/>
      <c r="M16" s="1555"/>
    </row>
    <row r="17" spans="1:13" ht="28.5" customHeight="1">
      <c r="A17" s="1715"/>
      <c r="B17" s="140" t="s">
        <v>1074</v>
      </c>
      <c r="C17" s="1915" t="s">
        <v>1257</v>
      </c>
      <c r="D17" s="1690"/>
      <c r="E17" s="1690"/>
      <c r="F17" s="1690"/>
      <c r="G17" s="1690"/>
      <c r="H17" s="1690"/>
      <c r="I17" s="1690"/>
      <c r="J17" s="1690"/>
      <c r="K17" s="1690"/>
      <c r="L17" s="1690"/>
      <c r="M17" s="188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t="s">
        <v>964</v>
      </c>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c r="A27" s="1715"/>
      <c r="B27" s="1557"/>
      <c r="C27" s="70" t="s">
        <v>971</v>
      </c>
      <c r="D27" s="24"/>
      <c r="E27" s="25"/>
      <c r="F27" s="779" t="s">
        <v>972</v>
      </c>
      <c r="G27" s="18"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907">
        <v>5093</v>
      </c>
      <c r="E30" s="781"/>
      <c r="F30" s="782" t="s">
        <v>975</v>
      </c>
      <c r="G30" s="19">
        <v>2021</v>
      </c>
      <c r="H30" s="781"/>
      <c r="I30" s="782" t="s">
        <v>976</v>
      </c>
      <c r="J30" s="1961" t="s">
        <v>1243</v>
      </c>
      <c r="K30" s="1542"/>
      <c r="L30" s="1543"/>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49">
        <v>4645</v>
      </c>
      <c r="E37" s="908" t="s">
        <v>594</v>
      </c>
      <c r="F37" s="249">
        <v>4645</v>
      </c>
      <c r="G37" s="207" t="s">
        <v>594</v>
      </c>
      <c r="H37" s="249">
        <v>4645</v>
      </c>
      <c r="I37" s="207" t="s">
        <v>594</v>
      </c>
      <c r="J37" s="249">
        <v>4645</v>
      </c>
      <c r="K37" s="207" t="s">
        <v>594</v>
      </c>
      <c r="L37" s="249">
        <v>4645</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49">
        <v>4645</v>
      </c>
      <c r="E39" s="207" t="s">
        <v>594</v>
      </c>
      <c r="F39" s="249">
        <v>4645</v>
      </c>
      <c r="G39" s="207" t="s">
        <v>594</v>
      </c>
      <c r="H39" s="249">
        <v>4645</v>
      </c>
      <c r="I39" s="207" t="s">
        <v>594</v>
      </c>
      <c r="J39" s="249">
        <v>4645</v>
      </c>
      <c r="K39" s="207" t="s">
        <v>594</v>
      </c>
      <c r="L39" s="249">
        <v>4645</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249">
        <v>4645</v>
      </c>
      <c r="E41" s="9"/>
      <c r="F41" s="249">
        <v>51095</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785"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8" customHeight="1">
      <c r="A47" s="1715"/>
      <c r="B47" s="151" t="s">
        <v>985</v>
      </c>
      <c r="C47" s="1965" t="s">
        <v>1258</v>
      </c>
      <c r="D47" s="1966"/>
      <c r="E47" s="1966"/>
      <c r="F47" s="1966"/>
      <c r="G47" s="1966"/>
      <c r="H47" s="1966"/>
      <c r="I47" s="1966"/>
      <c r="J47" s="1966"/>
      <c r="K47" s="1966"/>
      <c r="L47" s="1966"/>
      <c r="M47" s="1967"/>
    </row>
    <row r="48" spans="1:13">
      <c r="A48" s="1715"/>
      <c r="B48" s="140" t="s">
        <v>986</v>
      </c>
      <c r="C48" s="1577" t="s">
        <v>1259</v>
      </c>
      <c r="D48" s="1554"/>
      <c r="E48" s="1554"/>
      <c r="F48" s="1554"/>
      <c r="G48" s="1554"/>
      <c r="H48" s="1554"/>
      <c r="I48" s="1554"/>
      <c r="J48" s="1554"/>
      <c r="K48" s="1554"/>
      <c r="L48" s="1554"/>
      <c r="M48" s="1555"/>
    </row>
    <row r="49" spans="1:13" ht="16.5" customHeight="1">
      <c r="A49" s="1715"/>
      <c r="B49" s="140" t="s">
        <v>988</v>
      </c>
      <c r="C49" s="1755">
        <v>30</v>
      </c>
      <c r="D49" s="1756"/>
      <c r="E49" s="1756"/>
      <c r="F49" s="1756"/>
      <c r="G49" s="1756"/>
      <c r="H49" s="1756"/>
      <c r="I49" s="1756"/>
      <c r="J49" s="1756"/>
      <c r="K49" s="1756"/>
      <c r="L49" s="1756"/>
      <c r="M49" s="1757"/>
    </row>
    <row r="50" spans="1:13" ht="16.5" customHeight="1">
      <c r="A50" s="1715"/>
      <c r="B50" s="140" t="s">
        <v>990</v>
      </c>
      <c r="C50" s="1917" t="s">
        <v>1099</v>
      </c>
      <c r="D50" s="1918"/>
      <c r="E50" s="1918"/>
      <c r="F50" s="1918"/>
      <c r="G50" s="1918"/>
      <c r="H50" s="1918"/>
      <c r="I50" s="1918"/>
      <c r="J50" s="1918"/>
      <c r="K50" s="1918"/>
      <c r="L50" s="1918"/>
      <c r="M50" s="1919"/>
    </row>
    <row r="51" spans="1:13" ht="15.75" customHeight="1">
      <c r="A51" s="1699" t="s">
        <v>216</v>
      </c>
      <c r="B51" s="144" t="s">
        <v>992</v>
      </c>
      <c r="C51" s="1577" t="s">
        <v>553</v>
      </c>
      <c r="D51" s="1554"/>
      <c r="E51" s="1554"/>
      <c r="F51" s="1554"/>
      <c r="G51" s="1554"/>
      <c r="H51" s="1554"/>
      <c r="I51" s="1554"/>
      <c r="J51" s="1554"/>
      <c r="K51" s="1554"/>
      <c r="L51" s="1554"/>
      <c r="M51" s="1555"/>
    </row>
    <row r="52" spans="1:13" ht="16.5" customHeight="1">
      <c r="A52" s="1700"/>
      <c r="B52" s="144" t="s">
        <v>993</v>
      </c>
      <c r="C52" s="1577" t="s">
        <v>1260</v>
      </c>
      <c r="D52" s="1554"/>
      <c r="E52" s="1554"/>
      <c r="F52" s="1554"/>
      <c r="G52" s="1554"/>
      <c r="H52" s="1554"/>
      <c r="I52" s="1554"/>
      <c r="J52" s="1554"/>
      <c r="K52" s="1554"/>
      <c r="L52" s="1554"/>
      <c r="M52" s="1555"/>
    </row>
    <row r="53" spans="1:13" ht="16.5" customHeight="1">
      <c r="A53" s="1700"/>
      <c r="B53" s="144" t="s">
        <v>995</v>
      </c>
      <c r="C53" s="1577" t="s">
        <v>1249</v>
      </c>
      <c r="D53" s="1554"/>
      <c r="E53" s="1554"/>
      <c r="F53" s="1554"/>
      <c r="G53" s="1554"/>
      <c r="H53" s="1554"/>
      <c r="I53" s="1554"/>
      <c r="J53" s="1554"/>
      <c r="K53" s="1554"/>
      <c r="L53" s="1554"/>
      <c r="M53" s="1555"/>
    </row>
    <row r="54" spans="1:13" ht="15.75" customHeight="1">
      <c r="A54" s="1700"/>
      <c r="B54" s="145" t="s">
        <v>997</v>
      </c>
      <c r="C54" s="1577" t="s">
        <v>1250</v>
      </c>
      <c r="D54" s="1554"/>
      <c r="E54" s="1554"/>
      <c r="F54" s="1554"/>
      <c r="G54" s="1554"/>
      <c r="H54" s="1554"/>
      <c r="I54" s="1554"/>
      <c r="J54" s="1554"/>
      <c r="K54" s="1554"/>
      <c r="L54" s="1554"/>
      <c r="M54" s="1555"/>
    </row>
    <row r="55" spans="1:13" ht="15.75" customHeight="1">
      <c r="A55" s="1700"/>
      <c r="B55" s="144" t="s">
        <v>998</v>
      </c>
      <c r="C55" s="1577" t="s">
        <v>1261</v>
      </c>
      <c r="D55" s="1554"/>
      <c r="E55" s="1554"/>
      <c r="F55" s="1554"/>
      <c r="G55" s="1554"/>
      <c r="H55" s="1554"/>
      <c r="I55" s="1554"/>
      <c r="J55" s="1554"/>
      <c r="K55" s="1554"/>
      <c r="L55" s="1554"/>
      <c r="M55" s="1555"/>
    </row>
    <row r="56" spans="1:13" ht="16.5" customHeight="1">
      <c r="A56" s="1704"/>
      <c r="B56" s="144" t="s">
        <v>999</v>
      </c>
      <c r="C56" s="1577" t="s">
        <v>453</v>
      </c>
      <c r="D56" s="1554"/>
      <c r="E56" s="1554"/>
      <c r="F56" s="1554"/>
      <c r="G56" s="1554"/>
      <c r="H56" s="1554"/>
      <c r="I56" s="1554"/>
      <c r="J56" s="1554"/>
      <c r="K56" s="1554"/>
      <c r="L56" s="1554"/>
      <c r="M56" s="1555"/>
    </row>
    <row r="57" spans="1:13" ht="15.75" customHeight="1">
      <c r="A57" s="1699" t="s">
        <v>1000</v>
      </c>
      <c r="B57" s="146" t="s">
        <v>1001</v>
      </c>
      <c r="C57" s="1577" t="s">
        <v>1251</v>
      </c>
      <c r="D57" s="1554"/>
      <c r="E57" s="1554"/>
      <c r="F57" s="1554"/>
      <c r="G57" s="1554"/>
      <c r="H57" s="1554"/>
      <c r="I57" s="1554"/>
      <c r="J57" s="1554"/>
      <c r="K57" s="1554"/>
      <c r="L57" s="1554"/>
      <c r="M57" s="1555"/>
    </row>
    <row r="58" spans="1:13" ht="30" customHeight="1">
      <c r="A58" s="1700"/>
      <c r="B58" s="146" t="s">
        <v>1003</v>
      </c>
      <c r="C58" s="1577" t="s">
        <v>1252</v>
      </c>
      <c r="D58" s="1554"/>
      <c r="E58" s="1554"/>
      <c r="F58" s="1554"/>
      <c r="G58" s="1554"/>
      <c r="H58" s="1554"/>
      <c r="I58" s="1554"/>
      <c r="J58" s="1554"/>
      <c r="K58" s="1554"/>
      <c r="L58" s="1554"/>
      <c r="M58" s="1555"/>
    </row>
    <row r="59" spans="1:13" ht="30" customHeight="1">
      <c r="A59" s="1700"/>
      <c r="B59" s="147" t="s">
        <v>296</v>
      </c>
      <c r="C59" s="1577" t="s">
        <v>1249</v>
      </c>
      <c r="D59" s="1554"/>
      <c r="E59" s="1554"/>
      <c r="F59" s="1554"/>
      <c r="G59" s="1554"/>
      <c r="H59" s="1554"/>
      <c r="I59" s="1554"/>
      <c r="J59" s="1554"/>
      <c r="K59" s="1554"/>
      <c r="L59" s="1554"/>
      <c r="M59" s="1555"/>
    </row>
    <row r="60" spans="1:13" ht="84" customHeight="1">
      <c r="A60" s="138" t="s">
        <v>220</v>
      </c>
      <c r="B60" s="939" t="s">
        <v>220</v>
      </c>
      <c r="C60" s="1544" t="s">
        <v>1253</v>
      </c>
      <c r="D60" s="1545"/>
      <c r="E60" s="1545"/>
      <c r="F60" s="1545"/>
      <c r="G60" s="1545"/>
      <c r="H60" s="1545"/>
      <c r="I60" s="1545"/>
      <c r="J60" s="1545"/>
      <c r="K60" s="1545"/>
      <c r="L60" s="1545"/>
      <c r="M60" s="1964"/>
    </row>
    <row r="61" spans="1:13">
      <c r="A61" s="11"/>
      <c r="B61" s="42"/>
      <c r="C61" s="11"/>
      <c r="D61" s="11"/>
      <c r="E61" s="11"/>
      <c r="F61" s="11"/>
      <c r="G61" s="11"/>
      <c r="H61" s="11"/>
      <c r="I61" s="11"/>
      <c r="J61" s="11"/>
      <c r="K61" s="11"/>
      <c r="L61" s="11"/>
      <c r="M61" s="11"/>
    </row>
  </sheetData>
  <mergeCells count="49">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J30:L30"/>
    <mergeCell ref="B32:B34"/>
    <mergeCell ref="B35:B42"/>
    <mergeCell ref="B43:B46"/>
    <mergeCell ref="F44:F45"/>
    <mergeCell ref="G44:J45"/>
    <mergeCell ref="L44:M45"/>
    <mergeCell ref="C60:M60"/>
    <mergeCell ref="C47:M47"/>
    <mergeCell ref="C49:M49"/>
    <mergeCell ref="C50:M50"/>
    <mergeCell ref="A51:A56"/>
    <mergeCell ref="C51:M51"/>
    <mergeCell ref="C52:M52"/>
    <mergeCell ref="C53:M53"/>
    <mergeCell ref="C54:M54"/>
    <mergeCell ref="C55:M55"/>
    <mergeCell ref="A16:A50"/>
    <mergeCell ref="C16:M16"/>
    <mergeCell ref="C17:M17"/>
    <mergeCell ref="B18:B24"/>
    <mergeCell ref="B25:B28"/>
    <mergeCell ref="C48:M48"/>
    <mergeCell ref="C56:M56"/>
    <mergeCell ref="A57:A59"/>
    <mergeCell ref="C57:M57"/>
    <mergeCell ref="C58:M58"/>
    <mergeCell ref="C59:M59"/>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1"/>
  <sheetViews>
    <sheetView topLeftCell="C4" zoomScale="72" zoomScaleNormal="72"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1262</v>
      </c>
      <c r="C1" s="196"/>
      <c r="D1" s="196"/>
      <c r="E1" s="196"/>
      <c r="F1" s="196"/>
      <c r="G1" s="196"/>
      <c r="H1" s="196"/>
      <c r="I1" s="196"/>
      <c r="J1" s="196"/>
      <c r="K1" s="196"/>
      <c r="L1" s="196"/>
      <c r="M1" s="197"/>
    </row>
    <row r="2" spans="1:13" ht="36" customHeight="1">
      <c r="A2" s="1728" t="s">
        <v>944</v>
      </c>
      <c r="B2" s="139" t="s">
        <v>945</v>
      </c>
      <c r="C2" s="1963" t="s">
        <v>456</v>
      </c>
      <c r="D2" s="1697"/>
      <c r="E2" s="1697"/>
      <c r="F2" s="1697"/>
      <c r="G2" s="1697"/>
      <c r="H2" s="1697"/>
      <c r="I2" s="1697"/>
      <c r="J2" s="1697"/>
      <c r="K2" s="1697"/>
      <c r="L2" s="1697"/>
      <c r="M2" s="1698"/>
    </row>
    <row r="3" spans="1:13" ht="31.5">
      <c r="A3" s="1729"/>
      <c r="B3" s="151" t="s">
        <v>1063</v>
      </c>
      <c r="C3" s="1733" t="s">
        <v>1064</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117"/>
      <c r="I4" s="118"/>
      <c r="J4" s="118"/>
      <c r="K4" s="118"/>
      <c r="L4" s="118"/>
      <c r="M4" s="119"/>
    </row>
    <row r="5" spans="1:13">
      <c r="A5" s="1729"/>
      <c r="B5" s="142" t="s">
        <v>947</v>
      </c>
      <c r="C5" s="1733"/>
      <c r="D5" s="1734"/>
      <c r="E5" s="1734"/>
      <c r="F5" s="1734"/>
      <c r="G5" s="1734"/>
      <c r="H5" s="1734"/>
      <c r="I5" s="1734"/>
      <c r="J5" s="1734"/>
      <c r="K5" s="1734"/>
      <c r="L5" s="1734"/>
      <c r="M5" s="1735"/>
    </row>
    <row r="6" spans="1:13" ht="31.5" customHeight="1">
      <c r="A6" s="1729"/>
      <c r="B6" s="142" t="s">
        <v>948</v>
      </c>
      <c r="C6" s="1733"/>
      <c r="D6" s="1734"/>
      <c r="E6" s="1734"/>
      <c r="F6" s="1734"/>
      <c r="G6" s="1734"/>
      <c r="H6" s="1734"/>
      <c r="I6" s="1734"/>
      <c r="J6" s="1734"/>
      <c r="K6" s="1734"/>
      <c r="L6" s="1734"/>
      <c r="M6" s="1735"/>
    </row>
    <row r="7" spans="1:13">
      <c r="A7" s="1729"/>
      <c r="B7" s="151" t="s">
        <v>949</v>
      </c>
      <c r="C7" s="1583"/>
      <c r="D7" s="1560"/>
      <c r="E7" s="120"/>
      <c r="F7" s="120"/>
      <c r="G7" s="121"/>
      <c r="H7" s="61" t="s">
        <v>296</v>
      </c>
      <c r="I7" s="1559" t="s">
        <v>1090</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1240</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48.75" customHeight="1">
      <c r="A11" s="1729"/>
      <c r="B11" s="151" t="s">
        <v>952</v>
      </c>
      <c r="C11" s="1609" t="s">
        <v>1263</v>
      </c>
      <c r="D11" s="1610"/>
      <c r="E11" s="1610"/>
      <c r="F11" s="1610"/>
      <c r="G11" s="1610"/>
      <c r="H11" s="1610"/>
      <c r="I11" s="1610"/>
      <c r="J11" s="1610"/>
      <c r="K11" s="1610"/>
      <c r="L11" s="1610"/>
      <c r="M11" s="1611"/>
    </row>
    <row r="12" spans="1:13" ht="48.75" customHeight="1">
      <c r="A12" s="1729"/>
      <c r="B12" s="151" t="s">
        <v>1069</v>
      </c>
      <c r="C12" s="1577" t="s">
        <v>1264</v>
      </c>
      <c r="D12" s="1554"/>
      <c r="E12" s="1554"/>
      <c r="F12" s="1554"/>
      <c r="G12" s="1554"/>
      <c r="H12" s="1554"/>
      <c r="I12" s="1554"/>
      <c r="J12" s="1554"/>
      <c r="K12" s="1554"/>
      <c r="L12" s="1554"/>
      <c r="M12" s="1555"/>
    </row>
    <row r="13" spans="1:13" ht="31.5">
      <c r="A13" s="1729"/>
      <c r="B13" s="151" t="s">
        <v>1071</v>
      </c>
      <c r="C13" s="1747" t="s">
        <v>322</v>
      </c>
      <c r="D13" s="1712"/>
      <c r="E13" s="1712"/>
      <c r="F13" s="1712"/>
      <c r="G13" s="1712"/>
      <c r="H13" s="1712"/>
      <c r="I13" s="1712"/>
      <c r="J13" s="1712"/>
      <c r="K13" s="1712"/>
      <c r="L13" s="1712"/>
      <c r="M13" s="1713"/>
    </row>
    <row r="14" spans="1:13" ht="66" customHeight="1">
      <c r="A14" s="1729"/>
      <c r="B14" s="1746" t="s">
        <v>1072</v>
      </c>
      <c r="C14" s="1916" t="s">
        <v>69</v>
      </c>
      <c r="D14" s="1916"/>
      <c r="E14" s="458" t="s">
        <v>108</v>
      </c>
      <c r="F14" s="1910" t="s">
        <v>1204</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ht="25.5" customHeight="1">
      <c r="A16" s="1714" t="s">
        <v>204</v>
      </c>
      <c r="B16" s="140" t="s">
        <v>283</v>
      </c>
      <c r="C16" s="1577" t="s">
        <v>441</v>
      </c>
      <c r="D16" s="1554"/>
      <c r="E16" s="1554"/>
      <c r="F16" s="1554"/>
      <c r="G16" s="1554"/>
      <c r="H16" s="1554"/>
      <c r="I16" s="1554"/>
      <c r="J16" s="1554"/>
      <c r="K16" s="1554"/>
      <c r="L16" s="1554"/>
      <c r="M16" s="1555"/>
    </row>
    <row r="17" spans="1:13" ht="36.75" customHeight="1">
      <c r="A17" s="1715"/>
      <c r="B17" s="140" t="s">
        <v>1074</v>
      </c>
      <c r="C17" s="1915" t="s">
        <v>457</v>
      </c>
      <c r="D17" s="1690"/>
      <c r="E17" s="1690"/>
      <c r="F17" s="1690"/>
      <c r="G17" s="1690"/>
      <c r="H17" s="1690"/>
      <c r="I17" s="1690"/>
      <c r="J17" s="1690"/>
      <c r="K17" s="1690"/>
      <c r="L17" s="1690"/>
      <c r="M17" s="188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c r="A27" s="1715"/>
      <c r="B27" s="1557"/>
      <c r="C27" s="70" t="s">
        <v>971</v>
      </c>
      <c r="D27" s="24"/>
      <c r="E27" s="25"/>
      <c r="F27" s="779" t="s">
        <v>972</v>
      </c>
      <c r="G27" s="19"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19">
        <v>1</v>
      </c>
      <c r="E30" s="781"/>
      <c r="F30" s="782" t="s">
        <v>975</v>
      </c>
      <c r="G30" s="19">
        <v>2021</v>
      </c>
      <c r="H30" s="781"/>
      <c r="I30" s="782" t="s">
        <v>976</v>
      </c>
      <c r="J30" s="1961" t="s">
        <v>1243</v>
      </c>
      <c r="K30" s="1542"/>
      <c r="L30" s="1543"/>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6">
        <v>1</v>
      </c>
      <c r="E37" s="908" t="s">
        <v>594</v>
      </c>
      <c r="F37" s="206">
        <v>1</v>
      </c>
      <c r="G37" s="207" t="s">
        <v>594</v>
      </c>
      <c r="H37" s="206">
        <v>1</v>
      </c>
      <c r="I37" s="207" t="s">
        <v>594</v>
      </c>
      <c r="J37" s="206">
        <v>1</v>
      </c>
      <c r="K37" s="207" t="s">
        <v>594</v>
      </c>
      <c r="L37" s="206">
        <v>1</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6">
        <v>1</v>
      </c>
      <c r="E39" s="207" t="s">
        <v>594</v>
      </c>
      <c r="F39" s="206">
        <v>1</v>
      </c>
      <c r="G39" s="207" t="s">
        <v>594</v>
      </c>
      <c r="H39" s="206">
        <v>1</v>
      </c>
      <c r="I39" s="207" t="s">
        <v>594</v>
      </c>
      <c r="J39" s="206">
        <v>1</v>
      </c>
      <c r="K39" s="207" t="s">
        <v>594</v>
      </c>
      <c r="L39" s="206">
        <v>1</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206">
        <v>1</v>
      </c>
      <c r="E41" s="9"/>
      <c r="F41" s="206">
        <v>1</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23.75" customHeight="1">
      <c r="A47" s="1715"/>
      <c r="B47" s="151" t="s">
        <v>985</v>
      </c>
      <c r="C47" s="1955" t="s">
        <v>1265</v>
      </c>
      <c r="D47" s="1956"/>
      <c r="E47" s="1956"/>
      <c r="F47" s="1956"/>
      <c r="G47" s="1956"/>
      <c r="H47" s="1956"/>
      <c r="I47" s="1956"/>
      <c r="J47" s="1956"/>
      <c r="K47" s="1956"/>
      <c r="L47" s="1956"/>
      <c r="M47" s="1957"/>
    </row>
    <row r="48" spans="1:13">
      <c r="A48" s="1715"/>
      <c r="B48" s="140" t="s">
        <v>986</v>
      </c>
      <c r="C48" s="1577" t="s">
        <v>1243</v>
      </c>
      <c r="D48" s="1554"/>
      <c r="E48" s="1554"/>
      <c r="F48" s="1554"/>
      <c r="G48" s="216" t="s">
        <v>594</v>
      </c>
      <c r="H48" s="216" t="s">
        <v>594</v>
      </c>
      <c r="I48" s="216" t="s">
        <v>594</v>
      </c>
      <c r="J48" s="216" t="s">
        <v>594</v>
      </c>
      <c r="K48" s="216" t="s">
        <v>594</v>
      </c>
      <c r="L48" s="216" t="s">
        <v>594</v>
      </c>
      <c r="M48" s="217" t="s">
        <v>594</v>
      </c>
    </row>
    <row r="49" spans="1:13" ht="16.5" customHeight="1">
      <c r="A49" s="1715"/>
      <c r="B49" s="140" t="s">
        <v>988</v>
      </c>
      <c r="C49" s="1917">
        <v>90</v>
      </c>
      <c r="D49" s="1918"/>
      <c r="E49" s="1918"/>
      <c r="F49" s="1918"/>
      <c r="G49" s="1918"/>
      <c r="H49" s="1918"/>
      <c r="I49" s="1918"/>
      <c r="J49" s="1918"/>
      <c r="K49" s="1918"/>
      <c r="L49" s="1918"/>
      <c r="M49" s="1919"/>
    </row>
    <row r="50" spans="1:13" ht="16.5" customHeight="1">
      <c r="A50" s="1715"/>
      <c r="B50" s="140" t="s">
        <v>990</v>
      </c>
      <c r="C50" s="1577" t="s">
        <v>1266</v>
      </c>
      <c r="D50" s="1554"/>
      <c r="E50" s="1554"/>
      <c r="F50" s="1554"/>
      <c r="G50" s="1554"/>
      <c r="H50" s="1554"/>
      <c r="I50" s="1554"/>
      <c r="J50" s="1554"/>
      <c r="K50" s="1554"/>
      <c r="L50" s="1554"/>
      <c r="M50" s="1555"/>
    </row>
    <row r="51" spans="1:13" ht="15.75" customHeight="1">
      <c r="A51" s="1699" t="s">
        <v>216</v>
      </c>
      <c r="B51" s="144" t="s">
        <v>992</v>
      </c>
      <c r="C51" s="1577" t="s">
        <v>445</v>
      </c>
      <c r="D51" s="1554"/>
      <c r="E51" s="1554"/>
      <c r="F51" s="1554"/>
      <c r="G51" s="1554"/>
      <c r="H51" s="1554"/>
      <c r="I51" s="1554"/>
      <c r="J51" s="1554"/>
      <c r="K51" s="1554"/>
      <c r="L51" s="1554"/>
      <c r="M51" s="1555"/>
    </row>
    <row r="52" spans="1:13" ht="16.5" customHeight="1">
      <c r="A52" s="1700"/>
      <c r="B52" s="144" t="s">
        <v>993</v>
      </c>
      <c r="C52" s="1577" t="s">
        <v>1248</v>
      </c>
      <c r="D52" s="1554"/>
      <c r="E52" s="1554"/>
      <c r="F52" s="1554"/>
      <c r="G52" s="1554"/>
      <c r="H52" s="1554"/>
      <c r="I52" s="1554"/>
      <c r="J52" s="1554"/>
      <c r="K52" s="1554"/>
      <c r="L52" s="1554"/>
      <c r="M52" s="1555"/>
    </row>
    <row r="53" spans="1:13" ht="16.5" customHeight="1">
      <c r="A53" s="1700"/>
      <c r="B53" s="144" t="s">
        <v>995</v>
      </c>
      <c r="C53" s="1577" t="s">
        <v>1249</v>
      </c>
      <c r="D53" s="1554"/>
      <c r="E53" s="1554"/>
      <c r="F53" s="1554"/>
      <c r="G53" s="1554"/>
      <c r="H53" s="1554"/>
      <c r="I53" s="1554"/>
      <c r="J53" s="1554"/>
      <c r="K53" s="1554"/>
      <c r="L53" s="1554"/>
      <c r="M53" s="1555"/>
    </row>
    <row r="54" spans="1:13" ht="15.75" customHeight="1">
      <c r="A54" s="1700"/>
      <c r="B54" s="145" t="s">
        <v>997</v>
      </c>
      <c r="C54" s="1577" t="s">
        <v>1250</v>
      </c>
      <c r="D54" s="1554"/>
      <c r="E54" s="1554"/>
      <c r="F54" s="1554"/>
      <c r="G54" s="1554"/>
      <c r="H54" s="1554"/>
      <c r="I54" s="1554"/>
      <c r="J54" s="1554"/>
      <c r="K54" s="1554"/>
      <c r="L54" s="1554"/>
      <c r="M54" s="1555"/>
    </row>
    <row r="55" spans="1:13" ht="15.75" customHeight="1">
      <c r="A55" s="1700"/>
      <c r="B55" s="144" t="s">
        <v>998</v>
      </c>
      <c r="C55" s="1577" t="s">
        <v>447</v>
      </c>
      <c r="D55" s="1554"/>
      <c r="E55" s="1554"/>
      <c r="F55" s="1554"/>
      <c r="G55" s="1554"/>
      <c r="H55" s="1554"/>
      <c r="I55" s="1554"/>
      <c r="J55" s="1554"/>
      <c r="K55" s="1554"/>
      <c r="L55" s="1554"/>
      <c r="M55" s="1555"/>
    </row>
    <row r="56" spans="1:13" ht="16.5" customHeight="1">
      <c r="A56" s="1704"/>
      <c r="B56" s="144" t="s">
        <v>999</v>
      </c>
      <c r="C56" s="1577" t="s">
        <v>446</v>
      </c>
      <c r="D56" s="1554"/>
      <c r="E56" s="1554"/>
      <c r="F56" s="1554"/>
      <c r="G56" s="1554"/>
      <c r="H56" s="1554"/>
      <c r="I56" s="1554"/>
      <c r="J56" s="1554"/>
      <c r="K56" s="1554"/>
      <c r="L56" s="1554"/>
      <c r="M56" s="1555"/>
    </row>
    <row r="57" spans="1:13" ht="15.75" customHeight="1">
      <c r="A57" s="1699" t="s">
        <v>1000</v>
      </c>
      <c r="B57" s="146" t="s">
        <v>1001</v>
      </c>
      <c r="C57" s="1577" t="s">
        <v>1251</v>
      </c>
      <c r="D57" s="1554"/>
      <c r="E57" s="1554"/>
      <c r="F57" s="1554"/>
      <c r="G57" s="1554"/>
      <c r="H57" s="1554"/>
      <c r="I57" s="1554"/>
      <c r="J57" s="1554"/>
      <c r="K57" s="1554"/>
      <c r="L57" s="1554"/>
      <c r="M57" s="1555"/>
    </row>
    <row r="58" spans="1:13" ht="30" customHeight="1">
      <c r="A58" s="1700"/>
      <c r="B58" s="146" t="s">
        <v>1003</v>
      </c>
      <c r="C58" s="1577" t="s">
        <v>1252</v>
      </c>
      <c r="D58" s="1554"/>
      <c r="E58" s="1554"/>
      <c r="F58" s="1554"/>
      <c r="G58" s="1554"/>
      <c r="H58" s="1554"/>
      <c r="I58" s="1554"/>
      <c r="J58" s="1554"/>
      <c r="K58" s="1554"/>
      <c r="L58" s="1554"/>
      <c r="M58" s="1555"/>
    </row>
    <row r="59" spans="1:13" ht="30" customHeight="1">
      <c r="A59" s="1700"/>
      <c r="B59" s="147" t="s">
        <v>296</v>
      </c>
      <c r="C59" s="1577" t="s">
        <v>1249</v>
      </c>
      <c r="D59" s="1554"/>
      <c r="E59" s="1554"/>
      <c r="F59" s="1554"/>
      <c r="G59" s="1554"/>
      <c r="H59" s="1554"/>
      <c r="I59" s="1554"/>
      <c r="J59" s="1554"/>
      <c r="K59" s="1554"/>
      <c r="L59" s="1554"/>
      <c r="M59" s="1555"/>
    </row>
    <row r="60" spans="1:13" ht="78.75" customHeight="1">
      <c r="A60" s="138" t="s">
        <v>220</v>
      </c>
      <c r="B60" s="939" t="s">
        <v>220</v>
      </c>
      <c r="C60" s="1544" t="s">
        <v>1267</v>
      </c>
      <c r="D60" s="1545"/>
      <c r="E60" s="1545"/>
      <c r="F60" s="1545"/>
      <c r="G60" s="1545"/>
      <c r="H60" s="1545"/>
      <c r="I60" s="1545"/>
      <c r="J60" s="1545"/>
      <c r="K60" s="1545"/>
      <c r="L60" s="1545"/>
      <c r="M60" s="1964"/>
    </row>
    <row r="61" spans="1:13">
      <c r="A61" s="11"/>
      <c r="B61" s="42"/>
      <c r="C61" s="11"/>
      <c r="D61" s="11"/>
      <c r="E61" s="11"/>
      <c r="F61" s="11"/>
      <c r="G61" s="11"/>
      <c r="H61" s="11"/>
      <c r="I61" s="11"/>
      <c r="J61" s="11"/>
      <c r="K61" s="11"/>
      <c r="L61" s="11"/>
      <c r="M61" s="11"/>
    </row>
  </sheetData>
  <mergeCells count="49">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J30:L30"/>
    <mergeCell ref="B32:B34"/>
    <mergeCell ref="B35:B42"/>
    <mergeCell ref="B43:B46"/>
    <mergeCell ref="F44:F45"/>
    <mergeCell ref="G44:J45"/>
    <mergeCell ref="L44:M45"/>
    <mergeCell ref="C60:M60"/>
    <mergeCell ref="C47:M47"/>
    <mergeCell ref="C49:M49"/>
    <mergeCell ref="C50:M50"/>
    <mergeCell ref="A51:A56"/>
    <mergeCell ref="C51:M51"/>
    <mergeCell ref="C52:M52"/>
    <mergeCell ref="C53:M53"/>
    <mergeCell ref="C54:M54"/>
    <mergeCell ref="C55:M55"/>
    <mergeCell ref="A16:A50"/>
    <mergeCell ref="C16:M16"/>
    <mergeCell ref="C17:M17"/>
    <mergeCell ref="B18:B24"/>
    <mergeCell ref="B25:B28"/>
    <mergeCell ref="C48:F48"/>
    <mergeCell ref="C56:M56"/>
    <mergeCell ref="A57:A59"/>
    <mergeCell ref="C57:M57"/>
    <mergeCell ref="C58:M58"/>
    <mergeCell ref="C59:M59"/>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C6" zoomScale="72" zoomScaleNormal="72" workbookViewId="0">
      <selection activeCell="C2" sqref="C2:M2"/>
    </sheetView>
  </sheetViews>
  <sheetFormatPr baseColWidth="10" defaultColWidth="9.140625" defaultRowHeight="15.75"/>
  <cols>
    <col min="1" max="1" width="26.28515625" customWidth="1"/>
    <col min="2" max="2" width="36.85546875" style="453" customWidth="1"/>
    <col min="3" max="3" width="13.85546875" style="345" customWidth="1"/>
    <col min="4" max="4" width="8.7109375" style="345" customWidth="1"/>
    <col min="5" max="5" width="17.140625" style="345" customWidth="1"/>
    <col min="6" max="6" width="12.7109375" style="345" customWidth="1"/>
    <col min="7" max="7" width="18.28515625" style="345" customWidth="1"/>
    <col min="8" max="8" width="8.7109375" style="345" customWidth="1"/>
    <col min="9" max="9" width="11.42578125" style="345" customWidth="1"/>
    <col min="10" max="13" width="8.7109375" style="345" customWidth="1"/>
    <col min="14" max="18" width="28" style="11" customWidth="1"/>
  </cols>
  <sheetData>
    <row r="1" spans="1:13" ht="20.25" customHeight="1">
      <c r="A1" s="398" t="s">
        <v>594</v>
      </c>
      <c r="B1" s="1986" t="s">
        <v>1268</v>
      </c>
      <c r="C1" s="1987"/>
      <c r="D1" s="1987"/>
      <c r="E1" s="1987"/>
      <c r="F1" s="1987"/>
      <c r="G1" s="1987"/>
      <c r="H1" s="1987"/>
      <c r="I1" s="1987"/>
      <c r="J1" s="1987"/>
      <c r="K1" s="1987"/>
      <c r="L1" s="1987"/>
      <c r="M1" s="1988"/>
    </row>
    <row r="2" spans="1:13" ht="36" customHeight="1">
      <c r="A2" s="1636" t="s">
        <v>944</v>
      </c>
      <c r="B2" s="381" t="s">
        <v>945</v>
      </c>
      <c r="C2" s="1804" t="s">
        <v>460</v>
      </c>
      <c r="D2" s="1804"/>
      <c r="E2" s="1804"/>
      <c r="F2" s="1804"/>
      <c r="G2" s="1804"/>
      <c r="H2" s="1804"/>
      <c r="I2" s="1804"/>
      <c r="J2" s="1804"/>
      <c r="K2" s="1804"/>
      <c r="L2" s="1804"/>
      <c r="M2" s="1805"/>
    </row>
    <row r="3" spans="1:13" ht="15" customHeight="1">
      <c r="A3" s="1637"/>
      <c r="B3" s="382" t="s">
        <v>1063</v>
      </c>
      <c r="C3" s="1956" t="s">
        <v>1085</v>
      </c>
      <c r="D3" s="1956"/>
      <c r="E3" s="1956"/>
      <c r="F3" s="1956"/>
      <c r="G3" s="1956"/>
      <c r="H3" s="1956"/>
      <c r="I3" s="1956"/>
      <c r="J3" s="1956"/>
      <c r="K3" s="1956"/>
      <c r="L3" s="1956"/>
      <c r="M3" s="1957"/>
    </row>
    <row r="4" spans="1:13" ht="15" customHeight="1">
      <c r="A4" s="1637"/>
      <c r="B4" s="383" t="s">
        <v>292</v>
      </c>
      <c r="C4" s="425" t="s">
        <v>93</v>
      </c>
      <c r="D4" s="426" t="s">
        <v>594</v>
      </c>
      <c r="E4" s="352" t="s">
        <v>594</v>
      </c>
      <c r="F4" s="1990" t="s">
        <v>293</v>
      </c>
      <c r="G4" s="1991"/>
      <c r="H4" s="401">
        <v>44</v>
      </c>
      <c r="I4" s="425" t="s">
        <v>594</v>
      </c>
      <c r="J4" s="425" t="s">
        <v>594</v>
      </c>
      <c r="K4" s="425" t="s">
        <v>594</v>
      </c>
      <c r="L4" s="425" t="s">
        <v>594</v>
      </c>
      <c r="M4" s="427" t="s">
        <v>594</v>
      </c>
    </row>
    <row r="5" spans="1:13" ht="15" customHeight="1">
      <c r="A5" s="1637"/>
      <c r="B5" s="383" t="s">
        <v>947</v>
      </c>
      <c r="C5" s="1610" t="s">
        <v>1065</v>
      </c>
      <c r="D5" s="1610"/>
      <c r="E5" s="1610"/>
      <c r="F5" s="1610"/>
      <c r="G5" s="1610"/>
      <c r="H5" s="1610"/>
      <c r="I5" s="1610"/>
      <c r="J5" s="1610"/>
      <c r="K5" s="1610"/>
      <c r="L5" s="1610"/>
      <c r="M5" s="1610"/>
    </row>
    <row r="6" spans="1:13" ht="15" customHeight="1">
      <c r="A6" s="1637"/>
      <c r="B6" s="383" t="s">
        <v>948</v>
      </c>
      <c r="C6" s="1610" t="s">
        <v>1066</v>
      </c>
      <c r="D6" s="1610"/>
      <c r="E6" s="1610"/>
      <c r="F6" s="1610"/>
      <c r="G6" s="1610"/>
      <c r="H6" s="1610"/>
      <c r="I6" s="1610"/>
      <c r="J6" s="1610"/>
      <c r="K6" s="1610"/>
      <c r="L6" s="1610"/>
      <c r="M6" s="1610"/>
    </row>
    <row r="7" spans="1:13" ht="15" customHeight="1">
      <c r="A7" s="1637"/>
      <c r="B7" s="383" t="s">
        <v>949</v>
      </c>
      <c r="C7" s="1992" t="s">
        <v>33</v>
      </c>
      <c r="D7" s="1992"/>
      <c r="E7" s="428" t="s">
        <v>594</v>
      </c>
      <c r="F7" s="428" t="s">
        <v>594</v>
      </c>
      <c r="G7" s="429" t="s">
        <v>594</v>
      </c>
      <c r="H7" s="430" t="s">
        <v>296</v>
      </c>
      <c r="I7" s="1992" t="s">
        <v>56</v>
      </c>
      <c r="J7" s="1992"/>
      <c r="K7" s="1992"/>
      <c r="L7" s="1992"/>
      <c r="M7" s="1993"/>
    </row>
    <row r="8" spans="1:13">
      <c r="A8" s="1637"/>
      <c r="B8" s="1806" t="s">
        <v>950</v>
      </c>
      <c r="C8" s="428" t="s">
        <v>594</v>
      </c>
      <c r="D8" s="428" t="s">
        <v>594</v>
      </c>
      <c r="E8" s="431" t="s">
        <v>594</v>
      </c>
      <c r="F8" s="431" t="s">
        <v>594</v>
      </c>
      <c r="G8" s="431" t="s">
        <v>594</v>
      </c>
      <c r="H8" s="431" t="s">
        <v>594</v>
      </c>
      <c r="I8" s="428" t="s">
        <v>594</v>
      </c>
      <c r="J8" s="428" t="s">
        <v>594</v>
      </c>
      <c r="K8" s="428" t="s">
        <v>594</v>
      </c>
      <c r="L8" s="428" t="s">
        <v>594</v>
      </c>
      <c r="M8" s="432" t="s">
        <v>594</v>
      </c>
    </row>
    <row r="9" spans="1:13" ht="15" customHeight="1">
      <c r="A9" s="1637"/>
      <c r="B9" s="1806"/>
      <c r="C9" s="1681" t="s">
        <v>56</v>
      </c>
      <c r="D9" s="1681"/>
      <c r="E9" s="428"/>
      <c r="F9" s="1985" t="s">
        <v>594</v>
      </c>
      <c r="G9" s="1985"/>
      <c r="H9" s="428"/>
      <c r="I9" s="1985" t="s">
        <v>594</v>
      </c>
      <c r="J9" s="1985"/>
      <c r="K9" s="428"/>
      <c r="L9" s="428"/>
      <c r="M9" s="432" t="s">
        <v>594</v>
      </c>
    </row>
    <row r="10" spans="1:13" ht="15" customHeight="1">
      <c r="A10" s="1637"/>
      <c r="B10" s="1807"/>
      <c r="C10" s="1985" t="s">
        <v>951</v>
      </c>
      <c r="D10" s="1985"/>
      <c r="E10" s="433" t="s">
        <v>594</v>
      </c>
      <c r="F10" s="1985" t="s">
        <v>951</v>
      </c>
      <c r="G10" s="1985"/>
      <c r="H10" s="433" t="s">
        <v>594</v>
      </c>
      <c r="I10" s="1985" t="s">
        <v>951</v>
      </c>
      <c r="J10" s="1985"/>
      <c r="K10" s="433" t="s">
        <v>594</v>
      </c>
      <c r="L10" s="433" t="s">
        <v>594</v>
      </c>
      <c r="M10" s="434" t="s">
        <v>594</v>
      </c>
    </row>
    <row r="11" spans="1:13" ht="39.75" customHeight="1">
      <c r="A11" s="1637"/>
      <c r="B11" s="383" t="s">
        <v>952</v>
      </c>
      <c r="C11" s="1956" t="s">
        <v>1269</v>
      </c>
      <c r="D11" s="1956"/>
      <c r="E11" s="1956"/>
      <c r="F11" s="1956"/>
      <c r="G11" s="1956"/>
      <c r="H11" s="1956"/>
      <c r="I11" s="1956"/>
      <c r="J11" s="1956"/>
      <c r="K11" s="1956"/>
      <c r="L11" s="1956"/>
      <c r="M11" s="1957"/>
    </row>
    <row r="12" spans="1:13" ht="32.25" customHeight="1">
      <c r="A12" s="1637"/>
      <c r="B12" s="383" t="s">
        <v>1069</v>
      </c>
      <c r="C12" s="1956" t="s">
        <v>1270</v>
      </c>
      <c r="D12" s="1956"/>
      <c r="E12" s="1956"/>
      <c r="F12" s="1956"/>
      <c r="G12" s="1956"/>
      <c r="H12" s="1956"/>
      <c r="I12" s="1956"/>
      <c r="J12" s="1956"/>
      <c r="K12" s="1956"/>
      <c r="L12" s="1956"/>
      <c r="M12" s="1957"/>
    </row>
    <row r="13" spans="1:13" ht="50.25" customHeight="1">
      <c r="A13" s="1637"/>
      <c r="B13" s="383" t="s">
        <v>1071</v>
      </c>
      <c r="C13" s="1747" t="s">
        <v>322</v>
      </c>
      <c r="D13" s="1712"/>
      <c r="E13" s="1712"/>
      <c r="F13" s="1712"/>
      <c r="G13" s="1712"/>
      <c r="H13" s="1712"/>
      <c r="I13" s="1712"/>
      <c r="J13" s="1712"/>
      <c r="K13" s="1712"/>
      <c r="L13" s="1712"/>
      <c r="M13" s="1713"/>
    </row>
    <row r="14" spans="1:13" ht="29.25" customHeight="1">
      <c r="A14" s="1637"/>
      <c r="B14" s="1808" t="s">
        <v>1072</v>
      </c>
      <c r="C14" s="1956" t="s">
        <v>59</v>
      </c>
      <c r="D14" s="1956"/>
      <c r="E14" s="435" t="s">
        <v>108</v>
      </c>
      <c r="F14" s="1956" t="s">
        <v>1271</v>
      </c>
      <c r="G14" s="1956"/>
      <c r="H14" s="1956"/>
      <c r="I14" s="1956"/>
      <c r="J14" s="1956"/>
      <c r="K14" s="1956"/>
      <c r="L14" s="1956"/>
      <c r="M14" s="1957"/>
    </row>
    <row r="15" spans="1:13">
      <c r="A15" s="1637"/>
      <c r="B15" s="1809"/>
      <c r="C15" s="425" t="s">
        <v>594</v>
      </c>
      <c r="D15" s="425" t="s">
        <v>594</v>
      </c>
      <c r="E15" s="436" t="s">
        <v>594</v>
      </c>
      <c r="F15" s="437" t="s">
        <v>594</v>
      </c>
      <c r="G15" s="437" t="s">
        <v>594</v>
      </c>
      <c r="H15" s="437" t="s">
        <v>594</v>
      </c>
      <c r="I15" s="437" t="s">
        <v>594</v>
      </c>
      <c r="J15" s="437" t="s">
        <v>594</v>
      </c>
      <c r="K15" s="437" t="s">
        <v>594</v>
      </c>
      <c r="L15" s="428" t="s">
        <v>594</v>
      </c>
      <c r="M15" s="432" t="s">
        <v>594</v>
      </c>
    </row>
    <row r="16" spans="1:13" ht="15" customHeight="1">
      <c r="A16" s="1760" t="s">
        <v>204</v>
      </c>
      <c r="B16" s="387" t="s">
        <v>283</v>
      </c>
      <c r="C16" s="1970" t="s">
        <v>378</v>
      </c>
      <c r="D16" s="1970"/>
      <c r="E16" s="1970"/>
      <c r="F16" s="1970"/>
      <c r="G16" s="1970"/>
      <c r="H16" s="1970"/>
      <c r="I16" s="1970"/>
      <c r="J16" s="1970"/>
      <c r="K16" s="1970"/>
      <c r="L16" s="1970"/>
      <c r="M16" s="1971"/>
    </row>
    <row r="17" spans="1:13" ht="30.75" customHeight="1">
      <c r="A17" s="1632"/>
      <c r="B17" s="415" t="s">
        <v>1074</v>
      </c>
      <c r="C17" s="1972" t="s">
        <v>2315</v>
      </c>
      <c r="D17" s="1972"/>
      <c r="E17" s="1972"/>
      <c r="F17" s="1972"/>
      <c r="G17" s="1972"/>
      <c r="H17" s="1972"/>
      <c r="I17" s="1972"/>
      <c r="J17" s="1972"/>
      <c r="K17" s="1972"/>
      <c r="L17" s="1972"/>
      <c r="M17" s="1972"/>
    </row>
    <row r="18" spans="1:13" ht="16.5">
      <c r="A18" s="1632"/>
      <c r="B18" s="1885" t="s">
        <v>954</v>
      </c>
      <c r="C18" s="787"/>
      <c r="D18" s="788" t="s">
        <v>594</v>
      </c>
      <c r="E18" s="788" t="s">
        <v>594</v>
      </c>
      <c r="F18" s="788" t="s">
        <v>594</v>
      </c>
      <c r="G18" s="788" t="s">
        <v>594</v>
      </c>
      <c r="H18" s="788" t="s">
        <v>594</v>
      </c>
      <c r="I18" s="788" t="s">
        <v>594</v>
      </c>
      <c r="J18" s="788" t="s">
        <v>594</v>
      </c>
      <c r="K18" s="788" t="s">
        <v>594</v>
      </c>
      <c r="L18" s="788" t="s">
        <v>594</v>
      </c>
      <c r="M18" s="789" t="s">
        <v>594</v>
      </c>
    </row>
    <row r="19" spans="1:13">
      <c r="A19" s="1632"/>
      <c r="B19" s="1885"/>
      <c r="C19" s="790" t="s">
        <v>594</v>
      </c>
      <c r="D19" s="437" t="s">
        <v>594</v>
      </c>
      <c r="E19" s="437"/>
      <c r="F19" s="437" t="s">
        <v>594</v>
      </c>
      <c r="G19" s="437"/>
      <c r="H19" s="437" t="s">
        <v>594</v>
      </c>
      <c r="I19" s="437"/>
      <c r="J19" s="437" t="s">
        <v>594</v>
      </c>
      <c r="K19" s="437"/>
      <c r="L19" s="437"/>
      <c r="M19" s="791" t="s">
        <v>594</v>
      </c>
    </row>
    <row r="20" spans="1:13">
      <c r="A20" s="1632"/>
      <c r="B20" s="1885"/>
      <c r="C20" s="792" t="s">
        <v>955</v>
      </c>
      <c r="D20" s="793" t="s">
        <v>594</v>
      </c>
      <c r="E20" s="566" t="s">
        <v>956</v>
      </c>
      <c r="F20" s="793" t="s">
        <v>594</v>
      </c>
      <c r="G20" s="566" t="s">
        <v>957</v>
      </c>
      <c r="H20" s="793" t="s">
        <v>594</v>
      </c>
      <c r="I20" s="566" t="s">
        <v>958</v>
      </c>
      <c r="J20" s="793" t="s">
        <v>594</v>
      </c>
      <c r="K20" s="437"/>
      <c r="L20" s="437"/>
      <c r="M20" s="791" t="s">
        <v>594</v>
      </c>
    </row>
    <row r="21" spans="1:13">
      <c r="A21" s="1632"/>
      <c r="B21" s="1885"/>
      <c r="C21" s="792" t="s">
        <v>959</v>
      </c>
      <c r="D21" s="570" t="s">
        <v>594</v>
      </c>
      <c r="E21" s="566" t="s">
        <v>960</v>
      </c>
      <c r="F21" s="570" t="s">
        <v>594</v>
      </c>
      <c r="G21" s="566" t="s">
        <v>961</v>
      </c>
      <c r="H21" s="570" t="s">
        <v>594</v>
      </c>
      <c r="I21" s="566"/>
      <c r="J21" s="566"/>
      <c r="K21" s="437"/>
      <c r="L21" s="437"/>
      <c r="M21" s="791" t="s">
        <v>594</v>
      </c>
    </row>
    <row r="22" spans="1:13">
      <c r="A22" s="1632"/>
      <c r="B22" s="1885"/>
      <c r="C22" s="792" t="s">
        <v>962</v>
      </c>
      <c r="D22" s="570" t="s">
        <v>594</v>
      </c>
      <c r="E22" s="566" t="s">
        <v>963</v>
      </c>
      <c r="F22" s="570" t="s">
        <v>594</v>
      </c>
      <c r="G22" s="566"/>
      <c r="H22" s="566"/>
      <c r="I22" s="566"/>
      <c r="J22" s="566"/>
      <c r="K22" s="437"/>
      <c r="L22" s="437"/>
      <c r="M22" s="791" t="s">
        <v>594</v>
      </c>
    </row>
    <row r="23" spans="1:13">
      <c r="A23" s="1632"/>
      <c r="B23" s="1885"/>
      <c r="C23" s="794" t="s">
        <v>105</v>
      </c>
      <c r="D23" s="795" t="s">
        <v>964</v>
      </c>
      <c r="E23" s="796" t="s">
        <v>965</v>
      </c>
      <c r="F23" s="1989" t="s">
        <v>1046</v>
      </c>
      <c r="G23" s="1989"/>
      <c r="H23" s="797" t="s">
        <v>594</v>
      </c>
      <c r="I23" s="797" t="s">
        <v>594</v>
      </c>
      <c r="J23" s="797" t="s">
        <v>594</v>
      </c>
      <c r="K23" s="798" t="s">
        <v>594</v>
      </c>
      <c r="L23" s="798" t="s">
        <v>594</v>
      </c>
      <c r="M23" s="799" t="s">
        <v>594</v>
      </c>
    </row>
    <row r="24" spans="1:13">
      <c r="A24" s="1632"/>
      <c r="B24" s="1802"/>
      <c r="C24" s="425" t="s">
        <v>594</v>
      </c>
      <c r="D24" s="425" t="s">
        <v>594</v>
      </c>
      <c r="E24" s="425" t="s">
        <v>594</v>
      </c>
      <c r="F24" s="425" t="s">
        <v>594</v>
      </c>
      <c r="G24" s="425" t="s">
        <v>594</v>
      </c>
      <c r="H24" s="425" t="s">
        <v>594</v>
      </c>
      <c r="I24" s="425" t="s">
        <v>594</v>
      </c>
      <c r="J24" s="425" t="s">
        <v>594</v>
      </c>
      <c r="K24" s="425" t="s">
        <v>594</v>
      </c>
      <c r="L24" s="425" t="s">
        <v>594</v>
      </c>
      <c r="M24" s="427" t="s">
        <v>594</v>
      </c>
    </row>
    <row r="25" spans="1:13">
      <c r="A25" s="1632"/>
      <c r="B25" s="1801" t="s">
        <v>967</v>
      </c>
      <c r="C25" s="437" t="s">
        <v>594</v>
      </c>
      <c r="D25" s="437" t="s">
        <v>594</v>
      </c>
      <c r="E25" s="437" t="s">
        <v>594</v>
      </c>
      <c r="F25" s="437" t="s">
        <v>594</v>
      </c>
      <c r="G25" s="437" t="s">
        <v>594</v>
      </c>
      <c r="H25" s="437" t="s">
        <v>594</v>
      </c>
      <c r="I25" s="437" t="s">
        <v>594</v>
      </c>
      <c r="J25" s="437" t="s">
        <v>594</v>
      </c>
      <c r="K25" s="437" t="s">
        <v>594</v>
      </c>
      <c r="L25" s="428" t="s">
        <v>594</v>
      </c>
      <c r="M25" s="432" t="s">
        <v>594</v>
      </c>
    </row>
    <row r="26" spans="1:13" ht="20.25" customHeight="1">
      <c r="A26" s="1632"/>
      <c r="B26" s="1801"/>
      <c r="C26" s="566" t="s">
        <v>968</v>
      </c>
      <c r="D26" s="567" t="s">
        <v>594</v>
      </c>
      <c r="E26" s="566"/>
      <c r="F26" s="566" t="s">
        <v>969</v>
      </c>
      <c r="G26" s="571" t="s">
        <v>964</v>
      </c>
      <c r="H26" s="566"/>
      <c r="I26" s="566" t="s">
        <v>970</v>
      </c>
      <c r="J26" s="440"/>
      <c r="K26" s="437"/>
      <c r="L26" s="428"/>
      <c r="M26" s="432" t="s">
        <v>594</v>
      </c>
    </row>
    <row r="27" spans="1:13" ht="16.5" customHeight="1">
      <c r="A27" s="1632"/>
      <c r="B27" s="1801"/>
      <c r="C27" s="566" t="s">
        <v>971</v>
      </c>
      <c r="D27" s="568" t="s">
        <v>594</v>
      </c>
      <c r="E27" s="569"/>
      <c r="F27" s="566" t="s">
        <v>972</v>
      </c>
      <c r="G27" s="570" t="s">
        <v>594</v>
      </c>
      <c r="H27" s="569"/>
      <c r="I27" s="569"/>
      <c r="J27" s="428"/>
      <c r="K27" s="428"/>
      <c r="L27" s="428"/>
      <c r="M27" s="432" t="s">
        <v>594</v>
      </c>
    </row>
    <row r="28" spans="1:13">
      <c r="A28" s="1632"/>
      <c r="B28" s="1802"/>
      <c r="C28" s="425" t="s">
        <v>594</v>
      </c>
      <c r="D28" s="425" t="s">
        <v>594</v>
      </c>
      <c r="E28" s="425" t="s">
        <v>594</v>
      </c>
      <c r="F28" s="425" t="s">
        <v>594</v>
      </c>
      <c r="G28" s="425" t="s">
        <v>594</v>
      </c>
      <c r="H28" s="425" t="s">
        <v>594</v>
      </c>
      <c r="I28" s="425" t="s">
        <v>594</v>
      </c>
      <c r="J28" s="425" t="s">
        <v>594</v>
      </c>
      <c r="K28" s="425" t="s">
        <v>594</v>
      </c>
      <c r="L28" s="433" t="s">
        <v>594</v>
      </c>
      <c r="M28" s="434" t="s">
        <v>594</v>
      </c>
    </row>
    <row r="29" spans="1:13">
      <c r="A29" s="1632"/>
      <c r="B29" s="384" t="s">
        <v>973</v>
      </c>
      <c r="C29" s="437" t="s">
        <v>594</v>
      </c>
      <c r="D29" s="437" t="s">
        <v>594</v>
      </c>
      <c r="E29" s="437" t="s">
        <v>594</v>
      </c>
      <c r="F29" s="437" t="s">
        <v>594</v>
      </c>
      <c r="G29" s="437" t="s">
        <v>594</v>
      </c>
      <c r="H29" s="437" t="s">
        <v>594</v>
      </c>
      <c r="I29" s="437" t="s">
        <v>594</v>
      </c>
      <c r="J29" s="437" t="s">
        <v>594</v>
      </c>
      <c r="K29" s="437" t="s">
        <v>594</v>
      </c>
      <c r="L29" s="437" t="s">
        <v>594</v>
      </c>
      <c r="M29" s="438" t="s">
        <v>594</v>
      </c>
    </row>
    <row r="30" spans="1:13">
      <c r="A30" s="1632"/>
      <c r="B30" s="384" t="s">
        <v>594</v>
      </c>
      <c r="C30" s="572" t="s">
        <v>974</v>
      </c>
      <c r="D30" s="1222">
        <v>1</v>
      </c>
      <c r="E30" s="437"/>
      <c r="F30" s="428" t="s">
        <v>975</v>
      </c>
      <c r="G30" s="440">
        <v>2021</v>
      </c>
      <c r="H30" s="437"/>
      <c r="I30" s="428" t="s">
        <v>976</v>
      </c>
      <c r="J30" s="442" t="s">
        <v>1272</v>
      </c>
      <c r="K30" s="400" t="s">
        <v>594</v>
      </c>
      <c r="L30" s="443" t="s">
        <v>594</v>
      </c>
      <c r="M30" s="438" t="s">
        <v>594</v>
      </c>
    </row>
    <row r="31" spans="1:13">
      <c r="A31" s="1632"/>
      <c r="B31" s="383" t="s">
        <v>594</v>
      </c>
      <c r="C31" s="425" t="s">
        <v>594</v>
      </c>
      <c r="D31" s="425" t="s">
        <v>594</v>
      </c>
      <c r="E31" s="425" t="s">
        <v>594</v>
      </c>
      <c r="F31" s="425" t="s">
        <v>594</v>
      </c>
      <c r="G31" s="425" t="s">
        <v>594</v>
      </c>
      <c r="H31" s="425" t="s">
        <v>594</v>
      </c>
      <c r="I31" s="425" t="s">
        <v>594</v>
      </c>
      <c r="J31" s="425" t="s">
        <v>594</v>
      </c>
      <c r="K31" s="425" t="s">
        <v>594</v>
      </c>
      <c r="L31" s="425" t="s">
        <v>594</v>
      </c>
      <c r="M31" s="427" t="s">
        <v>594</v>
      </c>
    </row>
    <row r="32" spans="1:13">
      <c r="A32" s="1632"/>
      <c r="B32" s="1801" t="s">
        <v>977</v>
      </c>
      <c r="C32" s="444" t="s">
        <v>594</v>
      </c>
      <c r="D32" s="444" t="s">
        <v>594</v>
      </c>
      <c r="E32" s="444" t="s">
        <v>594</v>
      </c>
      <c r="F32" s="444" t="s">
        <v>594</v>
      </c>
      <c r="G32" s="444" t="s">
        <v>594</v>
      </c>
      <c r="H32" s="444" t="s">
        <v>594</v>
      </c>
      <c r="I32" s="444" t="s">
        <v>594</v>
      </c>
      <c r="J32" s="444" t="s">
        <v>594</v>
      </c>
      <c r="K32" s="444" t="s">
        <v>594</v>
      </c>
      <c r="L32" s="428" t="s">
        <v>594</v>
      </c>
      <c r="M32" s="432" t="s">
        <v>594</v>
      </c>
    </row>
    <row r="33" spans="1:13">
      <c r="A33" s="1632"/>
      <c r="B33" s="1801"/>
      <c r="C33" s="437" t="s">
        <v>978</v>
      </c>
      <c r="D33" s="440">
        <v>2.0230000000000001</v>
      </c>
      <c r="E33" s="444"/>
      <c r="F33" s="437" t="s">
        <v>979</v>
      </c>
      <c r="G33" s="445">
        <v>2033</v>
      </c>
      <c r="H33" s="444"/>
      <c r="I33" s="428"/>
      <c r="J33" s="444"/>
      <c r="K33" s="444"/>
      <c r="L33" s="428"/>
      <c r="M33" s="432" t="s">
        <v>594</v>
      </c>
    </row>
    <row r="34" spans="1:13">
      <c r="A34" s="1632"/>
      <c r="B34" s="1802"/>
      <c r="C34" s="425" t="s">
        <v>594</v>
      </c>
      <c r="D34" s="425" t="s">
        <v>594</v>
      </c>
      <c r="E34" s="446" t="s">
        <v>594</v>
      </c>
      <c r="F34" s="425" t="s">
        <v>594</v>
      </c>
      <c r="G34" s="446" t="s">
        <v>594</v>
      </c>
      <c r="H34" s="446" t="s">
        <v>594</v>
      </c>
      <c r="I34" s="433" t="s">
        <v>594</v>
      </c>
      <c r="J34" s="446" t="s">
        <v>594</v>
      </c>
      <c r="K34" s="446" t="s">
        <v>594</v>
      </c>
      <c r="L34" s="433" t="s">
        <v>594</v>
      </c>
      <c r="M34" s="434" t="s">
        <v>594</v>
      </c>
    </row>
    <row r="35" spans="1:13">
      <c r="A35" s="1632"/>
      <c r="B35" s="1801" t="s">
        <v>980</v>
      </c>
      <c r="C35" s="437" t="s">
        <v>594</v>
      </c>
      <c r="D35" s="437" t="s">
        <v>594</v>
      </c>
      <c r="E35" s="437" t="s">
        <v>594</v>
      </c>
      <c r="F35" s="437" t="s">
        <v>594</v>
      </c>
      <c r="G35" s="437" t="s">
        <v>594</v>
      </c>
      <c r="H35" s="437" t="s">
        <v>594</v>
      </c>
      <c r="I35" s="437" t="s">
        <v>594</v>
      </c>
      <c r="J35" s="437" t="s">
        <v>594</v>
      </c>
      <c r="K35" s="437" t="s">
        <v>594</v>
      </c>
      <c r="L35" s="437" t="s">
        <v>594</v>
      </c>
      <c r="M35" s="438" t="s">
        <v>594</v>
      </c>
    </row>
    <row r="36" spans="1:13">
      <c r="A36" s="1632"/>
      <c r="B36" s="1801"/>
      <c r="C36" s="437" t="s">
        <v>594</v>
      </c>
      <c r="D36" s="541">
        <v>2023</v>
      </c>
      <c r="E36" s="541"/>
      <c r="F36" s="541">
        <v>2024</v>
      </c>
      <c r="G36" s="541"/>
      <c r="H36" s="543">
        <v>2025</v>
      </c>
      <c r="I36" s="543"/>
      <c r="J36" s="543">
        <v>2026</v>
      </c>
      <c r="K36" s="541"/>
      <c r="L36" s="541">
        <v>2027</v>
      </c>
      <c r="M36" s="573" t="s">
        <v>594</v>
      </c>
    </row>
    <row r="37" spans="1:13">
      <c r="A37" s="1632"/>
      <c r="B37" s="1801"/>
      <c r="C37" s="437" t="s">
        <v>594</v>
      </c>
      <c r="D37" s="574">
        <v>1</v>
      </c>
      <c r="E37" s="540" t="s">
        <v>594</v>
      </c>
      <c r="F37" s="575">
        <v>1</v>
      </c>
      <c r="G37" s="540" t="s">
        <v>594</v>
      </c>
      <c r="H37" s="575">
        <v>1</v>
      </c>
      <c r="I37" s="540" t="s">
        <v>594</v>
      </c>
      <c r="J37" s="575">
        <v>1</v>
      </c>
      <c r="K37" s="540" t="s">
        <v>594</v>
      </c>
      <c r="L37" s="575">
        <v>1</v>
      </c>
      <c r="M37" s="576" t="s">
        <v>594</v>
      </c>
    </row>
    <row r="38" spans="1:13">
      <c r="A38" s="1632"/>
      <c r="B38" s="1801"/>
      <c r="C38" s="437" t="s">
        <v>594</v>
      </c>
      <c r="D38" s="541">
        <v>2028</v>
      </c>
      <c r="E38" s="541"/>
      <c r="F38" s="541">
        <v>2029</v>
      </c>
      <c r="G38" s="541"/>
      <c r="H38" s="543">
        <v>2030</v>
      </c>
      <c r="I38" s="543"/>
      <c r="J38" s="543">
        <v>2031</v>
      </c>
      <c r="K38" s="541"/>
      <c r="L38" s="541">
        <v>2032</v>
      </c>
      <c r="M38" s="573" t="s">
        <v>594</v>
      </c>
    </row>
    <row r="39" spans="1:13">
      <c r="A39" s="1632"/>
      <c r="B39" s="1801"/>
      <c r="C39" s="437" t="s">
        <v>594</v>
      </c>
      <c r="D39" s="574">
        <v>1</v>
      </c>
      <c r="E39" s="540" t="s">
        <v>594</v>
      </c>
      <c r="F39" s="575">
        <v>1</v>
      </c>
      <c r="G39" s="540" t="s">
        <v>594</v>
      </c>
      <c r="H39" s="575">
        <v>1</v>
      </c>
      <c r="I39" s="540" t="s">
        <v>594</v>
      </c>
      <c r="J39" s="575">
        <v>1</v>
      </c>
      <c r="K39" s="540" t="s">
        <v>594</v>
      </c>
      <c r="L39" s="575">
        <v>1</v>
      </c>
      <c r="M39" s="576" t="s">
        <v>594</v>
      </c>
    </row>
    <row r="40" spans="1:13">
      <c r="A40" s="1632"/>
      <c r="B40" s="1801"/>
      <c r="C40" s="437" t="s">
        <v>594</v>
      </c>
      <c r="D40" s="541">
        <v>2033</v>
      </c>
      <c r="E40" s="437"/>
      <c r="F40" s="437"/>
      <c r="G40" s="437"/>
      <c r="H40" s="428"/>
      <c r="I40" s="428"/>
      <c r="J40" s="428"/>
      <c r="K40" s="437"/>
      <c r="L40" s="437"/>
      <c r="M40" s="438" t="s">
        <v>594</v>
      </c>
    </row>
    <row r="41" spans="1:13">
      <c r="A41" s="1632"/>
      <c r="B41" s="1801"/>
      <c r="C41" s="437" t="s">
        <v>594</v>
      </c>
      <c r="D41" s="574">
        <v>1</v>
      </c>
      <c r="E41" s="443" t="s">
        <v>594</v>
      </c>
      <c r="F41" s="400" t="s">
        <v>594</v>
      </c>
      <c r="G41" s="443" t="s">
        <v>594</v>
      </c>
      <c r="H41" s="400" t="s">
        <v>594</v>
      </c>
      <c r="I41" s="443" t="s">
        <v>594</v>
      </c>
      <c r="J41" s="400" t="s">
        <v>594</v>
      </c>
      <c r="K41" s="443" t="s">
        <v>594</v>
      </c>
      <c r="L41" s="400" t="s">
        <v>594</v>
      </c>
      <c r="M41" s="449" t="s">
        <v>594</v>
      </c>
    </row>
    <row r="42" spans="1:13">
      <c r="A42" s="1632"/>
      <c r="B42" s="1801"/>
      <c r="C42" s="437" t="s">
        <v>594</v>
      </c>
      <c r="D42" s="425" t="s">
        <v>594</v>
      </c>
      <c r="E42" s="425" t="s">
        <v>594</v>
      </c>
      <c r="F42" s="577" t="s">
        <v>981</v>
      </c>
      <c r="G42" s="425" t="s">
        <v>594</v>
      </c>
      <c r="H42" s="437" t="s">
        <v>594</v>
      </c>
      <c r="I42" s="437" t="s">
        <v>594</v>
      </c>
      <c r="J42" s="437" t="s">
        <v>594</v>
      </c>
      <c r="K42" s="437" t="s">
        <v>594</v>
      </c>
      <c r="L42" s="437" t="s">
        <v>594</v>
      </c>
      <c r="M42" s="438" t="s">
        <v>594</v>
      </c>
    </row>
    <row r="43" spans="1:13" ht="15" customHeight="1">
      <c r="A43" s="1632"/>
      <c r="B43" s="1801"/>
      <c r="C43" s="437" t="s">
        <v>594</v>
      </c>
      <c r="D43" s="426" t="s">
        <v>594</v>
      </c>
      <c r="E43" s="401" t="s">
        <v>594</v>
      </c>
      <c r="F43" s="575">
        <v>1</v>
      </c>
      <c r="G43" s="565"/>
      <c r="H43" s="1973"/>
      <c r="I43" s="1973"/>
      <c r="J43" s="437"/>
      <c r="K43" s="437"/>
      <c r="L43" s="437"/>
      <c r="M43" s="438" t="s">
        <v>594</v>
      </c>
    </row>
    <row r="44" spans="1:13">
      <c r="A44" s="1632"/>
      <c r="B44" s="1801"/>
      <c r="C44" s="425" t="s">
        <v>594</v>
      </c>
      <c r="D44" s="425" t="s">
        <v>594</v>
      </c>
      <c r="E44" s="425" t="s">
        <v>594</v>
      </c>
      <c r="F44" s="425" t="s">
        <v>594</v>
      </c>
      <c r="G44" s="425" t="s">
        <v>594</v>
      </c>
      <c r="H44" s="425" t="s">
        <v>594</v>
      </c>
      <c r="I44" s="425" t="s">
        <v>594</v>
      </c>
      <c r="J44" s="425" t="s">
        <v>594</v>
      </c>
      <c r="K44" s="425" t="s">
        <v>594</v>
      </c>
      <c r="L44" s="425" t="s">
        <v>594</v>
      </c>
      <c r="M44" s="427" t="s">
        <v>594</v>
      </c>
    </row>
    <row r="45" spans="1:13">
      <c r="A45" s="1632"/>
      <c r="B45" s="1803" t="s">
        <v>982</v>
      </c>
      <c r="C45" s="437" t="s">
        <v>594</v>
      </c>
      <c r="D45" s="437" t="s">
        <v>594</v>
      </c>
      <c r="E45" s="437" t="s">
        <v>594</v>
      </c>
      <c r="F45" s="437" t="s">
        <v>594</v>
      </c>
      <c r="G45" s="437" t="s">
        <v>594</v>
      </c>
      <c r="H45" s="437" t="s">
        <v>594</v>
      </c>
      <c r="I45" s="437" t="s">
        <v>594</v>
      </c>
      <c r="J45" s="437" t="s">
        <v>594</v>
      </c>
      <c r="K45" s="437" t="s">
        <v>594</v>
      </c>
      <c r="L45" s="428"/>
      <c r="M45" s="432" t="s">
        <v>594</v>
      </c>
    </row>
    <row r="46" spans="1:13" ht="15" customHeight="1">
      <c r="A46" s="1632"/>
      <c r="B46" s="1801"/>
      <c r="C46" s="428" t="s">
        <v>594</v>
      </c>
      <c r="D46" s="437" t="s">
        <v>93</v>
      </c>
      <c r="E46" s="425" t="s">
        <v>95</v>
      </c>
      <c r="F46" s="1974" t="s">
        <v>983</v>
      </c>
      <c r="G46" s="1975" t="s">
        <v>594</v>
      </c>
      <c r="H46" s="1970"/>
      <c r="I46" s="1970"/>
      <c r="J46" s="1976"/>
      <c r="K46" s="437" t="s">
        <v>984</v>
      </c>
      <c r="L46" s="1979" t="s">
        <v>594</v>
      </c>
      <c r="M46" s="1980"/>
    </row>
    <row r="47" spans="1:13">
      <c r="A47" s="1632"/>
      <c r="B47" s="1801"/>
      <c r="C47" s="428" t="s">
        <v>594</v>
      </c>
      <c r="D47" s="450" t="s">
        <v>594</v>
      </c>
      <c r="E47" s="401" t="s">
        <v>964</v>
      </c>
      <c r="F47" s="1974"/>
      <c r="G47" s="1977"/>
      <c r="H47" s="1681"/>
      <c r="I47" s="1681"/>
      <c r="J47" s="1978"/>
      <c r="K47" s="428"/>
      <c r="L47" s="1981"/>
      <c r="M47" s="1982"/>
    </row>
    <row r="48" spans="1:13">
      <c r="A48" s="1632"/>
      <c r="B48" s="1802"/>
      <c r="C48" s="433" t="s">
        <v>594</v>
      </c>
      <c r="D48" s="433" t="s">
        <v>594</v>
      </c>
      <c r="E48" s="433" t="s">
        <v>594</v>
      </c>
      <c r="F48" s="433" t="s">
        <v>594</v>
      </c>
      <c r="G48" s="433" t="s">
        <v>594</v>
      </c>
      <c r="H48" s="433" t="s">
        <v>594</v>
      </c>
      <c r="I48" s="433" t="s">
        <v>594</v>
      </c>
      <c r="J48" s="433" t="s">
        <v>594</v>
      </c>
      <c r="K48" s="433" t="s">
        <v>594</v>
      </c>
      <c r="L48" s="428"/>
      <c r="M48" s="432" t="s">
        <v>594</v>
      </c>
    </row>
    <row r="49" spans="1:13" ht="34.5" customHeight="1">
      <c r="A49" s="1632"/>
      <c r="B49" s="383" t="s">
        <v>985</v>
      </c>
      <c r="C49" s="1983" t="s">
        <v>1273</v>
      </c>
      <c r="D49" s="1983"/>
      <c r="E49" s="1983"/>
      <c r="F49" s="1983"/>
      <c r="G49" s="1983"/>
      <c r="H49" s="1983"/>
      <c r="I49" s="1983"/>
      <c r="J49" s="1983"/>
      <c r="K49" s="1983"/>
      <c r="L49" s="1983"/>
      <c r="M49" s="1984"/>
    </row>
    <row r="50" spans="1:13" ht="15" customHeight="1">
      <c r="A50" s="1632"/>
      <c r="B50" s="387" t="s">
        <v>986</v>
      </c>
      <c r="C50" s="1956" t="s">
        <v>1151</v>
      </c>
      <c r="D50" s="1956"/>
      <c r="E50" s="1956"/>
      <c r="F50" s="1956"/>
      <c r="G50" s="1956"/>
      <c r="H50" s="1956"/>
      <c r="I50" s="1956"/>
      <c r="J50" s="1956"/>
      <c r="K50" s="1956"/>
      <c r="L50" s="1956"/>
      <c r="M50" s="1957"/>
    </row>
    <row r="51" spans="1:13" ht="15" customHeight="1">
      <c r="A51" s="1632"/>
      <c r="B51" s="387" t="s">
        <v>988</v>
      </c>
      <c r="C51" s="1968">
        <v>30</v>
      </c>
      <c r="D51" s="1968"/>
      <c r="E51" s="1968"/>
      <c r="F51" s="1968"/>
      <c r="G51" s="1968"/>
      <c r="H51" s="1968"/>
      <c r="I51" s="1968"/>
      <c r="J51" s="1968"/>
      <c r="K51" s="1968"/>
      <c r="L51" s="1968"/>
      <c r="M51" s="1969"/>
    </row>
    <row r="52" spans="1:13" ht="15" customHeight="1">
      <c r="A52" s="1632"/>
      <c r="B52" s="387" t="s">
        <v>990</v>
      </c>
      <c r="C52" s="1956" t="s">
        <v>1274</v>
      </c>
      <c r="D52" s="1956"/>
      <c r="E52" s="1956"/>
      <c r="F52" s="1956"/>
      <c r="G52" s="1956"/>
      <c r="H52" s="1956"/>
      <c r="I52" s="1956"/>
      <c r="J52" s="1956"/>
      <c r="K52" s="1956"/>
      <c r="L52" s="1956"/>
      <c r="M52" s="1957"/>
    </row>
    <row r="53" spans="1:13" ht="15" customHeight="1">
      <c r="A53" s="1652" t="s">
        <v>216</v>
      </c>
      <c r="B53" s="391" t="s">
        <v>992</v>
      </c>
      <c r="C53" s="1956" t="s">
        <v>380</v>
      </c>
      <c r="D53" s="1956"/>
      <c r="E53" s="1956"/>
      <c r="F53" s="1956"/>
      <c r="G53" s="1956"/>
      <c r="H53" s="1956"/>
      <c r="I53" s="1956"/>
      <c r="J53" s="1956"/>
      <c r="K53" s="1956"/>
      <c r="L53" s="1956"/>
      <c r="M53" s="1957"/>
    </row>
    <row r="54" spans="1:13" ht="15" customHeight="1">
      <c r="A54" s="1653"/>
      <c r="B54" s="391" t="s">
        <v>993</v>
      </c>
      <c r="C54" s="1956" t="s">
        <v>1153</v>
      </c>
      <c r="D54" s="1956"/>
      <c r="E54" s="1956"/>
      <c r="F54" s="1956"/>
      <c r="G54" s="1956"/>
      <c r="H54" s="1956"/>
      <c r="I54" s="1956"/>
      <c r="J54" s="1956"/>
      <c r="K54" s="1956"/>
      <c r="L54" s="1956"/>
      <c r="M54" s="1957"/>
    </row>
    <row r="55" spans="1:13" ht="15" customHeight="1">
      <c r="A55" s="1653"/>
      <c r="B55" s="391" t="s">
        <v>995</v>
      </c>
      <c r="C55" s="1956" t="s">
        <v>56</v>
      </c>
      <c r="D55" s="1956"/>
      <c r="E55" s="1956"/>
      <c r="F55" s="1956"/>
      <c r="G55" s="1956"/>
      <c r="H55" s="1956"/>
      <c r="I55" s="1956"/>
      <c r="J55" s="1956"/>
      <c r="K55" s="1956"/>
      <c r="L55" s="1956"/>
      <c r="M55" s="1957"/>
    </row>
    <row r="56" spans="1:13" ht="15" customHeight="1">
      <c r="A56" s="1653"/>
      <c r="B56" s="391" t="s">
        <v>997</v>
      </c>
      <c r="C56" s="1956" t="s">
        <v>1154</v>
      </c>
      <c r="D56" s="1956"/>
      <c r="E56" s="1956"/>
      <c r="F56" s="1956"/>
      <c r="G56" s="1956"/>
      <c r="H56" s="1956"/>
      <c r="I56" s="1956"/>
      <c r="J56" s="1956"/>
      <c r="K56" s="1956"/>
      <c r="L56" s="1956"/>
      <c r="M56" s="1957"/>
    </row>
    <row r="57" spans="1:13" ht="15" customHeight="1">
      <c r="A57" s="1653"/>
      <c r="B57" s="391" t="s">
        <v>998</v>
      </c>
      <c r="C57" s="1956" t="s">
        <v>381</v>
      </c>
      <c r="D57" s="1956"/>
      <c r="E57" s="1956"/>
      <c r="F57" s="1956"/>
      <c r="G57" s="1956"/>
      <c r="H57" s="1956"/>
      <c r="I57" s="1956"/>
      <c r="J57" s="1956"/>
      <c r="K57" s="1956"/>
      <c r="L57" s="1956"/>
      <c r="M57" s="1957"/>
    </row>
    <row r="58" spans="1:13" ht="15" customHeight="1">
      <c r="A58" s="1654"/>
      <c r="B58" s="391" t="s">
        <v>999</v>
      </c>
      <c r="C58" s="1956" t="s">
        <v>1155</v>
      </c>
      <c r="D58" s="1956"/>
      <c r="E58" s="1956"/>
      <c r="F58" s="1956"/>
      <c r="G58" s="1956"/>
      <c r="H58" s="1956"/>
      <c r="I58" s="1956"/>
      <c r="J58" s="1956"/>
      <c r="K58" s="1956"/>
      <c r="L58" s="1956"/>
      <c r="M58" s="1957"/>
    </row>
    <row r="59" spans="1:13" ht="15" customHeight="1">
      <c r="A59" s="1652" t="s">
        <v>1000</v>
      </c>
      <c r="B59" s="391" t="s">
        <v>1001</v>
      </c>
      <c r="C59" s="1538" t="s">
        <v>1002</v>
      </c>
      <c r="D59" s="1539"/>
      <c r="E59" s="1539"/>
      <c r="F59" s="1539"/>
      <c r="G59" s="1539"/>
      <c r="H59" s="1539"/>
      <c r="I59" s="1539"/>
      <c r="J59" s="1539"/>
      <c r="K59" s="1539"/>
      <c r="L59" s="1539"/>
      <c r="M59" s="1540"/>
    </row>
    <row r="60" spans="1:13" ht="15" customHeight="1">
      <c r="A60" s="1653"/>
      <c r="B60" s="391" t="s">
        <v>1003</v>
      </c>
      <c r="C60" s="1538" t="s">
        <v>1004</v>
      </c>
      <c r="D60" s="1539"/>
      <c r="E60" s="1539"/>
      <c r="F60" s="1539"/>
      <c r="G60" s="1539"/>
      <c r="H60" s="1539"/>
      <c r="I60" s="1539"/>
      <c r="J60" s="1539"/>
      <c r="K60" s="1539"/>
      <c r="L60" s="1539"/>
      <c r="M60" s="1540"/>
    </row>
    <row r="61" spans="1:13" ht="15" customHeight="1">
      <c r="A61" s="1653"/>
      <c r="B61" s="451" t="s">
        <v>296</v>
      </c>
      <c r="C61" s="1541" t="s">
        <v>56</v>
      </c>
      <c r="D61" s="1542"/>
      <c r="E61" s="1542"/>
      <c r="F61" s="1542"/>
      <c r="G61" s="1542"/>
      <c r="H61" s="1542"/>
      <c r="I61" s="1542"/>
      <c r="J61" s="1542"/>
      <c r="K61" s="1542"/>
      <c r="L61" s="1542"/>
      <c r="M61" s="1543"/>
    </row>
    <row r="62" spans="1:13" ht="200.25" customHeight="1">
      <c r="A62" s="318" t="s">
        <v>220</v>
      </c>
      <c r="B62" s="452" t="s">
        <v>594</v>
      </c>
      <c r="C62" s="1956" t="s">
        <v>1275</v>
      </c>
      <c r="D62" s="1956"/>
      <c r="E62" s="1956"/>
      <c r="F62" s="1956"/>
      <c r="G62" s="1956"/>
      <c r="H62" s="1956"/>
      <c r="I62" s="1956"/>
      <c r="J62" s="1956"/>
      <c r="K62" s="1956"/>
      <c r="L62" s="1956"/>
      <c r="M62" s="1957"/>
    </row>
  </sheetData>
  <mergeCells count="51">
    <mergeCell ref="B1:M1"/>
    <mergeCell ref="F23:G23"/>
    <mergeCell ref="A2:A15"/>
    <mergeCell ref="C2:M2"/>
    <mergeCell ref="C3:M3"/>
    <mergeCell ref="F4:G4"/>
    <mergeCell ref="C5:M5"/>
    <mergeCell ref="C6:M6"/>
    <mergeCell ref="C7:D7"/>
    <mergeCell ref="I7:M7"/>
    <mergeCell ref="B8:B10"/>
    <mergeCell ref="C9:D9"/>
    <mergeCell ref="B14:B15"/>
    <mergeCell ref="F9:G9"/>
    <mergeCell ref="I9:J9"/>
    <mergeCell ref="C10:D10"/>
    <mergeCell ref="F10:G10"/>
    <mergeCell ref="I10:J10"/>
    <mergeCell ref="C11:M11"/>
    <mergeCell ref="C12:M12"/>
    <mergeCell ref="C13:M13"/>
    <mergeCell ref="C14:D14"/>
    <mergeCell ref="F14:M14"/>
    <mergeCell ref="C51:M51"/>
    <mergeCell ref="A16:A52"/>
    <mergeCell ref="C16:M16"/>
    <mergeCell ref="C17:M17"/>
    <mergeCell ref="B18:B24"/>
    <mergeCell ref="B25:B28"/>
    <mergeCell ref="B32:B34"/>
    <mergeCell ref="B35:B44"/>
    <mergeCell ref="H43:I43"/>
    <mergeCell ref="B45:B48"/>
    <mergeCell ref="F46:F47"/>
    <mergeCell ref="G46:J47"/>
    <mergeCell ref="L46:M47"/>
    <mergeCell ref="C49:M49"/>
    <mergeCell ref="C50:M50"/>
    <mergeCell ref="C52:M52"/>
    <mergeCell ref="A53:A58"/>
    <mergeCell ref="C53:M53"/>
    <mergeCell ref="C54:M54"/>
    <mergeCell ref="C55:M55"/>
    <mergeCell ref="C56:M56"/>
    <mergeCell ref="C57:M57"/>
    <mergeCell ref="C58:M58"/>
    <mergeCell ref="A59:A61"/>
    <mergeCell ref="C59:M59"/>
    <mergeCell ref="C60:M60"/>
    <mergeCell ref="C61:M61"/>
    <mergeCell ref="C62:M62"/>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DG114"/>
  <sheetViews>
    <sheetView tabSelected="1" topLeftCell="A2" zoomScale="72" zoomScaleNormal="72" zoomScalePageLayoutView="125" workbookViewId="0">
      <selection activeCell="A2" sqref="A2:DC2"/>
    </sheetView>
  </sheetViews>
  <sheetFormatPr baseColWidth="10" defaultColWidth="9.140625" defaultRowHeight="16.5"/>
  <cols>
    <col min="1" max="1" width="30.7109375" style="923" customWidth="1"/>
    <col min="2" max="2" width="26.42578125" style="923" customWidth="1"/>
    <col min="3" max="3" width="36.42578125" style="923" customWidth="1"/>
    <col min="4" max="4" width="24.140625" style="1368" customWidth="1"/>
    <col min="5" max="5" width="24.140625" style="923" customWidth="1"/>
    <col min="6" max="6" width="39.85546875" style="923" customWidth="1"/>
    <col min="7" max="7" width="16.42578125" style="923" customWidth="1"/>
    <col min="8" max="10" width="12.7109375" style="923" customWidth="1"/>
    <col min="11" max="11" width="14" style="923" customWidth="1"/>
    <col min="12" max="12" width="16.7109375" style="923" customWidth="1"/>
    <col min="13" max="16" width="11.7109375" style="923" customWidth="1"/>
    <col min="17" max="22" width="12" style="923" customWidth="1"/>
    <col min="23" max="23" width="11.28515625" style="923" customWidth="1"/>
    <col min="24" max="24" width="10" style="923" customWidth="1"/>
    <col min="25" max="25" width="34.7109375" style="923" customWidth="1"/>
    <col min="26" max="26" width="20.42578125" style="923" customWidth="1"/>
    <col min="27" max="27" width="39.140625" style="923" customWidth="1"/>
    <col min="28" max="28" width="65.140625" style="924" customWidth="1"/>
    <col min="29" max="31" width="12.7109375" style="923" customWidth="1"/>
    <col min="32" max="32" width="16.85546875" style="915" customWidth="1"/>
    <col min="33" max="33" width="12.7109375" style="924" customWidth="1"/>
    <col min="34" max="34" width="12.7109375" style="923" customWidth="1"/>
    <col min="35" max="36" width="11.7109375" style="923" customWidth="1"/>
    <col min="37" max="37" width="12.7109375" style="923" customWidth="1"/>
    <col min="38" max="38" width="16" style="923" customWidth="1"/>
    <col min="39" max="51" width="12.7109375" style="923" customWidth="1"/>
    <col min="52" max="52" width="13.7109375" style="923" customWidth="1"/>
    <col min="53" max="53" width="16.42578125" style="923" customWidth="1"/>
    <col min="54" max="54" width="14.85546875" style="923" customWidth="1"/>
    <col min="55" max="57" width="12.7109375" style="923" customWidth="1"/>
    <col min="58" max="58" width="14.85546875" style="923" customWidth="1"/>
    <col min="59" max="59" width="12.7109375" style="923" customWidth="1"/>
    <col min="60" max="60" width="13.7109375" style="923" customWidth="1"/>
    <col min="61" max="61" width="12.7109375" style="923" customWidth="1"/>
    <col min="62" max="62" width="14.85546875" style="923" customWidth="1"/>
    <col min="63" max="63" width="12.7109375" style="923" customWidth="1"/>
    <col min="64" max="64" width="14.140625" style="923" customWidth="1"/>
    <col min="65" max="65" width="12.7109375" style="923" customWidth="1"/>
    <col min="66" max="94" width="14.85546875" style="923" customWidth="1"/>
    <col min="95" max="95" width="15.140625" style="923" customWidth="1"/>
    <col min="96" max="96" width="21.42578125" style="923" customWidth="1"/>
    <col min="97" max="97" width="21.140625" style="923" customWidth="1"/>
    <col min="98" max="98" width="20.42578125" style="923" customWidth="1"/>
    <col min="99" max="100" width="15.42578125" style="923" customWidth="1"/>
    <col min="101" max="101" width="20.42578125" style="1361" customWidth="1"/>
    <col min="102" max="102" width="20.7109375" style="923" customWidth="1"/>
    <col min="103" max="103" width="23.7109375" style="923" customWidth="1"/>
    <col min="104" max="104" width="17.42578125" style="923" customWidth="1"/>
    <col min="105" max="105" width="14.42578125" style="923" customWidth="1"/>
    <col min="106" max="106" width="11.42578125" style="923" customWidth="1"/>
    <col min="107" max="107" width="21.42578125" style="923" customWidth="1"/>
    <col min="108" max="16384" width="9.140625" style="923"/>
  </cols>
  <sheetData>
    <row r="1" spans="1:107" s="915" customFormat="1" ht="25.5" customHeight="1">
      <c r="A1" s="1462" t="s">
        <v>256</v>
      </c>
      <c r="B1" s="1463"/>
      <c r="C1" s="1463"/>
      <c r="D1" s="1464"/>
      <c r="E1" s="1463"/>
      <c r="F1" s="1463"/>
      <c r="G1" s="1463"/>
      <c r="H1" s="1463"/>
      <c r="I1" s="1463"/>
      <c r="J1" s="1463"/>
      <c r="K1" s="1463"/>
      <c r="L1" s="1463"/>
      <c r="M1" s="1463"/>
      <c r="N1" s="1463"/>
      <c r="O1" s="1463"/>
      <c r="P1" s="1463"/>
      <c r="Q1" s="1463"/>
      <c r="R1" s="1463"/>
      <c r="S1" s="1463"/>
      <c r="T1" s="1463"/>
      <c r="U1" s="1463"/>
      <c r="V1" s="1463"/>
      <c r="W1" s="1463"/>
      <c r="X1" s="1463"/>
      <c r="Y1" s="1463"/>
      <c r="Z1" s="1463"/>
      <c r="AA1" s="1463"/>
      <c r="AB1" s="1463"/>
      <c r="AC1" s="1463"/>
      <c r="AD1" s="1463"/>
      <c r="AE1" s="1463"/>
      <c r="AF1" s="1463"/>
      <c r="AG1" s="1463"/>
      <c r="AH1" s="1463"/>
      <c r="AI1" s="1463"/>
      <c r="AJ1" s="1463"/>
      <c r="AK1" s="1463"/>
      <c r="AL1" s="1463"/>
      <c r="AM1" s="1463"/>
      <c r="AN1" s="1463"/>
      <c r="AO1" s="1463"/>
      <c r="AP1" s="1463"/>
      <c r="AQ1" s="1463"/>
      <c r="AR1" s="1463"/>
      <c r="AS1" s="1463"/>
      <c r="AT1" s="1463"/>
      <c r="AU1" s="1463"/>
      <c r="AV1" s="1463"/>
      <c r="AW1" s="1463"/>
      <c r="AX1" s="1463"/>
      <c r="AY1" s="1463"/>
      <c r="AZ1" s="1463"/>
      <c r="BA1" s="1463"/>
      <c r="BB1" s="1463"/>
      <c r="BC1" s="1463"/>
      <c r="BD1" s="1463"/>
      <c r="BE1" s="1463"/>
      <c r="BF1" s="1463"/>
      <c r="BG1" s="1463"/>
      <c r="BH1" s="1463"/>
      <c r="BI1" s="1463"/>
      <c r="BJ1" s="1463"/>
      <c r="BK1" s="1463"/>
      <c r="BL1" s="1463"/>
      <c r="BM1" s="1463"/>
      <c r="BN1" s="1463"/>
      <c r="BO1" s="1463"/>
      <c r="BP1" s="1463"/>
      <c r="BQ1" s="1463"/>
      <c r="BR1" s="1463"/>
      <c r="BS1" s="1463"/>
      <c r="BT1" s="1463"/>
      <c r="BU1" s="1463"/>
      <c r="BV1" s="1463"/>
      <c r="BW1" s="1463"/>
      <c r="BX1" s="1463"/>
      <c r="BY1" s="1463"/>
      <c r="BZ1" s="1463"/>
      <c r="CA1" s="1463"/>
      <c r="CB1" s="1463"/>
      <c r="CC1" s="1463"/>
      <c r="CD1" s="1463"/>
      <c r="CE1" s="1463"/>
      <c r="CF1" s="1463"/>
      <c r="CG1" s="1463"/>
      <c r="CH1" s="1463"/>
      <c r="CI1" s="1463"/>
      <c r="CJ1" s="1463"/>
      <c r="CK1" s="1463"/>
      <c r="CL1" s="1463"/>
      <c r="CM1" s="1463"/>
      <c r="CN1" s="1463"/>
      <c r="CO1" s="1463"/>
      <c r="CP1" s="1463"/>
      <c r="CQ1" s="1463"/>
      <c r="CR1" s="1463"/>
      <c r="CS1" s="1463"/>
      <c r="CT1" s="1463"/>
      <c r="CU1" s="1463"/>
      <c r="CV1" s="1463"/>
      <c r="CW1" s="1463"/>
      <c r="CX1" s="1463"/>
      <c r="CY1" s="1463"/>
      <c r="CZ1" s="1463"/>
      <c r="DA1" s="1463"/>
      <c r="DB1" s="1463"/>
      <c r="DC1" s="1465"/>
    </row>
    <row r="2" spans="1:107" s="915" customFormat="1">
      <c r="A2" s="1466" t="s">
        <v>257</v>
      </c>
      <c r="B2" s="1467"/>
      <c r="C2" s="1467"/>
      <c r="D2" s="1468"/>
      <c r="E2" s="1467"/>
      <c r="F2" s="1467"/>
      <c r="G2" s="1467"/>
      <c r="H2" s="1467"/>
      <c r="I2" s="1467"/>
      <c r="J2" s="1467"/>
      <c r="K2" s="1467"/>
      <c r="L2" s="1467"/>
      <c r="M2" s="1467"/>
      <c r="N2" s="1467"/>
      <c r="O2" s="1467"/>
      <c r="P2" s="1467"/>
      <c r="Q2" s="1467"/>
      <c r="R2" s="1467"/>
      <c r="S2" s="1467"/>
      <c r="T2" s="1467"/>
      <c r="U2" s="1467"/>
      <c r="V2" s="1467"/>
      <c r="W2" s="1467"/>
      <c r="X2" s="1467"/>
      <c r="Y2" s="1467"/>
      <c r="Z2" s="1467"/>
      <c r="AA2" s="1467"/>
      <c r="AB2" s="1467"/>
      <c r="AC2" s="1467"/>
      <c r="AD2" s="1467"/>
      <c r="AE2" s="1467"/>
      <c r="AF2" s="1467"/>
      <c r="AG2" s="1467"/>
      <c r="AH2" s="1467"/>
      <c r="AI2" s="1467"/>
      <c r="AJ2" s="1467"/>
      <c r="AK2" s="1467"/>
      <c r="AL2" s="1467"/>
      <c r="AM2" s="1467"/>
      <c r="AN2" s="1467"/>
      <c r="AO2" s="1467"/>
      <c r="AP2" s="1467"/>
      <c r="AQ2" s="1467"/>
      <c r="AR2" s="1467"/>
      <c r="AS2" s="1467"/>
      <c r="AT2" s="1467"/>
      <c r="AU2" s="1467"/>
      <c r="AV2" s="1467"/>
      <c r="AW2" s="1467"/>
      <c r="AX2" s="1467"/>
      <c r="AY2" s="1467"/>
      <c r="AZ2" s="1467"/>
      <c r="BA2" s="1467"/>
      <c r="BB2" s="1467"/>
      <c r="BC2" s="1467"/>
      <c r="BD2" s="1467"/>
      <c r="BE2" s="1467"/>
      <c r="BF2" s="1467"/>
      <c r="BG2" s="1467"/>
      <c r="BH2" s="1467"/>
      <c r="BI2" s="1467"/>
      <c r="BJ2" s="1467"/>
      <c r="BK2" s="1467"/>
      <c r="BL2" s="1467"/>
      <c r="BM2" s="1467"/>
      <c r="BN2" s="1467"/>
      <c r="BO2" s="1467"/>
      <c r="BP2" s="1467"/>
      <c r="BQ2" s="1467"/>
      <c r="BR2" s="1467"/>
      <c r="BS2" s="1467"/>
      <c r="BT2" s="1467"/>
      <c r="BU2" s="1467"/>
      <c r="BV2" s="1467"/>
      <c r="BW2" s="1467"/>
      <c r="BX2" s="1467"/>
      <c r="BY2" s="1467"/>
      <c r="BZ2" s="1467"/>
      <c r="CA2" s="1467"/>
      <c r="CB2" s="1467"/>
      <c r="CC2" s="1467"/>
      <c r="CD2" s="1467"/>
      <c r="CE2" s="1467"/>
      <c r="CF2" s="1467"/>
      <c r="CG2" s="1467"/>
      <c r="CH2" s="1467"/>
      <c r="CI2" s="1467"/>
      <c r="CJ2" s="1467"/>
      <c r="CK2" s="1467"/>
      <c r="CL2" s="1467"/>
      <c r="CM2" s="1467"/>
      <c r="CN2" s="1467"/>
      <c r="CO2" s="1467"/>
      <c r="CP2" s="1467"/>
      <c r="CQ2" s="1467"/>
      <c r="CR2" s="1467"/>
      <c r="CS2" s="1467"/>
      <c r="CT2" s="1467"/>
      <c r="CU2" s="1467"/>
      <c r="CV2" s="1467"/>
      <c r="CW2" s="1467"/>
      <c r="CX2" s="1467"/>
      <c r="CY2" s="1467"/>
      <c r="CZ2" s="1467"/>
      <c r="DA2" s="1467"/>
      <c r="DB2" s="1467"/>
      <c r="DC2" s="1469"/>
    </row>
    <row r="3" spans="1:107" s="915" customFormat="1">
      <c r="A3" s="1470" t="s">
        <v>2325</v>
      </c>
      <c r="B3" s="1471"/>
      <c r="C3" s="1472"/>
      <c r="D3" s="1473"/>
      <c r="E3" s="1474"/>
      <c r="F3" s="1474"/>
      <c r="G3" s="1474"/>
      <c r="H3" s="1474"/>
      <c r="I3" s="1474"/>
      <c r="J3" s="1474"/>
      <c r="K3" s="1474"/>
      <c r="L3" s="1474"/>
      <c r="M3" s="1474"/>
      <c r="N3" s="1474"/>
      <c r="O3" s="1474"/>
      <c r="P3" s="1474"/>
      <c r="Q3" s="1474"/>
      <c r="R3" s="1474"/>
      <c r="S3" s="1474"/>
      <c r="T3" s="1474"/>
      <c r="U3" s="1474"/>
      <c r="V3" s="1474"/>
      <c r="W3" s="1474"/>
      <c r="X3" s="1474"/>
      <c r="Y3" s="1474"/>
      <c r="Z3" s="1474"/>
      <c r="AA3" s="1474"/>
      <c r="AB3" s="1474"/>
      <c r="AC3" s="1474"/>
      <c r="AD3" s="1474"/>
      <c r="AE3" s="1474"/>
      <c r="AF3" s="1474"/>
      <c r="AG3" s="1474"/>
      <c r="AH3" s="1474"/>
      <c r="AI3" s="1474"/>
      <c r="AJ3" s="1474"/>
      <c r="AK3" s="1474"/>
      <c r="AL3" s="1474"/>
      <c r="AM3" s="1474"/>
      <c r="AN3" s="1474"/>
      <c r="AO3" s="1474"/>
      <c r="AP3" s="1474"/>
      <c r="AQ3" s="1474"/>
      <c r="AR3" s="1474"/>
      <c r="AS3" s="1474"/>
      <c r="AT3" s="1474"/>
      <c r="AU3" s="1474"/>
      <c r="AV3" s="1474"/>
      <c r="AW3" s="1474"/>
      <c r="AX3" s="1474"/>
      <c r="AY3" s="1474"/>
      <c r="AZ3" s="1474"/>
      <c r="BA3" s="1474"/>
      <c r="BB3" s="1474"/>
      <c r="BC3" s="1474"/>
      <c r="BD3" s="1474"/>
      <c r="BE3" s="1474"/>
      <c r="BF3" s="1474"/>
      <c r="BG3" s="1474"/>
      <c r="BH3" s="1474"/>
      <c r="BI3" s="1474"/>
      <c r="BJ3" s="1474"/>
      <c r="BK3" s="1474"/>
      <c r="BL3" s="1474"/>
      <c r="BM3" s="1474"/>
      <c r="BN3" s="1474"/>
      <c r="BO3" s="1474"/>
      <c r="BP3" s="1474"/>
      <c r="BQ3" s="1474"/>
      <c r="BR3" s="1474"/>
      <c r="BS3" s="1474"/>
      <c r="BT3" s="1474"/>
      <c r="BU3" s="1474"/>
      <c r="BV3" s="1474"/>
      <c r="BW3" s="1474"/>
      <c r="BX3" s="1474"/>
      <c r="BY3" s="1474"/>
      <c r="BZ3" s="1474"/>
      <c r="CA3" s="1474"/>
      <c r="CB3" s="1474"/>
      <c r="CC3" s="1474"/>
      <c r="CD3" s="1474"/>
      <c r="CE3" s="1474"/>
      <c r="CF3" s="1474"/>
      <c r="CG3" s="1474"/>
      <c r="CH3" s="1474"/>
      <c r="CI3" s="1474"/>
      <c r="CJ3" s="1474"/>
      <c r="CK3" s="1474"/>
      <c r="CL3" s="1474"/>
      <c r="CM3" s="1474"/>
      <c r="CN3" s="1474"/>
      <c r="CO3" s="1474"/>
      <c r="CP3" s="1474"/>
      <c r="CQ3" s="1474"/>
      <c r="CR3" s="1474"/>
      <c r="CS3" s="1474"/>
      <c r="CT3" s="1474"/>
      <c r="CU3" s="1474"/>
      <c r="CV3" s="1474"/>
      <c r="CW3" s="1474"/>
      <c r="CX3" s="1474"/>
      <c r="CY3" s="1474"/>
      <c r="CZ3" s="1474"/>
      <c r="DA3" s="1474"/>
      <c r="DB3" s="1474"/>
      <c r="DC3" s="1475"/>
    </row>
    <row r="4" spans="1:107" s="915" customFormat="1">
      <c r="A4" s="53" t="s">
        <v>258</v>
      </c>
      <c r="B4" s="1451">
        <v>45077</v>
      </c>
      <c r="C4" s="54"/>
      <c r="D4" s="1459"/>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c r="AK4" s="1460"/>
      <c r="AL4" s="1460"/>
      <c r="AM4" s="1460"/>
      <c r="AN4" s="1460"/>
      <c r="AO4" s="1460"/>
      <c r="AP4" s="1460"/>
      <c r="AQ4" s="1460"/>
      <c r="AR4" s="1460"/>
      <c r="AS4" s="1460"/>
      <c r="AT4" s="1460"/>
      <c r="AU4" s="1460"/>
      <c r="AV4" s="1460"/>
      <c r="AW4" s="1460"/>
      <c r="AX4" s="1460"/>
      <c r="AY4" s="1460"/>
      <c r="AZ4" s="1460"/>
      <c r="BA4" s="1460"/>
      <c r="BB4" s="1460"/>
      <c r="BC4" s="1460"/>
      <c r="BD4" s="1460"/>
      <c r="BE4" s="1460"/>
      <c r="BF4" s="1460"/>
      <c r="BG4" s="1460"/>
      <c r="BH4" s="1460"/>
      <c r="BI4" s="1460"/>
      <c r="BJ4" s="1460"/>
      <c r="BK4" s="1460"/>
      <c r="BL4" s="1460"/>
      <c r="BM4" s="1460"/>
      <c r="BN4" s="1460"/>
      <c r="BO4" s="1460"/>
      <c r="BP4" s="1460"/>
      <c r="BQ4" s="1460"/>
      <c r="BR4" s="1460"/>
      <c r="BS4" s="1460"/>
      <c r="BT4" s="1460"/>
      <c r="BU4" s="1460"/>
      <c r="BV4" s="1460"/>
      <c r="BW4" s="1460"/>
      <c r="BX4" s="1460"/>
      <c r="BY4" s="1460"/>
      <c r="BZ4" s="1460"/>
      <c r="CA4" s="1460"/>
      <c r="CB4" s="1460"/>
      <c r="CC4" s="1460"/>
      <c r="CD4" s="1460"/>
      <c r="CE4" s="1460"/>
      <c r="CF4" s="1460"/>
      <c r="CG4" s="1460"/>
      <c r="CH4" s="1460"/>
      <c r="CI4" s="1460"/>
      <c r="CJ4" s="1460"/>
      <c r="CK4" s="1460"/>
      <c r="CL4" s="1460"/>
      <c r="CM4" s="1460"/>
      <c r="CN4" s="1460"/>
      <c r="CO4" s="1460"/>
      <c r="CP4" s="1460"/>
      <c r="CQ4" s="1460"/>
      <c r="CR4" s="1460"/>
      <c r="CS4" s="1460"/>
      <c r="CT4" s="1460"/>
      <c r="CU4" s="1460"/>
      <c r="CV4" s="1460"/>
      <c r="CW4" s="1460"/>
      <c r="CX4" s="1460"/>
      <c r="CY4" s="1460"/>
      <c r="CZ4" s="1460"/>
      <c r="DA4" s="1460"/>
      <c r="DB4" s="1460"/>
      <c r="DC4" s="1461"/>
    </row>
    <row r="5" spans="1:107" s="915" customFormat="1">
      <c r="A5" s="53" t="s">
        <v>259</v>
      </c>
      <c r="B5" s="54"/>
      <c r="C5" s="54"/>
      <c r="D5" s="1459"/>
      <c r="E5" s="1460"/>
      <c r="F5" s="1460"/>
      <c r="G5" s="1460"/>
      <c r="H5" s="1460"/>
      <c r="I5" s="1460"/>
      <c r="J5" s="1460"/>
      <c r="K5" s="1460"/>
      <c r="L5" s="1460"/>
      <c r="M5" s="1460"/>
      <c r="N5" s="1460"/>
      <c r="O5" s="1460"/>
      <c r="P5" s="1460"/>
      <c r="Q5" s="1460"/>
      <c r="R5" s="1460"/>
      <c r="S5" s="1460"/>
      <c r="T5" s="1460"/>
      <c r="U5" s="1460"/>
      <c r="V5" s="1460"/>
      <c r="W5" s="1460"/>
      <c r="X5" s="1460"/>
      <c r="Y5" s="1460"/>
      <c r="Z5" s="1460"/>
      <c r="AA5" s="1460"/>
      <c r="AB5" s="1460"/>
      <c r="AC5" s="1460"/>
      <c r="AD5" s="1460"/>
      <c r="AE5" s="1460"/>
      <c r="AF5" s="1460"/>
      <c r="AG5" s="1460"/>
      <c r="AH5" s="1460"/>
      <c r="AI5" s="1460"/>
      <c r="AJ5" s="1460"/>
      <c r="AK5" s="1460"/>
      <c r="AL5" s="1460"/>
      <c r="AM5" s="1460"/>
      <c r="AN5" s="1460"/>
      <c r="AO5" s="1460"/>
      <c r="AP5" s="1460"/>
      <c r="AQ5" s="1460"/>
      <c r="AR5" s="1460"/>
      <c r="AS5" s="1460"/>
      <c r="AT5" s="1460"/>
      <c r="AU5" s="1460"/>
      <c r="AV5" s="1460"/>
      <c r="AW5" s="1460"/>
      <c r="AX5" s="1460"/>
      <c r="AY5" s="1460"/>
      <c r="AZ5" s="1460"/>
      <c r="BA5" s="1460"/>
      <c r="BB5" s="1460"/>
      <c r="BC5" s="1460"/>
      <c r="BD5" s="1460"/>
      <c r="BE5" s="1460"/>
      <c r="BF5" s="1460"/>
      <c r="BG5" s="1460"/>
      <c r="BH5" s="1460"/>
      <c r="BI5" s="1460"/>
      <c r="BJ5" s="1460"/>
      <c r="BK5" s="1460"/>
      <c r="BL5" s="1460"/>
      <c r="BM5" s="1460"/>
      <c r="BN5" s="1460"/>
      <c r="BO5" s="1460"/>
      <c r="BP5" s="1460"/>
      <c r="BQ5" s="1460"/>
      <c r="BR5" s="1460"/>
      <c r="BS5" s="1460"/>
      <c r="BT5" s="1460"/>
      <c r="BU5" s="1460"/>
      <c r="BV5" s="1460"/>
      <c r="BW5" s="1460"/>
      <c r="BX5" s="1460"/>
      <c r="BY5" s="1460"/>
      <c r="BZ5" s="1460"/>
      <c r="CA5" s="1460"/>
      <c r="CB5" s="1460"/>
      <c r="CC5" s="1460"/>
      <c r="CD5" s="1460"/>
      <c r="CE5" s="1460"/>
      <c r="CF5" s="1460"/>
      <c r="CG5" s="1460"/>
      <c r="CH5" s="1460"/>
      <c r="CI5" s="1460"/>
      <c r="CJ5" s="1460"/>
      <c r="CK5" s="1460"/>
      <c r="CL5" s="1460"/>
      <c r="CM5" s="1460"/>
      <c r="CN5" s="1460"/>
      <c r="CO5" s="1460"/>
      <c r="CP5" s="1460"/>
      <c r="CQ5" s="1460"/>
      <c r="CR5" s="1460"/>
      <c r="CS5" s="1460"/>
      <c r="CT5" s="1460"/>
      <c r="CU5" s="1460"/>
      <c r="CV5" s="1460"/>
      <c r="CW5" s="1460"/>
      <c r="CX5" s="1460"/>
      <c r="CY5" s="1460"/>
      <c r="CZ5" s="1460"/>
      <c r="DA5" s="1460"/>
      <c r="DB5" s="1460"/>
      <c r="DC5" s="1461"/>
    </row>
    <row r="6" spans="1:107" s="915" customFormat="1">
      <c r="A6" s="53" t="s">
        <v>260</v>
      </c>
      <c r="B6" s="152"/>
      <c r="C6" s="152"/>
      <c r="D6" s="1476"/>
      <c r="E6" s="1477"/>
      <c r="F6" s="1460"/>
      <c r="G6" s="1460"/>
      <c r="H6" s="1460"/>
      <c r="I6" s="1460"/>
      <c r="J6" s="1460"/>
      <c r="K6" s="1460"/>
      <c r="L6" s="1460"/>
      <c r="M6" s="1460"/>
      <c r="N6" s="1460"/>
      <c r="O6" s="1460"/>
      <c r="P6" s="1460"/>
      <c r="Q6" s="1460"/>
      <c r="R6" s="1460"/>
      <c r="S6" s="1460"/>
      <c r="T6" s="1460"/>
      <c r="U6" s="1460"/>
      <c r="V6" s="1460"/>
      <c r="W6" s="1460"/>
      <c r="X6" s="1460"/>
      <c r="Y6" s="1460"/>
      <c r="Z6" s="1460"/>
      <c r="AA6" s="1460"/>
      <c r="AB6" s="1460"/>
      <c r="AC6" s="1460"/>
      <c r="AD6" s="1460"/>
      <c r="AE6" s="1460"/>
      <c r="AF6" s="1460"/>
      <c r="AG6" s="1460"/>
      <c r="AH6" s="1460"/>
      <c r="AI6" s="1460"/>
      <c r="AJ6" s="1460"/>
      <c r="AK6" s="1460"/>
      <c r="AL6" s="1460"/>
      <c r="AM6" s="1460"/>
      <c r="AN6" s="1460"/>
      <c r="AO6" s="1460"/>
      <c r="AP6" s="1460"/>
      <c r="AQ6" s="1460"/>
      <c r="AR6" s="1460"/>
      <c r="AS6" s="1460"/>
      <c r="AT6" s="1460"/>
      <c r="AU6" s="1460"/>
      <c r="AV6" s="1460"/>
      <c r="AW6" s="1460"/>
      <c r="AX6" s="1460"/>
      <c r="AY6" s="1460"/>
      <c r="AZ6" s="1460"/>
      <c r="BA6" s="1460"/>
      <c r="BB6" s="1460"/>
      <c r="BC6" s="1460"/>
      <c r="BD6" s="1460"/>
      <c r="BE6" s="1460"/>
      <c r="BF6" s="1460"/>
      <c r="BG6" s="1460"/>
      <c r="BH6" s="1460"/>
      <c r="BI6" s="1460"/>
      <c r="BJ6" s="1460"/>
      <c r="BK6" s="1460"/>
      <c r="BL6" s="1460"/>
      <c r="BM6" s="1460"/>
      <c r="BN6" s="1460"/>
      <c r="BO6" s="1460"/>
      <c r="BP6" s="1460"/>
      <c r="BQ6" s="1460"/>
      <c r="BR6" s="1460"/>
      <c r="BS6" s="1460"/>
      <c r="BT6" s="1460"/>
      <c r="BU6" s="1460"/>
      <c r="BV6" s="1460"/>
      <c r="BW6" s="1460"/>
      <c r="BX6" s="1460"/>
      <c r="BY6" s="1460"/>
      <c r="BZ6" s="1460"/>
      <c r="CA6" s="1460"/>
      <c r="CB6" s="1460"/>
      <c r="CC6" s="1460"/>
      <c r="CD6" s="1460"/>
      <c r="CE6" s="1460"/>
      <c r="CF6" s="1460"/>
      <c r="CG6" s="1460"/>
      <c r="CH6" s="1460"/>
      <c r="CI6" s="1460"/>
      <c r="CJ6" s="1460"/>
      <c r="CK6" s="1460"/>
      <c r="CL6" s="1460"/>
      <c r="CM6" s="1460"/>
      <c r="CN6" s="1460"/>
      <c r="CO6" s="1460"/>
      <c r="CP6" s="1460"/>
      <c r="CQ6" s="1460"/>
      <c r="CR6" s="1460"/>
      <c r="CS6" s="1460"/>
      <c r="CT6" s="1460"/>
      <c r="CU6" s="1460"/>
      <c r="CV6" s="1460"/>
      <c r="CW6" s="1460"/>
      <c r="CX6" s="1460"/>
      <c r="CY6" s="1460"/>
      <c r="CZ6" s="1460"/>
      <c r="DA6" s="1460"/>
      <c r="DB6" s="1460"/>
      <c r="DC6" s="1461"/>
    </row>
    <row r="7" spans="1:107" s="915" customFormat="1">
      <c r="A7" s="161" t="s">
        <v>261</v>
      </c>
      <c r="B7" s="155" t="s">
        <v>33</v>
      </c>
      <c r="C7" s="156"/>
      <c r="D7" s="156"/>
      <c r="E7" s="157"/>
      <c r="F7" s="162" t="s">
        <v>262</v>
      </c>
      <c r="G7" s="155" t="s">
        <v>56</v>
      </c>
      <c r="H7" s="156"/>
      <c r="I7" s="156"/>
      <c r="J7" s="156"/>
      <c r="K7" s="156"/>
      <c r="L7" s="156"/>
      <c r="M7" s="156"/>
      <c r="N7" s="156"/>
      <c r="O7" s="156"/>
      <c r="P7" s="156"/>
      <c r="Q7" s="156"/>
      <c r="R7" s="156"/>
      <c r="S7" s="156"/>
      <c r="T7" s="156"/>
      <c r="U7" s="156"/>
      <c r="V7" s="156"/>
      <c r="W7" s="156"/>
      <c r="X7" s="156"/>
      <c r="Y7" s="156"/>
      <c r="Z7" s="156"/>
      <c r="AA7" s="156"/>
      <c r="AB7" s="502"/>
      <c r="AC7" s="156"/>
      <c r="AD7" s="156"/>
      <c r="AE7" s="156"/>
      <c r="AF7" s="1344"/>
      <c r="AG7" s="156"/>
      <c r="AH7" s="156"/>
      <c r="AI7" s="156"/>
      <c r="AJ7" s="156"/>
      <c r="AK7" s="156"/>
      <c r="AL7" s="156"/>
      <c r="AM7" s="156"/>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343"/>
      <c r="CX7" s="156"/>
      <c r="CY7" s="156"/>
      <c r="CZ7" s="156"/>
      <c r="DA7" s="156"/>
      <c r="DB7" s="156"/>
      <c r="DC7" s="157"/>
    </row>
    <row r="8" spans="1:107" s="915" customFormat="1">
      <c r="A8" s="161" t="s">
        <v>263</v>
      </c>
      <c r="B8" s="155"/>
      <c r="C8" s="156"/>
      <c r="D8" s="157"/>
      <c r="E8" s="86" t="s">
        <v>264</v>
      </c>
      <c r="F8" s="155"/>
      <c r="G8" s="156"/>
      <c r="H8" s="156"/>
      <c r="I8" s="156"/>
      <c r="J8" s="156"/>
      <c r="K8" s="156"/>
      <c r="L8" s="156"/>
      <c r="M8" s="156"/>
      <c r="N8" s="157"/>
      <c r="O8" s="87" t="s">
        <v>265</v>
      </c>
      <c r="P8" s="85"/>
      <c r="Q8" s="164"/>
      <c r="R8" s="89"/>
      <c r="S8" s="89"/>
      <c r="T8" s="89"/>
      <c r="U8" s="89"/>
      <c r="V8" s="89"/>
      <c r="W8" s="89"/>
      <c r="X8" s="89"/>
      <c r="Y8" s="89"/>
      <c r="Z8" s="1369"/>
      <c r="AA8" s="88"/>
      <c r="AB8" s="503" t="s">
        <v>266</v>
      </c>
      <c r="AC8" s="164"/>
      <c r="AD8" s="89"/>
      <c r="AE8" s="89"/>
      <c r="AF8" s="1345"/>
      <c r="AG8" s="153"/>
      <c r="AH8" s="89"/>
      <c r="AI8" s="89"/>
      <c r="AJ8" s="89"/>
      <c r="AK8" s="90"/>
      <c r="AL8" s="85" t="s">
        <v>267</v>
      </c>
      <c r="AM8" s="163"/>
      <c r="AN8" s="155"/>
      <c r="AO8" s="166"/>
      <c r="AP8" s="156"/>
      <c r="AQ8" s="156"/>
      <c r="AR8" s="156"/>
      <c r="AS8" s="156"/>
      <c r="AT8" s="156"/>
      <c r="AU8" s="156"/>
      <c r="AV8" s="156"/>
      <c r="AW8" s="156"/>
      <c r="AX8" s="156"/>
      <c r="AY8" s="154"/>
      <c r="AZ8" s="154"/>
      <c r="BA8" s="154"/>
      <c r="BB8" s="154"/>
      <c r="BC8" s="154"/>
      <c r="BD8" s="154"/>
      <c r="BE8" s="154"/>
      <c r="BF8" s="154"/>
      <c r="BG8" s="156"/>
      <c r="BH8" s="156"/>
      <c r="BI8" s="156"/>
      <c r="BJ8" s="157"/>
      <c r="BK8" s="155" t="s">
        <v>268</v>
      </c>
      <c r="BL8" s="155"/>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478"/>
      <c r="CR8" s="1478"/>
      <c r="CS8" s="1478"/>
      <c r="CT8" s="1478"/>
      <c r="CU8" s="1478"/>
      <c r="CV8" s="1478"/>
      <c r="CW8" s="1478"/>
      <c r="CX8" s="1478"/>
      <c r="CY8" s="1478"/>
      <c r="CZ8" s="1478"/>
      <c r="DA8" s="1478"/>
      <c r="DB8" s="1478"/>
      <c r="DC8" s="1479"/>
    </row>
    <row r="9" spans="1:107" s="915" customFormat="1" ht="17.25" thickBot="1">
      <c r="A9" s="1480" t="s">
        <v>269</v>
      </c>
      <c r="B9" s="1481"/>
      <c r="C9" s="1481"/>
      <c r="D9" s="1482"/>
      <c r="E9" s="1483"/>
      <c r="F9" s="1483"/>
      <c r="G9" s="1483"/>
      <c r="H9" s="1483"/>
      <c r="I9" s="1483"/>
      <c r="J9" s="1483"/>
      <c r="K9" s="1483"/>
      <c r="L9" s="1483"/>
      <c r="M9" s="1483"/>
      <c r="N9" s="1483"/>
      <c r="O9" s="1483"/>
      <c r="P9" s="1483"/>
      <c r="Q9" s="1483"/>
      <c r="R9" s="1483"/>
      <c r="S9" s="1483"/>
      <c r="T9" s="1483"/>
      <c r="U9" s="1483"/>
      <c r="V9" s="1483"/>
      <c r="W9" s="1483"/>
      <c r="X9" s="1483"/>
      <c r="Y9" s="1483"/>
      <c r="Z9" s="1483"/>
      <c r="AA9" s="1483"/>
      <c r="AB9" s="1483"/>
      <c r="AC9" s="1483"/>
      <c r="AD9" s="1483"/>
      <c r="AE9" s="1483"/>
      <c r="AF9" s="1483"/>
      <c r="AG9" s="1483"/>
      <c r="AH9" s="1483"/>
      <c r="AI9" s="1483"/>
      <c r="AJ9" s="1483"/>
      <c r="AK9" s="1483"/>
      <c r="AL9" s="1483"/>
      <c r="AM9" s="1483"/>
      <c r="AN9" s="1481"/>
      <c r="AO9" s="1481"/>
      <c r="AP9" s="1481"/>
      <c r="AQ9" s="1481"/>
      <c r="AR9" s="1481"/>
      <c r="AS9" s="1481"/>
      <c r="AT9" s="1481"/>
      <c r="AU9" s="1481"/>
      <c r="AV9" s="1481"/>
      <c r="AW9" s="1481"/>
      <c r="AX9" s="1481"/>
      <c r="AY9" s="1481"/>
      <c r="AZ9" s="1481"/>
      <c r="BA9" s="1481"/>
      <c r="BB9" s="1481"/>
      <c r="BC9" s="1481"/>
      <c r="BD9" s="1481"/>
      <c r="BE9" s="1481"/>
      <c r="BF9" s="1481"/>
      <c r="BG9" s="1481"/>
      <c r="BH9" s="1481"/>
      <c r="BI9" s="1481"/>
      <c r="BJ9" s="1481"/>
      <c r="BK9" s="1483"/>
      <c r="BL9" s="1483"/>
      <c r="BM9" s="1483"/>
      <c r="BN9" s="1483"/>
      <c r="BO9" s="1483"/>
      <c r="BP9" s="1483"/>
      <c r="BQ9" s="1483"/>
      <c r="BR9" s="1483"/>
      <c r="BS9" s="1483"/>
      <c r="BT9" s="1483"/>
      <c r="BU9" s="1483"/>
      <c r="BV9" s="1483"/>
      <c r="BW9" s="1483"/>
      <c r="BX9" s="1483"/>
      <c r="BY9" s="1483"/>
      <c r="BZ9" s="1483"/>
      <c r="CA9" s="1483"/>
      <c r="CB9" s="1483"/>
      <c r="CC9" s="1483"/>
      <c r="CD9" s="1483"/>
      <c r="CE9" s="1483"/>
      <c r="CF9" s="1483"/>
      <c r="CG9" s="1483"/>
      <c r="CH9" s="1483"/>
      <c r="CI9" s="1483"/>
      <c r="CJ9" s="1483"/>
      <c r="CK9" s="1483"/>
      <c r="CL9" s="1483"/>
      <c r="CM9" s="1483"/>
      <c r="CN9" s="1483"/>
      <c r="CO9" s="1483"/>
      <c r="CP9" s="1483"/>
      <c r="CQ9" s="1483"/>
      <c r="CR9" s="1483"/>
      <c r="CS9" s="1483"/>
      <c r="CT9" s="1483"/>
      <c r="CU9" s="1483"/>
      <c r="CV9" s="1483"/>
      <c r="CW9" s="1483"/>
      <c r="CX9" s="1483"/>
      <c r="CY9" s="1483"/>
      <c r="CZ9" s="1483"/>
      <c r="DA9" s="1483"/>
      <c r="DB9" s="1483"/>
      <c r="DC9" s="1484"/>
    </row>
    <row r="10" spans="1:107" s="915" customFormat="1" ht="20.25" customHeight="1" thickBot="1">
      <c r="A10" s="1485" t="s">
        <v>270</v>
      </c>
      <c r="B10" s="1488" t="s">
        <v>271</v>
      </c>
      <c r="C10" s="1491" t="s">
        <v>272</v>
      </c>
      <c r="D10" s="1492"/>
      <c r="E10" s="1493"/>
      <c r="F10" s="1493"/>
      <c r="G10" s="1493"/>
      <c r="H10" s="1493"/>
      <c r="I10" s="1493"/>
      <c r="J10" s="1493"/>
      <c r="K10" s="1493"/>
      <c r="L10" s="1493"/>
      <c r="M10" s="1493"/>
      <c r="N10" s="1493"/>
      <c r="O10" s="1493"/>
      <c r="P10" s="1493"/>
      <c r="Q10" s="1493"/>
      <c r="R10" s="1493"/>
      <c r="S10" s="1493"/>
      <c r="T10" s="1493"/>
      <c r="U10" s="1493"/>
      <c r="V10" s="1493"/>
      <c r="W10" s="1493"/>
      <c r="X10" s="1494"/>
      <c r="Y10" s="1495" t="s">
        <v>273</v>
      </c>
      <c r="Z10" s="1496"/>
      <c r="AA10" s="1496"/>
      <c r="AB10" s="1496"/>
      <c r="AC10" s="1496"/>
      <c r="AD10" s="1496"/>
      <c r="AE10" s="1496"/>
      <c r="AF10" s="1496"/>
      <c r="AG10" s="1496"/>
      <c r="AH10" s="1496"/>
      <c r="AI10" s="1496"/>
      <c r="AJ10" s="1496"/>
      <c r="AK10" s="1497" t="s">
        <v>274</v>
      </c>
      <c r="AL10" s="1497"/>
      <c r="AM10" s="1499" t="s">
        <v>275</v>
      </c>
      <c r="AN10" s="1500"/>
      <c r="AO10" s="1500"/>
      <c r="AP10" s="1500"/>
      <c r="AQ10" s="1500"/>
      <c r="AR10" s="1500"/>
      <c r="AS10" s="1500"/>
      <c r="AT10" s="1500"/>
      <c r="AU10" s="1500"/>
      <c r="AV10" s="1500"/>
      <c r="AW10" s="1500"/>
      <c r="AX10" s="1503" t="s">
        <v>276</v>
      </c>
      <c r="AY10" s="1506" t="s">
        <v>277</v>
      </c>
      <c r="AZ10" s="1507"/>
      <c r="BA10" s="1507"/>
      <c r="BB10" s="1507"/>
      <c r="BC10" s="1507"/>
      <c r="BD10" s="1507"/>
      <c r="BE10" s="1507"/>
      <c r="BF10" s="1507"/>
      <c r="BG10" s="1507"/>
      <c r="BH10" s="1507"/>
      <c r="BI10" s="1507"/>
      <c r="BJ10" s="1507"/>
      <c r="BK10" s="1507"/>
      <c r="BL10" s="1507"/>
      <c r="BM10" s="1507"/>
      <c r="BN10" s="1507"/>
      <c r="BO10" s="1507"/>
      <c r="BP10" s="1507"/>
      <c r="BQ10" s="1507"/>
      <c r="BR10" s="1507"/>
      <c r="BS10" s="1507"/>
      <c r="BT10" s="1507"/>
      <c r="BU10" s="1507"/>
      <c r="BV10" s="1507"/>
      <c r="BW10" s="1507"/>
      <c r="BX10" s="1507"/>
      <c r="BY10" s="1507"/>
      <c r="BZ10" s="1507"/>
      <c r="CA10" s="1507"/>
      <c r="CB10" s="1507"/>
      <c r="CC10" s="1507"/>
      <c r="CD10" s="1507"/>
      <c r="CE10" s="1507"/>
      <c r="CF10" s="1507"/>
      <c r="CG10" s="1507"/>
      <c r="CH10" s="1507"/>
      <c r="CI10" s="1507"/>
      <c r="CJ10" s="1507"/>
      <c r="CK10" s="1507"/>
      <c r="CL10" s="1507"/>
      <c r="CM10" s="1507"/>
      <c r="CN10" s="1507"/>
      <c r="CO10" s="1507"/>
      <c r="CP10" s="1507"/>
      <c r="CQ10" s="1507"/>
      <c r="CR10" s="1496" t="s">
        <v>252</v>
      </c>
      <c r="CS10" s="1496"/>
      <c r="CT10" s="1496"/>
      <c r="CU10" s="1496"/>
      <c r="CV10" s="1496"/>
      <c r="CW10" s="1508"/>
      <c r="CX10" s="1495" t="s">
        <v>278</v>
      </c>
      <c r="CY10" s="1496"/>
      <c r="CZ10" s="1496"/>
      <c r="DA10" s="1496"/>
      <c r="DB10" s="1496"/>
      <c r="DC10" s="1508"/>
    </row>
    <row r="11" spans="1:107" s="915" customFormat="1" ht="18.75" customHeight="1">
      <c r="A11" s="1486"/>
      <c r="B11" s="1489"/>
      <c r="C11" s="1509" t="s">
        <v>279</v>
      </c>
      <c r="D11" s="1510" t="s">
        <v>280</v>
      </c>
      <c r="E11" s="1510" t="s">
        <v>281</v>
      </c>
      <c r="F11" s="1509" t="s">
        <v>282</v>
      </c>
      <c r="G11" s="1509" t="s">
        <v>283</v>
      </c>
      <c r="H11" s="1509" t="s">
        <v>284</v>
      </c>
      <c r="I11" s="1513" t="s">
        <v>285</v>
      </c>
      <c r="J11" s="1514"/>
      <c r="K11" s="1515" t="s">
        <v>274</v>
      </c>
      <c r="L11" s="1515"/>
      <c r="M11" s="1516" t="s">
        <v>286</v>
      </c>
      <c r="N11" s="1517"/>
      <c r="O11" s="1517"/>
      <c r="P11" s="1517"/>
      <c r="Q11" s="1517"/>
      <c r="R11" s="1517"/>
      <c r="S11" s="1517"/>
      <c r="T11" s="1517"/>
      <c r="U11" s="1517"/>
      <c r="V11" s="1517"/>
      <c r="W11" s="1518"/>
      <c r="X11" s="1519" t="s">
        <v>287</v>
      </c>
      <c r="Y11" s="1521" t="s">
        <v>288</v>
      </c>
      <c r="Z11" s="1504" t="s">
        <v>289</v>
      </c>
      <c r="AA11" s="1504" t="s">
        <v>290</v>
      </c>
      <c r="AB11" s="1525" t="s">
        <v>291</v>
      </c>
      <c r="AC11" s="1527" t="s">
        <v>49</v>
      </c>
      <c r="AD11" s="1527" t="s">
        <v>108</v>
      </c>
      <c r="AE11" s="1509" t="s">
        <v>283</v>
      </c>
      <c r="AF11" s="1509" t="s">
        <v>284</v>
      </c>
      <c r="AG11" s="1527" t="s">
        <v>292</v>
      </c>
      <c r="AH11" s="1527" t="s">
        <v>293</v>
      </c>
      <c r="AI11" s="1513" t="s">
        <v>285</v>
      </c>
      <c r="AJ11" s="1514"/>
      <c r="AK11" s="1498"/>
      <c r="AL11" s="1498"/>
      <c r="AM11" s="1501"/>
      <c r="AN11" s="1502"/>
      <c r="AO11" s="1502"/>
      <c r="AP11" s="1502"/>
      <c r="AQ11" s="1502"/>
      <c r="AR11" s="1502"/>
      <c r="AS11" s="1502"/>
      <c r="AT11" s="1502"/>
      <c r="AU11" s="1502"/>
      <c r="AV11" s="1502"/>
      <c r="AW11" s="1502"/>
      <c r="AX11" s="1503"/>
      <c r="AY11" s="1523">
        <v>2023</v>
      </c>
      <c r="AZ11" s="1523"/>
      <c r="BA11" s="1523"/>
      <c r="BB11" s="1524"/>
      <c r="BC11" s="1514">
        <v>2024</v>
      </c>
      <c r="BD11" s="1523"/>
      <c r="BE11" s="1523"/>
      <c r="BF11" s="1524"/>
      <c r="BG11" s="1514">
        <v>2025</v>
      </c>
      <c r="BH11" s="1523"/>
      <c r="BI11" s="1523"/>
      <c r="BJ11" s="1524"/>
      <c r="BK11" s="1514">
        <v>2026</v>
      </c>
      <c r="BL11" s="1523"/>
      <c r="BM11" s="1523"/>
      <c r="BN11" s="1524"/>
      <c r="BO11" s="1514">
        <v>2027</v>
      </c>
      <c r="BP11" s="1523"/>
      <c r="BQ11" s="1523"/>
      <c r="BR11" s="1524"/>
      <c r="BS11" s="1514">
        <v>2028</v>
      </c>
      <c r="BT11" s="1523"/>
      <c r="BU11" s="1523"/>
      <c r="BV11" s="1524"/>
      <c r="BW11" s="1514">
        <v>2029</v>
      </c>
      <c r="BX11" s="1523"/>
      <c r="BY11" s="1523"/>
      <c r="BZ11" s="1524"/>
      <c r="CA11" s="1514">
        <v>2030</v>
      </c>
      <c r="CB11" s="1523"/>
      <c r="CC11" s="1523"/>
      <c r="CD11" s="1524"/>
      <c r="CE11" s="1514">
        <v>2031</v>
      </c>
      <c r="CF11" s="1523"/>
      <c r="CG11" s="1523"/>
      <c r="CH11" s="1524"/>
      <c r="CI11" s="1514">
        <v>2032</v>
      </c>
      <c r="CJ11" s="1523"/>
      <c r="CK11" s="1523"/>
      <c r="CL11" s="1524"/>
      <c r="CM11" s="1514">
        <v>2033</v>
      </c>
      <c r="CN11" s="1523"/>
      <c r="CO11" s="1523"/>
      <c r="CP11" s="1524"/>
      <c r="CQ11" s="1536" t="s">
        <v>294</v>
      </c>
      <c r="CR11" s="1532" t="s">
        <v>295</v>
      </c>
      <c r="CS11" s="1534" t="s">
        <v>296</v>
      </c>
      <c r="CT11" s="1529" t="s">
        <v>297</v>
      </c>
      <c r="CU11" s="1529" t="s">
        <v>298</v>
      </c>
      <c r="CV11" s="1529" t="s">
        <v>299</v>
      </c>
      <c r="CW11" s="1530" t="s">
        <v>300</v>
      </c>
      <c r="CX11" s="1532" t="s">
        <v>295</v>
      </c>
      <c r="CY11" s="1534" t="s">
        <v>296</v>
      </c>
      <c r="CZ11" s="1529" t="s">
        <v>297</v>
      </c>
      <c r="DA11" s="1529" t="s">
        <v>298</v>
      </c>
      <c r="DB11" s="1529" t="s">
        <v>299</v>
      </c>
      <c r="DC11" s="1530" t="s">
        <v>300</v>
      </c>
    </row>
    <row r="12" spans="1:107" s="915" customFormat="1" ht="16.5" customHeight="1" thickBot="1">
      <c r="A12" s="1487"/>
      <c r="B12" s="1490"/>
      <c r="C12" s="1509"/>
      <c r="D12" s="1511"/>
      <c r="E12" s="1511"/>
      <c r="F12" s="1512"/>
      <c r="G12" s="1512"/>
      <c r="H12" s="1512"/>
      <c r="I12" s="189" t="s">
        <v>301</v>
      </c>
      <c r="J12" s="190" t="s">
        <v>302</v>
      </c>
      <c r="K12" s="191" t="s">
        <v>303</v>
      </c>
      <c r="L12" s="191" t="s">
        <v>304</v>
      </c>
      <c r="M12" s="191" t="s">
        <v>305</v>
      </c>
      <c r="N12" s="191" t="s">
        <v>306</v>
      </c>
      <c r="O12" s="191" t="s">
        <v>307</v>
      </c>
      <c r="P12" s="191" t="s">
        <v>308</v>
      </c>
      <c r="Q12" s="191" t="s">
        <v>309</v>
      </c>
      <c r="R12" s="191" t="s">
        <v>310</v>
      </c>
      <c r="S12" s="191" t="s">
        <v>311</v>
      </c>
      <c r="T12" s="191" t="s">
        <v>312</v>
      </c>
      <c r="U12" s="191" t="s">
        <v>313</v>
      </c>
      <c r="V12" s="191" t="s">
        <v>314</v>
      </c>
      <c r="W12" s="191" t="s">
        <v>315</v>
      </c>
      <c r="X12" s="1520"/>
      <c r="Y12" s="1522"/>
      <c r="Z12" s="1505"/>
      <c r="AA12" s="1505"/>
      <c r="AB12" s="1526"/>
      <c r="AC12" s="1528"/>
      <c r="AD12" s="1528"/>
      <c r="AE12" s="1512"/>
      <c r="AF12" s="1512"/>
      <c r="AG12" s="1528"/>
      <c r="AH12" s="1528"/>
      <c r="AI12" s="189" t="s">
        <v>301</v>
      </c>
      <c r="AJ12" s="190" t="s">
        <v>302</v>
      </c>
      <c r="AK12" s="191" t="s">
        <v>303</v>
      </c>
      <c r="AL12" s="191" t="s">
        <v>304</v>
      </c>
      <c r="AM12" s="191" t="s">
        <v>305</v>
      </c>
      <c r="AN12" s="191" t="s">
        <v>306</v>
      </c>
      <c r="AO12" s="191" t="s">
        <v>307</v>
      </c>
      <c r="AP12" s="191" t="s">
        <v>308</v>
      </c>
      <c r="AQ12" s="191" t="s">
        <v>309</v>
      </c>
      <c r="AR12" s="191" t="s">
        <v>310</v>
      </c>
      <c r="AS12" s="191" t="s">
        <v>311</v>
      </c>
      <c r="AT12" s="191" t="s">
        <v>312</v>
      </c>
      <c r="AU12" s="191" t="s">
        <v>313</v>
      </c>
      <c r="AV12" s="191" t="s">
        <v>314</v>
      </c>
      <c r="AW12" s="531" t="s">
        <v>315</v>
      </c>
      <c r="AX12" s="1503"/>
      <c r="AY12" s="532" t="s">
        <v>316</v>
      </c>
      <c r="AZ12" s="192" t="s">
        <v>317</v>
      </c>
      <c r="BA12" s="192" t="s">
        <v>318</v>
      </c>
      <c r="BB12" s="193" t="s">
        <v>319</v>
      </c>
      <c r="BC12" s="192" t="s">
        <v>316</v>
      </c>
      <c r="BD12" s="192" t="s">
        <v>317</v>
      </c>
      <c r="BE12" s="192" t="s">
        <v>318</v>
      </c>
      <c r="BF12" s="193" t="s">
        <v>319</v>
      </c>
      <c r="BG12" s="192" t="s">
        <v>316</v>
      </c>
      <c r="BH12" s="192" t="s">
        <v>317</v>
      </c>
      <c r="BI12" s="192" t="s">
        <v>318</v>
      </c>
      <c r="BJ12" s="193" t="s">
        <v>319</v>
      </c>
      <c r="BK12" s="192" t="s">
        <v>316</v>
      </c>
      <c r="BL12" s="192" t="s">
        <v>320</v>
      </c>
      <c r="BM12" s="192" t="s">
        <v>318</v>
      </c>
      <c r="BN12" s="193" t="s">
        <v>319</v>
      </c>
      <c r="BO12" s="192" t="s">
        <v>316</v>
      </c>
      <c r="BP12" s="192" t="s">
        <v>320</v>
      </c>
      <c r="BQ12" s="192" t="s">
        <v>318</v>
      </c>
      <c r="BR12" s="193" t="s">
        <v>319</v>
      </c>
      <c r="BS12" s="192" t="s">
        <v>316</v>
      </c>
      <c r="BT12" s="192" t="s">
        <v>320</v>
      </c>
      <c r="BU12" s="192" t="s">
        <v>318</v>
      </c>
      <c r="BV12" s="193" t="s">
        <v>319</v>
      </c>
      <c r="BW12" s="192" t="s">
        <v>316</v>
      </c>
      <c r="BX12" s="192" t="s">
        <v>320</v>
      </c>
      <c r="BY12" s="192" t="s">
        <v>318</v>
      </c>
      <c r="BZ12" s="193" t="s">
        <v>319</v>
      </c>
      <c r="CA12" s="192" t="s">
        <v>316</v>
      </c>
      <c r="CB12" s="192" t="s">
        <v>320</v>
      </c>
      <c r="CC12" s="192" t="s">
        <v>318</v>
      </c>
      <c r="CD12" s="193" t="s">
        <v>319</v>
      </c>
      <c r="CE12" s="192" t="s">
        <v>316</v>
      </c>
      <c r="CF12" s="192" t="s">
        <v>320</v>
      </c>
      <c r="CG12" s="192" t="s">
        <v>318</v>
      </c>
      <c r="CH12" s="193" t="s">
        <v>319</v>
      </c>
      <c r="CI12" s="192" t="s">
        <v>316</v>
      </c>
      <c r="CJ12" s="192" t="s">
        <v>320</v>
      </c>
      <c r="CK12" s="192" t="s">
        <v>318</v>
      </c>
      <c r="CL12" s="193" t="s">
        <v>319</v>
      </c>
      <c r="CM12" s="192" t="s">
        <v>316</v>
      </c>
      <c r="CN12" s="192" t="s">
        <v>320</v>
      </c>
      <c r="CO12" s="192" t="s">
        <v>318</v>
      </c>
      <c r="CP12" s="193" t="s">
        <v>319</v>
      </c>
      <c r="CQ12" s="1537"/>
      <c r="CR12" s="1533"/>
      <c r="CS12" s="1535"/>
      <c r="CT12" s="1505"/>
      <c r="CU12" s="1505"/>
      <c r="CV12" s="1505"/>
      <c r="CW12" s="1520"/>
      <c r="CX12" s="1533"/>
      <c r="CY12" s="1535"/>
      <c r="CZ12" s="1505"/>
      <c r="DA12" s="1505"/>
      <c r="DB12" s="1505"/>
      <c r="DC12" s="1520"/>
    </row>
    <row r="13" spans="1:107" s="916" customFormat="1" ht="114.75" customHeight="1">
      <c r="A13" s="946" t="s">
        <v>321</v>
      </c>
      <c r="B13" s="947">
        <f>D13+D39+D48</f>
        <v>0.37000000000000011</v>
      </c>
      <c r="C13" s="948" t="s">
        <v>322</v>
      </c>
      <c r="D13" s="1362">
        <f>SUM(Z13:Z38)/100*100</f>
        <v>0.26000000000000006</v>
      </c>
      <c r="E13" s="949" t="s">
        <v>2095</v>
      </c>
      <c r="F13" s="950" t="s">
        <v>324</v>
      </c>
      <c r="G13" s="951" t="s">
        <v>325</v>
      </c>
      <c r="H13" s="178" t="s">
        <v>29</v>
      </c>
      <c r="I13" s="952" t="s">
        <v>326</v>
      </c>
      <c r="J13" s="178" t="s">
        <v>326</v>
      </c>
      <c r="K13" s="953">
        <v>44927</v>
      </c>
      <c r="L13" s="953" t="s">
        <v>327</v>
      </c>
      <c r="M13" s="954">
        <v>0.5</v>
      </c>
      <c r="N13" s="1374">
        <v>0.47499999999999998</v>
      </c>
      <c r="O13" s="954">
        <v>0.45</v>
      </c>
      <c r="P13" s="1374">
        <v>0.42499999999999999</v>
      </c>
      <c r="Q13" s="954">
        <v>0.4</v>
      </c>
      <c r="R13" s="1374">
        <v>0.375</v>
      </c>
      <c r="S13" s="954">
        <v>0.35</v>
      </c>
      <c r="T13" s="1374">
        <v>0.32500000000000001</v>
      </c>
      <c r="U13" s="954">
        <v>0.3</v>
      </c>
      <c r="V13" s="1374">
        <v>0.27500000000000002</v>
      </c>
      <c r="W13" s="954">
        <v>0.25</v>
      </c>
      <c r="X13" s="955">
        <v>0.25</v>
      </c>
      <c r="Y13" s="1199" t="s">
        <v>328</v>
      </c>
      <c r="Z13" s="1371">
        <v>0.01</v>
      </c>
      <c r="AA13" s="1207" t="s">
        <v>329</v>
      </c>
      <c r="AB13" s="974" t="s">
        <v>2136</v>
      </c>
      <c r="AC13" s="178" t="s">
        <v>65</v>
      </c>
      <c r="AD13" s="178">
        <v>8.6999999999999993</v>
      </c>
      <c r="AE13" s="178" t="s">
        <v>330</v>
      </c>
      <c r="AF13" s="1346" t="s">
        <v>23</v>
      </c>
      <c r="AG13" s="178" t="s">
        <v>331</v>
      </c>
      <c r="AH13" s="178">
        <v>43</v>
      </c>
      <c r="AI13" s="178">
        <v>1828</v>
      </c>
      <c r="AJ13" s="178">
        <v>2021</v>
      </c>
      <c r="AK13" s="989">
        <v>44927</v>
      </c>
      <c r="AL13" s="989" t="s">
        <v>327</v>
      </c>
      <c r="AM13" s="963">
        <v>1900</v>
      </c>
      <c r="AN13" s="963">
        <v>1900</v>
      </c>
      <c r="AO13" s="963">
        <v>1900</v>
      </c>
      <c r="AP13" s="963">
        <v>1900</v>
      </c>
      <c r="AQ13" s="963">
        <v>1900</v>
      </c>
      <c r="AR13" s="963">
        <v>1900</v>
      </c>
      <c r="AS13" s="963">
        <v>1900</v>
      </c>
      <c r="AT13" s="963">
        <v>1900</v>
      </c>
      <c r="AU13" s="963">
        <v>1900</v>
      </c>
      <c r="AV13" s="963">
        <v>1900</v>
      </c>
      <c r="AW13" s="963">
        <v>1900</v>
      </c>
      <c r="AX13" s="990">
        <v>1900</v>
      </c>
      <c r="AY13" s="991">
        <v>8100</v>
      </c>
      <c r="AZ13" s="991">
        <v>8100</v>
      </c>
      <c r="BA13" s="991" t="s">
        <v>332</v>
      </c>
      <c r="BB13" s="992">
        <v>7744</v>
      </c>
      <c r="BC13" s="991">
        <v>8562</v>
      </c>
      <c r="BD13" s="991">
        <v>0</v>
      </c>
      <c r="BE13" s="991" t="s">
        <v>332</v>
      </c>
      <c r="BF13" s="992">
        <v>7744</v>
      </c>
      <c r="BG13" s="991">
        <v>8923</v>
      </c>
      <c r="BH13" s="991">
        <v>0</v>
      </c>
      <c r="BI13" s="991" t="s">
        <v>332</v>
      </c>
      <c r="BJ13" s="975">
        <v>0</v>
      </c>
      <c r="BK13" s="991">
        <v>9191</v>
      </c>
      <c r="BL13" s="991">
        <v>0</v>
      </c>
      <c r="BM13" s="991" t="s">
        <v>332</v>
      </c>
      <c r="BN13" s="975">
        <v>0</v>
      </c>
      <c r="BO13" s="991">
        <v>9466</v>
      </c>
      <c r="BP13" s="991">
        <v>0</v>
      </c>
      <c r="BQ13" s="991" t="s">
        <v>332</v>
      </c>
      <c r="BR13" s="975">
        <v>0</v>
      </c>
      <c r="BS13" s="991">
        <v>9750</v>
      </c>
      <c r="BT13" s="991">
        <v>0</v>
      </c>
      <c r="BU13" s="991" t="s">
        <v>332</v>
      </c>
      <c r="BV13" s="975">
        <v>0</v>
      </c>
      <c r="BW13" s="991">
        <v>10043</v>
      </c>
      <c r="BX13" s="991">
        <v>0</v>
      </c>
      <c r="BY13" s="991" t="s">
        <v>332</v>
      </c>
      <c r="BZ13" s="975">
        <v>0</v>
      </c>
      <c r="CA13" s="991">
        <v>10344</v>
      </c>
      <c r="CB13" s="991">
        <v>0</v>
      </c>
      <c r="CC13" s="991" t="s">
        <v>332</v>
      </c>
      <c r="CD13" s="975">
        <v>0</v>
      </c>
      <c r="CE13" s="991">
        <v>10655</v>
      </c>
      <c r="CF13" s="991">
        <v>0</v>
      </c>
      <c r="CG13" s="991" t="s">
        <v>332</v>
      </c>
      <c r="CH13" s="975">
        <v>0</v>
      </c>
      <c r="CI13" s="991">
        <v>10974</v>
      </c>
      <c r="CJ13" s="991">
        <v>0</v>
      </c>
      <c r="CK13" s="991" t="s">
        <v>332</v>
      </c>
      <c r="CL13" s="975">
        <v>0</v>
      </c>
      <c r="CM13" s="991">
        <v>11303</v>
      </c>
      <c r="CN13" s="991">
        <v>0</v>
      </c>
      <c r="CO13" s="991" t="s">
        <v>332</v>
      </c>
      <c r="CP13" s="975">
        <v>0</v>
      </c>
      <c r="CQ13" s="993">
        <f>SUM(AY13+BC13+BK13+BG13+BO13+BS13+BW13+CA13++CE13+CI13+CM13)</f>
        <v>107311</v>
      </c>
      <c r="CR13" s="975" t="s">
        <v>333</v>
      </c>
      <c r="CS13" s="975" t="s">
        <v>334</v>
      </c>
      <c r="CT13" s="975" t="s">
        <v>335</v>
      </c>
      <c r="CU13" s="178" t="s">
        <v>336</v>
      </c>
      <c r="CV13" s="178">
        <v>3102407261</v>
      </c>
      <c r="CW13" s="1358" t="s">
        <v>337</v>
      </c>
      <c r="CX13" s="168"/>
      <c r="CY13" s="994"/>
      <c r="CZ13" s="994"/>
      <c r="DA13" s="995"/>
      <c r="DB13" s="995"/>
      <c r="DC13" s="995"/>
    </row>
    <row r="14" spans="1:107" s="916" customFormat="1" ht="90" customHeight="1">
      <c r="A14" s="946" t="s">
        <v>321</v>
      </c>
      <c r="B14" s="947"/>
      <c r="C14" s="948" t="s">
        <v>322</v>
      </c>
      <c r="D14" s="1362"/>
      <c r="E14" s="949" t="s">
        <v>2095</v>
      </c>
      <c r="F14" s="950" t="s">
        <v>324</v>
      </c>
      <c r="G14" s="951" t="s">
        <v>325</v>
      </c>
      <c r="H14" s="178" t="s">
        <v>29</v>
      </c>
      <c r="I14" s="952" t="s">
        <v>326</v>
      </c>
      <c r="J14" s="178" t="s">
        <v>326</v>
      </c>
      <c r="K14" s="953">
        <v>44927</v>
      </c>
      <c r="L14" s="953" t="s">
        <v>327</v>
      </c>
      <c r="M14" s="954">
        <v>0.5</v>
      </c>
      <c r="N14" s="1374">
        <v>0.47499999999999998</v>
      </c>
      <c r="O14" s="954">
        <v>0.45</v>
      </c>
      <c r="P14" s="1374">
        <v>0.42499999999999999</v>
      </c>
      <c r="Q14" s="954">
        <v>0.4</v>
      </c>
      <c r="R14" s="1374">
        <v>0.375</v>
      </c>
      <c r="S14" s="954">
        <v>0.35</v>
      </c>
      <c r="T14" s="1374">
        <v>0.32500000000000001</v>
      </c>
      <c r="U14" s="954">
        <v>0.3</v>
      </c>
      <c r="V14" s="1374">
        <v>0.27500000000000002</v>
      </c>
      <c r="W14" s="954">
        <v>0.25</v>
      </c>
      <c r="X14" s="955">
        <v>0.25</v>
      </c>
      <c r="Y14" s="1199" t="s">
        <v>338</v>
      </c>
      <c r="Z14" s="1371">
        <v>0.01</v>
      </c>
      <c r="AA14" s="1207" t="s">
        <v>339</v>
      </c>
      <c r="AB14" s="988" t="s">
        <v>340</v>
      </c>
      <c r="AC14" s="178" t="s">
        <v>65</v>
      </c>
      <c r="AD14" s="178">
        <v>8.6999999999999993</v>
      </c>
      <c r="AE14" s="178" t="s">
        <v>341</v>
      </c>
      <c r="AF14" s="1346" t="s">
        <v>20</v>
      </c>
      <c r="AG14" s="178" t="s">
        <v>331</v>
      </c>
      <c r="AH14" s="178">
        <v>43</v>
      </c>
      <c r="AI14" s="178">
        <v>2161</v>
      </c>
      <c r="AJ14" s="178">
        <v>2022</v>
      </c>
      <c r="AK14" s="989">
        <v>44927</v>
      </c>
      <c r="AL14" s="989" t="s">
        <v>327</v>
      </c>
      <c r="AM14" s="996">
        <v>1500</v>
      </c>
      <c r="AN14" s="996">
        <v>1500</v>
      </c>
      <c r="AO14" s="996">
        <v>1500</v>
      </c>
      <c r="AP14" s="996">
        <v>1500</v>
      </c>
      <c r="AQ14" s="996">
        <v>1500</v>
      </c>
      <c r="AR14" s="996">
        <v>1500</v>
      </c>
      <c r="AS14" s="996">
        <v>1500</v>
      </c>
      <c r="AT14" s="996">
        <v>1500</v>
      </c>
      <c r="AU14" s="996">
        <v>1500</v>
      </c>
      <c r="AV14" s="996">
        <v>1500</v>
      </c>
      <c r="AW14" s="996">
        <v>1500</v>
      </c>
      <c r="AX14" s="996">
        <f>SUM(AM14:AW14)</f>
        <v>16500</v>
      </c>
      <c r="AY14" s="991">
        <v>463</v>
      </c>
      <c r="AZ14" s="991">
        <v>463</v>
      </c>
      <c r="BA14" s="991" t="s">
        <v>342</v>
      </c>
      <c r="BB14" s="992">
        <v>7744</v>
      </c>
      <c r="BC14" s="991">
        <v>489</v>
      </c>
      <c r="BD14" s="991">
        <v>0</v>
      </c>
      <c r="BE14" s="991" t="s">
        <v>342</v>
      </c>
      <c r="BF14" s="992">
        <v>7744</v>
      </c>
      <c r="BG14" s="991">
        <v>510</v>
      </c>
      <c r="BH14" s="991">
        <v>0</v>
      </c>
      <c r="BI14" s="991" t="s">
        <v>342</v>
      </c>
      <c r="BJ14" s="975">
        <v>0</v>
      </c>
      <c r="BK14" s="991">
        <v>525</v>
      </c>
      <c r="BL14" s="991">
        <v>0</v>
      </c>
      <c r="BM14" s="991" t="s">
        <v>342</v>
      </c>
      <c r="BN14" s="975">
        <v>0</v>
      </c>
      <c r="BO14" s="991">
        <v>541</v>
      </c>
      <c r="BP14" s="991">
        <v>0</v>
      </c>
      <c r="BQ14" s="991" t="s">
        <v>342</v>
      </c>
      <c r="BR14" s="975">
        <v>0</v>
      </c>
      <c r="BS14" s="991">
        <v>557</v>
      </c>
      <c r="BT14" s="991">
        <v>0</v>
      </c>
      <c r="BU14" s="991" t="s">
        <v>342</v>
      </c>
      <c r="BV14" s="975">
        <v>0</v>
      </c>
      <c r="BW14" s="991">
        <v>574</v>
      </c>
      <c r="BX14" s="991">
        <v>0</v>
      </c>
      <c r="BY14" s="991" t="s">
        <v>342</v>
      </c>
      <c r="BZ14" s="975">
        <v>0</v>
      </c>
      <c r="CA14" s="991">
        <v>591</v>
      </c>
      <c r="CB14" s="991">
        <v>0</v>
      </c>
      <c r="CC14" s="991" t="s">
        <v>342</v>
      </c>
      <c r="CD14" s="975">
        <v>0</v>
      </c>
      <c r="CE14" s="991">
        <v>609</v>
      </c>
      <c r="CF14" s="991">
        <v>0</v>
      </c>
      <c r="CG14" s="991" t="s">
        <v>342</v>
      </c>
      <c r="CH14" s="975">
        <v>0</v>
      </c>
      <c r="CI14" s="991">
        <v>627</v>
      </c>
      <c r="CJ14" s="991">
        <v>0</v>
      </c>
      <c r="CK14" s="991" t="s">
        <v>342</v>
      </c>
      <c r="CL14" s="975">
        <v>0</v>
      </c>
      <c r="CM14" s="991">
        <v>646</v>
      </c>
      <c r="CN14" s="991">
        <v>0</v>
      </c>
      <c r="CO14" s="991" t="s">
        <v>342</v>
      </c>
      <c r="CP14" s="975">
        <v>0</v>
      </c>
      <c r="CQ14" s="997">
        <f>SUM(AY14+BC14+BK14+BG14+BO14+BS14+BW14+CA14++CE14+CI14+CM14)</f>
        <v>6132</v>
      </c>
      <c r="CR14" s="975" t="s">
        <v>333</v>
      </c>
      <c r="CS14" s="975" t="s">
        <v>334</v>
      </c>
      <c r="CT14" s="975" t="s">
        <v>335</v>
      </c>
      <c r="CU14" s="178" t="s">
        <v>336</v>
      </c>
      <c r="CV14" s="178">
        <v>3102407261</v>
      </c>
      <c r="CW14" s="1358" t="s">
        <v>337</v>
      </c>
      <c r="CX14" s="168"/>
      <c r="CY14" s="994"/>
      <c r="CZ14" s="994"/>
      <c r="DA14" s="995"/>
      <c r="DB14" s="995"/>
      <c r="DC14" s="995"/>
    </row>
    <row r="15" spans="1:107" s="916" customFormat="1" ht="102" customHeight="1">
      <c r="A15" s="946" t="s">
        <v>321</v>
      </c>
      <c r="B15" s="947"/>
      <c r="C15" s="948" t="s">
        <v>322</v>
      </c>
      <c r="D15" s="1362"/>
      <c r="E15" s="949" t="s">
        <v>2095</v>
      </c>
      <c r="F15" s="950" t="s">
        <v>324</v>
      </c>
      <c r="G15" s="951" t="s">
        <v>325</v>
      </c>
      <c r="H15" s="178" t="s">
        <v>29</v>
      </c>
      <c r="I15" s="952" t="s">
        <v>326</v>
      </c>
      <c r="J15" s="178" t="s">
        <v>326</v>
      </c>
      <c r="K15" s="953">
        <v>44927</v>
      </c>
      <c r="L15" s="953" t="s">
        <v>327</v>
      </c>
      <c r="M15" s="954">
        <v>0.5</v>
      </c>
      <c r="N15" s="1374">
        <v>0.47499999999999998</v>
      </c>
      <c r="O15" s="954">
        <v>0.45</v>
      </c>
      <c r="P15" s="1374">
        <v>0.42499999999999999</v>
      </c>
      <c r="Q15" s="954">
        <v>0.4</v>
      </c>
      <c r="R15" s="1374">
        <v>0.375</v>
      </c>
      <c r="S15" s="954">
        <v>0.35</v>
      </c>
      <c r="T15" s="1374">
        <v>0.32500000000000001</v>
      </c>
      <c r="U15" s="954">
        <v>0.3</v>
      </c>
      <c r="V15" s="1374">
        <v>0.27500000000000002</v>
      </c>
      <c r="W15" s="954">
        <v>0.25</v>
      </c>
      <c r="X15" s="955">
        <v>0.25</v>
      </c>
      <c r="Y15" s="1200" t="s">
        <v>343</v>
      </c>
      <c r="Z15" s="1371">
        <v>0.01</v>
      </c>
      <c r="AA15" s="999" t="s">
        <v>344</v>
      </c>
      <c r="AB15" s="998" t="s">
        <v>345</v>
      </c>
      <c r="AC15" s="178" t="s">
        <v>86</v>
      </c>
      <c r="AD15" s="178" t="s">
        <v>346</v>
      </c>
      <c r="AE15" s="178" t="s">
        <v>8</v>
      </c>
      <c r="AF15" s="1346" t="s">
        <v>20</v>
      </c>
      <c r="AG15" s="178" t="s">
        <v>347</v>
      </c>
      <c r="AH15" s="178" t="s">
        <v>348</v>
      </c>
      <c r="AI15" s="178">
        <v>1235</v>
      </c>
      <c r="AJ15" s="178">
        <v>2021</v>
      </c>
      <c r="AK15" s="989">
        <v>44927</v>
      </c>
      <c r="AL15" s="989" t="s">
        <v>327</v>
      </c>
      <c r="AM15" s="963">
        <v>1500</v>
      </c>
      <c r="AN15" s="963">
        <v>1500</v>
      </c>
      <c r="AO15" s="963">
        <v>1500</v>
      </c>
      <c r="AP15" s="963">
        <v>1500</v>
      </c>
      <c r="AQ15" s="963">
        <v>1500</v>
      </c>
      <c r="AR15" s="963">
        <v>1500</v>
      </c>
      <c r="AS15" s="963">
        <v>1500</v>
      </c>
      <c r="AT15" s="963">
        <v>1500</v>
      </c>
      <c r="AU15" s="963">
        <v>1500</v>
      </c>
      <c r="AV15" s="963">
        <v>1500</v>
      </c>
      <c r="AW15" s="963">
        <v>1500</v>
      </c>
      <c r="AX15" s="963">
        <v>16500</v>
      </c>
      <c r="AY15" s="991">
        <v>4900</v>
      </c>
      <c r="AZ15" s="991">
        <v>4900</v>
      </c>
      <c r="BA15" s="991" t="s">
        <v>349</v>
      </c>
      <c r="BB15" s="992">
        <v>7640</v>
      </c>
      <c r="BC15" s="991">
        <v>5300</v>
      </c>
      <c r="BD15" s="991">
        <v>0</v>
      </c>
      <c r="BE15" s="991" t="s">
        <v>349</v>
      </c>
      <c r="BF15" s="992">
        <v>7640</v>
      </c>
      <c r="BG15" s="991">
        <v>5900</v>
      </c>
      <c r="BH15" s="991">
        <v>0</v>
      </c>
      <c r="BI15" s="991" t="s">
        <v>349</v>
      </c>
      <c r="BJ15" s="991">
        <v>0</v>
      </c>
      <c r="BK15" s="991">
        <v>6500</v>
      </c>
      <c r="BL15" s="991">
        <v>0</v>
      </c>
      <c r="BM15" s="991" t="s">
        <v>349</v>
      </c>
      <c r="BN15" s="991">
        <v>0</v>
      </c>
      <c r="BO15" s="991">
        <v>7000</v>
      </c>
      <c r="BP15" s="991">
        <v>0</v>
      </c>
      <c r="BQ15" s="991" t="s">
        <v>349</v>
      </c>
      <c r="BR15" s="991">
        <v>0</v>
      </c>
      <c r="BS15" s="991">
        <v>7800</v>
      </c>
      <c r="BT15" s="991">
        <v>0</v>
      </c>
      <c r="BU15" s="991" t="s">
        <v>349</v>
      </c>
      <c r="BV15" s="991">
        <v>0</v>
      </c>
      <c r="BW15" s="991">
        <v>8500</v>
      </c>
      <c r="BX15" s="991">
        <v>0</v>
      </c>
      <c r="BY15" s="991" t="s">
        <v>349</v>
      </c>
      <c r="BZ15" s="991">
        <v>0</v>
      </c>
      <c r="CA15" s="991">
        <v>9400</v>
      </c>
      <c r="CB15" s="991">
        <v>0</v>
      </c>
      <c r="CC15" s="991" t="s">
        <v>349</v>
      </c>
      <c r="CD15" s="991">
        <v>0</v>
      </c>
      <c r="CE15" s="991">
        <v>10300</v>
      </c>
      <c r="CF15" s="991">
        <v>0</v>
      </c>
      <c r="CG15" s="991" t="s">
        <v>349</v>
      </c>
      <c r="CH15" s="991">
        <v>0</v>
      </c>
      <c r="CI15" s="991">
        <v>11300</v>
      </c>
      <c r="CJ15" s="991">
        <v>0</v>
      </c>
      <c r="CK15" s="991" t="s">
        <v>349</v>
      </c>
      <c r="CL15" s="991">
        <v>0</v>
      </c>
      <c r="CM15" s="991">
        <v>12500</v>
      </c>
      <c r="CN15" s="991">
        <v>0</v>
      </c>
      <c r="CO15" s="991" t="s">
        <v>349</v>
      </c>
      <c r="CP15" s="991">
        <v>0</v>
      </c>
      <c r="CQ15" s="997">
        <f>SUM(AY15+BC15+BK15+BG15+BO15+BS15+BW15+CA15++CE15+CI15+CM15)</f>
        <v>89400</v>
      </c>
      <c r="CR15" s="975" t="s">
        <v>350</v>
      </c>
      <c r="CS15" s="975" t="s">
        <v>351</v>
      </c>
      <c r="CT15" s="975" t="s">
        <v>352</v>
      </c>
      <c r="CU15" s="975" t="s">
        <v>353</v>
      </c>
      <c r="CV15" s="975" t="s">
        <v>354</v>
      </c>
      <c r="CW15" s="975" t="s">
        <v>355</v>
      </c>
      <c r="CX15" s="168"/>
      <c r="CY15" s="994"/>
      <c r="CZ15" s="994"/>
      <c r="DA15" s="995"/>
      <c r="DB15" s="995"/>
      <c r="DC15" s="995"/>
    </row>
    <row r="16" spans="1:107" s="916" customFormat="1" ht="102" customHeight="1">
      <c r="A16" s="946" t="s">
        <v>321</v>
      </c>
      <c r="B16" s="947"/>
      <c r="C16" s="948" t="s">
        <v>322</v>
      </c>
      <c r="D16" s="1362"/>
      <c r="E16" s="949" t="s">
        <v>2095</v>
      </c>
      <c r="F16" s="950" t="s">
        <v>324</v>
      </c>
      <c r="G16" s="951" t="s">
        <v>325</v>
      </c>
      <c r="H16" s="178" t="s">
        <v>29</v>
      </c>
      <c r="I16" s="952" t="s">
        <v>326</v>
      </c>
      <c r="J16" s="178" t="s">
        <v>326</v>
      </c>
      <c r="K16" s="953">
        <v>44927</v>
      </c>
      <c r="L16" s="953" t="s">
        <v>327</v>
      </c>
      <c r="M16" s="954">
        <v>0.5</v>
      </c>
      <c r="N16" s="1374">
        <v>0.47499999999999998</v>
      </c>
      <c r="O16" s="954">
        <v>0.45</v>
      </c>
      <c r="P16" s="1374">
        <v>0.42499999999999999</v>
      </c>
      <c r="Q16" s="954">
        <v>0.4</v>
      </c>
      <c r="R16" s="1374">
        <v>0.375</v>
      </c>
      <c r="S16" s="954">
        <v>0.35</v>
      </c>
      <c r="T16" s="1374">
        <v>0.32500000000000001</v>
      </c>
      <c r="U16" s="954">
        <v>0.3</v>
      </c>
      <c r="V16" s="1374">
        <v>0.27500000000000002</v>
      </c>
      <c r="W16" s="954">
        <v>0.25</v>
      </c>
      <c r="X16" s="955">
        <v>0.25</v>
      </c>
      <c r="Y16" s="1200" t="s">
        <v>356</v>
      </c>
      <c r="Z16" s="1371">
        <v>0.01</v>
      </c>
      <c r="AA16" s="998" t="s">
        <v>357</v>
      </c>
      <c r="AB16" s="998" t="s">
        <v>358</v>
      </c>
      <c r="AC16" s="178" t="s">
        <v>86</v>
      </c>
      <c r="AD16" s="178" t="s">
        <v>346</v>
      </c>
      <c r="AE16" s="969" t="s">
        <v>8</v>
      </c>
      <c r="AF16" s="1346" t="s">
        <v>20</v>
      </c>
      <c r="AG16" s="963" t="s">
        <v>347</v>
      </c>
      <c r="AH16" s="975">
        <v>341</v>
      </c>
      <c r="AI16" s="975" t="s">
        <v>359</v>
      </c>
      <c r="AJ16" s="975" t="s">
        <v>359</v>
      </c>
      <c r="AK16" s="989">
        <v>44927</v>
      </c>
      <c r="AL16" s="975" t="s">
        <v>327</v>
      </c>
      <c r="AM16" s="975">
        <v>3</v>
      </c>
      <c r="AN16" s="975">
        <v>3</v>
      </c>
      <c r="AO16" s="975">
        <v>3</v>
      </c>
      <c r="AP16" s="975">
        <v>3</v>
      </c>
      <c r="AQ16" s="975">
        <v>3</v>
      </c>
      <c r="AR16" s="975">
        <v>3</v>
      </c>
      <c r="AS16" s="975">
        <v>3</v>
      </c>
      <c r="AT16" s="975">
        <v>3</v>
      </c>
      <c r="AU16" s="975">
        <v>3</v>
      </c>
      <c r="AV16" s="975">
        <v>3</v>
      </c>
      <c r="AW16" s="975">
        <v>3</v>
      </c>
      <c r="AX16" s="975">
        <v>33</v>
      </c>
      <c r="AY16" s="991">
        <v>800</v>
      </c>
      <c r="AZ16" s="991">
        <v>800</v>
      </c>
      <c r="BA16" s="975" t="s">
        <v>360</v>
      </c>
      <c r="BB16" s="975">
        <v>7640</v>
      </c>
      <c r="BC16" s="991">
        <v>900</v>
      </c>
      <c r="BD16" s="991">
        <v>0</v>
      </c>
      <c r="BE16" s="975" t="s">
        <v>349</v>
      </c>
      <c r="BF16" s="975">
        <v>7640</v>
      </c>
      <c r="BG16" s="991">
        <v>1000</v>
      </c>
      <c r="BH16" s="975">
        <v>0</v>
      </c>
      <c r="BI16" s="975" t="s">
        <v>349</v>
      </c>
      <c r="BJ16" s="975">
        <v>0</v>
      </c>
      <c r="BK16" s="991">
        <v>1100</v>
      </c>
      <c r="BL16" s="975">
        <v>0</v>
      </c>
      <c r="BM16" s="975" t="s">
        <v>76</v>
      </c>
      <c r="BN16" s="975">
        <v>0</v>
      </c>
      <c r="BO16" s="991">
        <v>1200</v>
      </c>
      <c r="BP16" s="975">
        <v>0</v>
      </c>
      <c r="BQ16" s="975" t="s">
        <v>349</v>
      </c>
      <c r="BR16" s="975">
        <v>0</v>
      </c>
      <c r="BS16" s="991">
        <v>1300</v>
      </c>
      <c r="BT16" s="975">
        <v>0</v>
      </c>
      <c r="BU16" s="975" t="s">
        <v>349</v>
      </c>
      <c r="BV16" s="975">
        <v>0</v>
      </c>
      <c r="BW16" s="991">
        <v>1500</v>
      </c>
      <c r="BX16" s="975">
        <v>0</v>
      </c>
      <c r="BY16" s="975" t="s">
        <v>349</v>
      </c>
      <c r="BZ16" s="975">
        <v>0</v>
      </c>
      <c r="CA16" s="991">
        <v>1600</v>
      </c>
      <c r="CB16" s="975">
        <v>0</v>
      </c>
      <c r="CC16" s="975" t="s">
        <v>349</v>
      </c>
      <c r="CD16" s="975">
        <v>0</v>
      </c>
      <c r="CE16" s="991">
        <v>1800</v>
      </c>
      <c r="CF16" s="975">
        <v>0</v>
      </c>
      <c r="CG16" s="975" t="s">
        <v>349</v>
      </c>
      <c r="CH16" s="975">
        <v>0</v>
      </c>
      <c r="CI16" s="991">
        <v>2000</v>
      </c>
      <c r="CJ16" s="975">
        <v>0</v>
      </c>
      <c r="CK16" s="975" t="s">
        <v>349</v>
      </c>
      <c r="CL16" s="975">
        <v>0</v>
      </c>
      <c r="CM16" s="991">
        <v>2100</v>
      </c>
      <c r="CN16" s="975">
        <v>0</v>
      </c>
      <c r="CO16" s="975" t="s">
        <v>349</v>
      </c>
      <c r="CP16" s="975">
        <v>0</v>
      </c>
      <c r="CQ16" s="997">
        <f>SUM(AY16+BC16+BK16+BG16+BO16+BS16+BW16+CA16++CE16+CI16+CM16)</f>
        <v>15300</v>
      </c>
      <c r="CR16" s="975" t="s">
        <v>350</v>
      </c>
      <c r="CS16" s="975" t="s">
        <v>351</v>
      </c>
      <c r="CT16" s="975" t="s">
        <v>352</v>
      </c>
      <c r="CU16" s="975" t="s">
        <v>353</v>
      </c>
      <c r="CV16" s="975" t="s">
        <v>354</v>
      </c>
      <c r="CW16" s="975" t="s">
        <v>355</v>
      </c>
      <c r="CX16" s="168"/>
      <c r="CY16" s="994"/>
      <c r="CZ16" s="994"/>
      <c r="DA16" s="995"/>
      <c r="DB16" s="995"/>
      <c r="DC16" s="995"/>
    </row>
    <row r="17" spans="1:107" s="916" customFormat="1" ht="118.5" customHeight="1">
      <c r="A17" s="946" t="s">
        <v>321</v>
      </c>
      <c r="B17" s="947"/>
      <c r="C17" s="948" t="s">
        <v>322</v>
      </c>
      <c r="D17" s="1362"/>
      <c r="E17" s="949" t="s">
        <v>2095</v>
      </c>
      <c r="F17" s="950" t="s">
        <v>324</v>
      </c>
      <c r="G17" s="951" t="s">
        <v>325</v>
      </c>
      <c r="H17" s="178" t="s">
        <v>29</v>
      </c>
      <c r="I17" s="952" t="s">
        <v>326</v>
      </c>
      <c r="J17" s="178" t="s">
        <v>326</v>
      </c>
      <c r="K17" s="953">
        <v>44927</v>
      </c>
      <c r="L17" s="953" t="s">
        <v>327</v>
      </c>
      <c r="M17" s="954">
        <v>0.5</v>
      </c>
      <c r="N17" s="1374">
        <v>0.47499999999999998</v>
      </c>
      <c r="O17" s="954">
        <v>0.45</v>
      </c>
      <c r="P17" s="1374">
        <v>0.42499999999999999</v>
      </c>
      <c r="Q17" s="954">
        <v>0.4</v>
      </c>
      <c r="R17" s="1374">
        <v>0.375</v>
      </c>
      <c r="S17" s="954">
        <v>0.35</v>
      </c>
      <c r="T17" s="1374">
        <v>0.32500000000000001</v>
      </c>
      <c r="U17" s="954">
        <v>0.3</v>
      </c>
      <c r="V17" s="1374">
        <v>0.27500000000000002</v>
      </c>
      <c r="W17" s="954">
        <v>0.25</v>
      </c>
      <c r="X17" s="955">
        <v>0.25</v>
      </c>
      <c r="Y17" s="1200" t="s">
        <v>361</v>
      </c>
      <c r="Z17" s="1371">
        <v>0.01</v>
      </c>
      <c r="AA17" s="998" t="s">
        <v>362</v>
      </c>
      <c r="AB17" s="998" t="s">
        <v>1124</v>
      </c>
      <c r="AC17" s="178" t="s">
        <v>86</v>
      </c>
      <c r="AD17" s="178">
        <v>16.2</v>
      </c>
      <c r="AE17" s="1000" t="s">
        <v>5</v>
      </c>
      <c r="AF17" s="1346" t="s">
        <v>20</v>
      </c>
      <c r="AG17" s="963" t="s">
        <v>347</v>
      </c>
      <c r="AH17" s="975">
        <v>354</v>
      </c>
      <c r="AI17" s="1001">
        <v>0</v>
      </c>
      <c r="AJ17" s="1001" t="s">
        <v>411</v>
      </c>
      <c r="AK17" s="989">
        <v>44927</v>
      </c>
      <c r="AL17" s="975" t="s">
        <v>327</v>
      </c>
      <c r="AM17" s="1001">
        <v>60</v>
      </c>
      <c r="AN17" s="1001">
        <v>60</v>
      </c>
      <c r="AO17" s="1001">
        <v>60</v>
      </c>
      <c r="AP17" s="1001">
        <v>60</v>
      </c>
      <c r="AQ17" s="1001">
        <v>60</v>
      </c>
      <c r="AR17" s="1001">
        <v>60</v>
      </c>
      <c r="AS17" s="1001">
        <v>60</v>
      </c>
      <c r="AT17" s="1001">
        <v>60</v>
      </c>
      <c r="AU17" s="1001">
        <v>60</v>
      </c>
      <c r="AV17" s="1001">
        <v>60</v>
      </c>
      <c r="AW17" s="1001">
        <v>60</v>
      </c>
      <c r="AX17" s="1001">
        <v>660</v>
      </c>
      <c r="AY17" s="991">
        <v>15</v>
      </c>
      <c r="AZ17" s="1002">
        <v>15</v>
      </c>
      <c r="BA17" s="1001" t="s">
        <v>360</v>
      </c>
      <c r="BB17" s="1001">
        <v>7695</v>
      </c>
      <c r="BC17" s="1002">
        <v>16</v>
      </c>
      <c r="BD17" s="1002">
        <v>0</v>
      </c>
      <c r="BE17" s="1003" t="s">
        <v>360</v>
      </c>
      <c r="BF17" s="1001">
        <v>7695</v>
      </c>
      <c r="BG17" s="1002">
        <v>17</v>
      </c>
      <c r="BH17" s="1001">
        <v>0</v>
      </c>
      <c r="BI17" s="1003" t="s">
        <v>360</v>
      </c>
      <c r="BJ17" s="1001">
        <v>0</v>
      </c>
      <c r="BK17" s="1002">
        <v>19</v>
      </c>
      <c r="BL17" s="1001">
        <v>0</v>
      </c>
      <c r="BM17" s="1003" t="s">
        <v>360</v>
      </c>
      <c r="BN17" s="1001">
        <v>0</v>
      </c>
      <c r="BO17" s="1002">
        <v>21</v>
      </c>
      <c r="BP17" s="1001">
        <v>0</v>
      </c>
      <c r="BQ17" s="1001" t="s">
        <v>360</v>
      </c>
      <c r="BR17" s="1001">
        <v>0</v>
      </c>
      <c r="BS17" s="1002">
        <v>23</v>
      </c>
      <c r="BT17" s="1001">
        <v>0</v>
      </c>
      <c r="BU17" s="1001" t="s">
        <v>360</v>
      </c>
      <c r="BV17" s="1001">
        <v>0</v>
      </c>
      <c r="BW17" s="1002">
        <v>25</v>
      </c>
      <c r="BX17" s="1001">
        <v>0</v>
      </c>
      <c r="BY17" s="1001" t="s">
        <v>360</v>
      </c>
      <c r="BZ17" s="1001">
        <v>0</v>
      </c>
      <c r="CA17" s="1002">
        <v>28</v>
      </c>
      <c r="CB17" s="1001">
        <v>0</v>
      </c>
      <c r="CC17" s="1001" t="s">
        <v>360</v>
      </c>
      <c r="CD17" s="1001">
        <v>0</v>
      </c>
      <c r="CE17" s="1002">
        <v>31</v>
      </c>
      <c r="CF17" s="1001">
        <v>0</v>
      </c>
      <c r="CG17" s="1001" t="s">
        <v>360</v>
      </c>
      <c r="CH17" s="1001">
        <v>0</v>
      </c>
      <c r="CI17" s="1002">
        <v>35</v>
      </c>
      <c r="CJ17" s="1001">
        <v>0</v>
      </c>
      <c r="CK17" s="1001" t="s">
        <v>360</v>
      </c>
      <c r="CL17" s="1001">
        <v>0</v>
      </c>
      <c r="CM17" s="1002">
        <v>39</v>
      </c>
      <c r="CN17" s="1001">
        <v>0</v>
      </c>
      <c r="CO17" s="1001" t="s">
        <v>360</v>
      </c>
      <c r="CP17" s="1001">
        <v>0</v>
      </c>
      <c r="CQ17" s="997">
        <f>SUM(AY17+BC17+BK17+BG17+BO17+BS17+BW17+CA17++CE17+CI17+CM17)</f>
        <v>269</v>
      </c>
      <c r="CR17" s="975" t="s">
        <v>350</v>
      </c>
      <c r="CS17" s="975" t="s">
        <v>351</v>
      </c>
      <c r="CT17" s="975" t="s">
        <v>363</v>
      </c>
      <c r="CU17" s="975" t="s">
        <v>364</v>
      </c>
      <c r="CV17" s="975">
        <v>3779595</v>
      </c>
      <c r="CW17" s="975" t="s">
        <v>365</v>
      </c>
      <c r="CX17" s="168"/>
      <c r="CY17" s="994"/>
      <c r="CZ17" s="994"/>
      <c r="DA17" s="995"/>
      <c r="DB17" s="995"/>
      <c r="DC17" s="995"/>
    </row>
    <row r="18" spans="1:107" s="1014" customFormat="1" ht="80.25" customHeight="1">
      <c r="A18" s="946" t="s">
        <v>321</v>
      </c>
      <c r="B18" s="947"/>
      <c r="C18" s="948" t="s">
        <v>322</v>
      </c>
      <c r="D18" s="1362"/>
      <c r="E18" s="949" t="s">
        <v>2095</v>
      </c>
      <c r="F18" s="950" t="s">
        <v>324</v>
      </c>
      <c r="G18" s="951" t="s">
        <v>325</v>
      </c>
      <c r="H18" s="178" t="s">
        <v>29</v>
      </c>
      <c r="I18" s="952" t="s">
        <v>326</v>
      </c>
      <c r="J18" s="178" t="s">
        <v>326</v>
      </c>
      <c r="K18" s="953">
        <v>44927</v>
      </c>
      <c r="L18" s="953" t="s">
        <v>327</v>
      </c>
      <c r="M18" s="954">
        <v>0.5</v>
      </c>
      <c r="N18" s="1374">
        <v>0.47499999999999998</v>
      </c>
      <c r="O18" s="954">
        <v>0.45</v>
      </c>
      <c r="P18" s="1374">
        <v>0.42499999999999999</v>
      </c>
      <c r="Q18" s="954">
        <v>0.4</v>
      </c>
      <c r="R18" s="1374">
        <v>0.375</v>
      </c>
      <c r="S18" s="954">
        <v>0.35</v>
      </c>
      <c r="T18" s="1374">
        <v>0.32500000000000001</v>
      </c>
      <c r="U18" s="954">
        <v>0.3</v>
      </c>
      <c r="V18" s="1374">
        <v>0.27500000000000002</v>
      </c>
      <c r="W18" s="954">
        <v>0.25</v>
      </c>
      <c r="X18" s="955">
        <v>0.25</v>
      </c>
      <c r="Y18" s="1200" t="s">
        <v>366</v>
      </c>
      <c r="Z18" s="1371">
        <v>0.01</v>
      </c>
      <c r="AA18" s="1004" t="s">
        <v>367</v>
      </c>
      <c r="AB18" s="1004" t="s">
        <v>368</v>
      </c>
      <c r="AC18" s="459" t="s">
        <v>72</v>
      </c>
      <c r="AD18" s="459" t="s">
        <v>369</v>
      </c>
      <c r="AE18" s="459" t="s">
        <v>5</v>
      </c>
      <c r="AF18" s="1347" t="s">
        <v>20</v>
      </c>
      <c r="AG18" s="459" t="s">
        <v>331</v>
      </c>
      <c r="AH18" s="459" t="s">
        <v>370</v>
      </c>
      <c r="AI18" s="459">
        <v>1465796</v>
      </c>
      <c r="AJ18" s="459">
        <v>2022</v>
      </c>
      <c r="AK18" s="1005">
        <v>44927</v>
      </c>
      <c r="AL18" s="1006" t="s">
        <v>327</v>
      </c>
      <c r="AM18" s="1007">
        <v>1360000</v>
      </c>
      <c r="AN18" s="1007">
        <v>1360000</v>
      </c>
      <c r="AO18" s="1007">
        <v>1360000</v>
      </c>
      <c r="AP18" s="1007">
        <v>1360000</v>
      </c>
      <c r="AQ18" s="1007">
        <v>1360000</v>
      </c>
      <c r="AR18" s="1007">
        <v>1360000</v>
      </c>
      <c r="AS18" s="1007">
        <v>1360000</v>
      </c>
      <c r="AT18" s="1007">
        <v>1360000</v>
      </c>
      <c r="AU18" s="1007">
        <v>1360000</v>
      </c>
      <c r="AV18" s="1007">
        <v>1360000</v>
      </c>
      <c r="AW18" s="1007">
        <v>1360000</v>
      </c>
      <c r="AX18" s="1007">
        <v>14960000</v>
      </c>
      <c r="AY18" s="1008">
        <v>3224</v>
      </c>
      <c r="AZ18" s="1008">
        <v>3224</v>
      </c>
      <c r="BA18" s="1008" t="s">
        <v>76</v>
      </c>
      <c r="BB18" s="963">
        <v>7576</v>
      </c>
      <c r="BC18" s="1008">
        <v>3320</v>
      </c>
      <c r="BD18" s="1008">
        <v>0</v>
      </c>
      <c r="BE18" s="1008" t="s">
        <v>76</v>
      </c>
      <c r="BF18" s="1009">
        <v>7576</v>
      </c>
      <c r="BG18" s="1008">
        <v>3420</v>
      </c>
      <c r="BH18" s="1008">
        <v>0</v>
      </c>
      <c r="BI18" s="1008" t="s">
        <v>76</v>
      </c>
      <c r="BJ18" s="1007">
        <v>0</v>
      </c>
      <c r="BK18" s="1008">
        <v>3522</v>
      </c>
      <c r="BL18" s="1008">
        <v>0</v>
      </c>
      <c r="BM18" s="1008" t="s">
        <v>76</v>
      </c>
      <c r="BN18" s="1007">
        <v>0</v>
      </c>
      <c r="BO18" s="1008">
        <v>3628</v>
      </c>
      <c r="BP18" s="1008">
        <v>0</v>
      </c>
      <c r="BQ18" s="1008" t="s">
        <v>76</v>
      </c>
      <c r="BR18" s="1007">
        <v>0</v>
      </c>
      <c r="BS18" s="1008">
        <v>3737</v>
      </c>
      <c r="BT18" s="1008">
        <v>0</v>
      </c>
      <c r="BU18" s="1008" t="s">
        <v>76</v>
      </c>
      <c r="BV18" s="1007">
        <v>0</v>
      </c>
      <c r="BW18" s="1008">
        <v>3849</v>
      </c>
      <c r="BX18" s="1008">
        <v>0</v>
      </c>
      <c r="BY18" s="1008" t="s">
        <v>76</v>
      </c>
      <c r="BZ18" s="1007">
        <v>0</v>
      </c>
      <c r="CA18" s="1008">
        <v>3965</v>
      </c>
      <c r="CB18" s="1008">
        <v>0</v>
      </c>
      <c r="CC18" s="1008" t="s">
        <v>76</v>
      </c>
      <c r="CD18" s="1007">
        <v>0</v>
      </c>
      <c r="CE18" s="1008">
        <v>4084</v>
      </c>
      <c r="CF18" s="1008">
        <v>0</v>
      </c>
      <c r="CG18" s="1008" t="s">
        <v>76</v>
      </c>
      <c r="CH18" s="1007">
        <v>0</v>
      </c>
      <c r="CI18" s="1008">
        <v>4206</v>
      </c>
      <c r="CJ18" s="1008">
        <v>0</v>
      </c>
      <c r="CK18" s="1008" t="s">
        <v>76</v>
      </c>
      <c r="CL18" s="1007">
        <v>0</v>
      </c>
      <c r="CM18" s="1008">
        <v>4332</v>
      </c>
      <c r="CN18" s="1008">
        <v>0</v>
      </c>
      <c r="CO18" s="1008" t="s">
        <v>76</v>
      </c>
      <c r="CP18" s="1007">
        <v>0</v>
      </c>
      <c r="CQ18" s="1010">
        <f>AY18+BC18+BG18+BK18+BO18+BS18+BW18+CA18+CE18+CI18+CM18</f>
        <v>41287</v>
      </c>
      <c r="CR18" s="1011" t="s">
        <v>2304</v>
      </c>
      <c r="CS18" s="1011" t="s">
        <v>371</v>
      </c>
      <c r="CT18" s="1011" t="s">
        <v>372</v>
      </c>
      <c r="CU18" s="1011" t="s">
        <v>373</v>
      </c>
      <c r="CV18" s="1011">
        <v>3649400</v>
      </c>
      <c r="CW18" s="1011" t="s">
        <v>374</v>
      </c>
      <c r="CX18" s="1012"/>
      <c r="CY18" s="1013"/>
      <c r="CZ18" s="1013"/>
      <c r="DA18" s="1013"/>
      <c r="DB18" s="1013"/>
      <c r="DC18" s="1013"/>
    </row>
    <row r="19" spans="1:107" s="916" customFormat="1" ht="118.5" customHeight="1">
      <c r="A19" s="946" t="s">
        <v>321</v>
      </c>
      <c r="B19" s="947"/>
      <c r="C19" s="948" t="s">
        <v>322</v>
      </c>
      <c r="D19" s="1362"/>
      <c r="E19" s="949" t="s">
        <v>2095</v>
      </c>
      <c r="F19" s="950" t="s">
        <v>324</v>
      </c>
      <c r="G19" s="951" t="s">
        <v>325</v>
      </c>
      <c r="H19" s="178" t="s">
        <v>29</v>
      </c>
      <c r="I19" s="952" t="s">
        <v>326</v>
      </c>
      <c r="J19" s="178" t="s">
        <v>326</v>
      </c>
      <c r="K19" s="953">
        <v>44927</v>
      </c>
      <c r="L19" s="953" t="s">
        <v>327</v>
      </c>
      <c r="M19" s="954">
        <v>0.5</v>
      </c>
      <c r="N19" s="1374">
        <v>0.47499999999999998</v>
      </c>
      <c r="O19" s="954">
        <v>0.45</v>
      </c>
      <c r="P19" s="1374">
        <v>0.42499999999999999</v>
      </c>
      <c r="Q19" s="954">
        <v>0.4</v>
      </c>
      <c r="R19" s="1374">
        <v>0.375</v>
      </c>
      <c r="S19" s="954">
        <v>0.35</v>
      </c>
      <c r="T19" s="1374">
        <v>0.32500000000000001</v>
      </c>
      <c r="U19" s="954">
        <v>0.3</v>
      </c>
      <c r="V19" s="1374">
        <v>0.27500000000000002</v>
      </c>
      <c r="W19" s="954">
        <v>0.25</v>
      </c>
      <c r="X19" s="955">
        <v>0.25</v>
      </c>
      <c r="Y19" s="1200" t="s">
        <v>375</v>
      </c>
      <c r="Z19" s="1371">
        <v>0.01</v>
      </c>
      <c r="AA19" s="998" t="s">
        <v>376</v>
      </c>
      <c r="AB19" s="998" t="s">
        <v>377</v>
      </c>
      <c r="AC19" s="178" t="s">
        <v>59</v>
      </c>
      <c r="AD19" s="178">
        <v>5.4</v>
      </c>
      <c r="AE19" s="178" t="s">
        <v>378</v>
      </c>
      <c r="AF19" s="1346" t="s">
        <v>20</v>
      </c>
      <c r="AG19" s="963" t="s">
        <v>347</v>
      </c>
      <c r="AH19" s="975">
        <v>44</v>
      </c>
      <c r="AI19" s="963">
        <v>6000</v>
      </c>
      <c r="AJ19" s="963">
        <v>2021</v>
      </c>
      <c r="AK19" s="1015">
        <v>44927</v>
      </c>
      <c r="AL19" s="1009" t="s">
        <v>327</v>
      </c>
      <c r="AM19" s="975">
        <v>6000</v>
      </c>
      <c r="AN19" s="975">
        <v>4000</v>
      </c>
      <c r="AO19" s="975">
        <v>6000</v>
      </c>
      <c r="AP19" s="975">
        <v>6000</v>
      </c>
      <c r="AQ19" s="975">
        <v>6000</v>
      </c>
      <c r="AR19" s="975">
        <v>6000</v>
      </c>
      <c r="AS19" s="975">
        <v>6000</v>
      </c>
      <c r="AT19" s="975">
        <v>6000</v>
      </c>
      <c r="AU19" s="975">
        <v>6000</v>
      </c>
      <c r="AV19" s="975">
        <v>6000</v>
      </c>
      <c r="AW19" s="975">
        <v>6000</v>
      </c>
      <c r="AX19" s="975">
        <v>64000</v>
      </c>
      <c r="AY19" s="991">
        <v>450</v>
      </c>
      <c r="AZ19" s="991">
        <v>450</v>
      </c>
      <c r="BA19" s="1016" t="s">
        <v>76</v>
      </c>
      <c r="BB19" s="1016">
        <v>7752</v>
      </c>
      <c r="BC19" s="991">
        <v>464</v>
      </c>
      <c r="BD19" s="991">
        <v>0</v>
      </c>
      <c r="BE19" s="1016" t="s">
        <v>76</v>
      </c>
      <c r="BF19" s="1016">
        <v>7752</v>
      </c>
      <c r="BG19" s="991">
        <v>477</v>
      </c>
      <c r="BH19" s="991">
        <v>0</v>
      </c>
      <c r="BI19" s="991" t="s">
        <v>76</v>
      </c>
      <c r="BJ19" s="991">
        <v>0</v>
      </c>
      <c r="BK19" s="991">
        <v>492</v>
      </c>
      <c r="BL19" s="991">
        <v>0</v>
      </c>
      <c r="BM19" s="991" t="s">
        <v>76</v>
      </c>
      <c r="BN19" s="991">
        <v>0</v>
      </c>
      <c r="BO19" s="991">
        <v>506</v>
      </c>
      <c r="BP19" s="991">
        <v>0</v>
      </c>
      <c r="BQ19" s="991" t="s">
        <v>76</v>
      </c>
      <c r="BR19" s="991">
        <v>0</v>
      </c>
      <c r="BS19" s="991">
        <v>522</v>
      </c>
      <c r="BT19" s="991">
        <v>0</v>
      </c>
      <c r="BU19" s="991" t="s">
        <v>76</v>
      </c>
      <c r="BV19" s="991">
        <v>0</v>
      </c>
      <c r="BW19" s="991">
        <v>537</v>
      </c>
      <c r="BX19" s="991">
        <v>0</v>
      </c>
      <c r="BY19" s="991" t="s">
        <v>76</v>
      </c>
      <c r="BZ19" s="991">
        <v>0</v>
      </c>
      <c r="CA19" s="991">
        <v>553</v>
      </c>
      <c r="CB19" s="991">
        <v>0</v>
      </c>
      <c r="CC19" s="991" t="s">
        <v>76</v>
      </c>
      <c r="CD19" s="991">
        <v>0</v>
      </c>
      <c r="CE19" s="991">
        <v>570</v>
      </c>
      <c r="CF19" s="991">
        <v>0</v>
      </c>
      <c r="CG19" s="991" t="s">
        <v>76</v>
      </c>
      <c r="CH19" s="991">
        <v>0</v>
      </c>
      <c r="CI19" s="991">
        <v>587</v>
      </c>
      <c r="CJ19" s="991">
        <v>0</v>
      </c>
      <c r="CK19" s="991" t="s">
        <v>76</v>
      </c>
      <c r="CL19" s="991">
        <v>0</v>
      </c>
      <c r="CM19" s="991">
        <v>605</v>
      </c>
      <c r="CN19" s="991">
        <v>0</v>
      </c>
      <c r="CO19" s="991" t="s">
        <v>76</v>
      </c>
      <c r="CP19" s="991">
        <v>0</v>
      </c>
      <c r="CQ19" s="997">
        <f t="shared" ref="CQ19:CQ28" si="0">SUM(AY19+BC19+BK19+BG19+BO19+BS19+BW19+CA19++CE19+CI19+CM19)</f>
        <v>5763</v>
      </c>
      <c r="CR19" s="975" t="s">
        <v>333</v>
      </c>
      <c r="CS19" s="975" t="s">
        <v>334</v>
      </c>
      <c r="CT19" s="975" t="s">
        <v>379</v>
      </c>
      <c r="CU19" s="975" t="s">
        <v>380</v>
      </c>
      <c r="CV19" s="975">
        <v>3138048137</v>
      </c>
      <c r="CW19" s="975" t="s">
        <v>381</v>
      </c>
      <c r="CX19" s="168"/>
      <c r="CY19" s="994"/>
      <c r="CZ19" s="994"/>
      <c r="DA19" s="995"/>
      <c r="DB19" s="995"/>
      <c r="DC19" s="995"/>
    </row>
    <row r="20" spans="1:107" s="916" customFormat="1" ht="118.5" customHeight="1">
      <c r="A20" s="946" t="s">
        <v>321</v>
      </c>
      <c r="B20" s="947"/>
      <c r="C20" s="948" t="s">
        <v>322</v>
      </c>
      <c r="D20" s="1362"/>
      <c r="E20" s="949" t="s">
        <v>2095</v>
      </c>
      <c r="F20" s="950" t="s">
        <v>324</v>
      </c>
      <c r="G20" s="951" t="s">
        <v>325</v>
      </c>
      <c r="H20" s="178" t="s">
        <v>29</v>
      </c>
      <c r="I20" s="952" t="s">
        <v>326</v>
      </c>
      <c r="J20" s="178" t="s">
        <v>326</v>
      </c>
      <c r="K20" s="953">
        <v>44927</v>
      </c>
      <c r="L20" s="953" t="s">
        <v>327</v>
      </c>
      <c r="M20" s="954">
        <v>0.5</v>
      </c>
      <c r="N20" s="1374">
        <v>0.47499999999999998</v>
      </c>
      <c r="O20" s="954">
        <v>0.45</v>
      </c>
      <c r="P20" s="1374">
        <v>0.42499999999999999</v>
      </c>
      <c r="Q20" s="954">
        <v>0.4</v>
      </c>
      <c r="R20" s="1374">
        <v>0.375</v>
      </c>
      <c r="S20" s="954">
        <v>0.35</v>
      </c>
      <c r="T20" s="1374">
        <v>0.32500000000000001</v>
      </c>
      <c r="U20" s="954">
        <v>0.3</v>
      </c>
      <c r="V20" s="1374">
        <v>0.27500000000000002</v>
      </c>
      <c r="W20" s="954">
        <v>0.25</v>
      </c>
      <c r="X20" s="955">
        <v>0.25</v>
      </c>
      <c r="Y20" s="1200" t="s">
        <v>382</v>
      </c>
      <c r="Z20" s="1371">
        <v>0.01</v>
      </c>
      <c r="AA20" s="1017" t="s">
        <v>383</v>
      </c>
      <c r="AB20" s="1017" t="s">
        <v>384</v>
      </c>
      <c r="AC20" s="178" t="s">
        <v>53</v>
      </c>
      <c r="AD20" s="178">
        <v>2.2000000000000002</v>
      </c>
      <c r="AE20" s="178" t="s">
        <v>385</v>
      </c>
      <c r="AF20" s="1346" t="s">
        <v>26</v>
      </c>
      <c r="AG20" s="963" t="s">
        <v>347</v>
      </c>
      <c r="AH20" s="975">
        <v>9</v>
      </c>
      <c r="AI20" s="963">
        <v>174023</v>
      </c>
      <c r="AJ20" s="963">
        <v>2022</v>
      </c>
      <c r="AK20" s="1018">
        <v>44933</v>
      </c>
      <c r="AL20" s="1018" t="s">
        <v>327</v>
      </c>
      <c r="AM20" s="1019">
        <v>174023</v>
      </c>
      <c r="AN20" s="1019">
        <v>181680</v>
      </c>
      <c r="AO20" s="1019">
        <v>189764</v>
      </c>
      <c r="AP20" s="1019">
        <v>198020</v>
      </c>
      <c r="AQ20" s="1019">
        <v>206930</v>
      </c>
      <c r="AR20" s="1019">
        <v>217484</v>
      </c>
      <c r="AS20" s="1019">
        <v>229011</v>
      </c>
      <c r="AT20" s="1019">
        <v>240919</v>
      </c>
      <c r="AU20" s="1019">
        <v>253206</v>
      </c>
      <c r="AV20" s="1019">
        <v>265613</v>
      </c>
      <c r="AW20" s="1019">
        <v>279159</v>
      </c>
      <c r="AX20" s="1019">
        <v>279159</v>
      </c>
      <c r="AY20" s="1020">
        <v>49503</v>
      </c>
      <c r="AZ20" s="1020">
        <v>49503</v>
      </c>
      <c r="BA20" s="1021" t="s">
        <v>386</v>
      </c>
      <c r="BB20" s="1021" t="s">
        <v>387</v>
      </c>
      <c r="BC20" s="1020">
        <v>51681</v>
      </c>
      <c r="BD20" s="991">
        <v>0</v>
      </c>
      <c r="BE20" s="1022" t="s">
        <v>386</v>
      </c>
      <c r="BF20" s="1021" t="s">
        <v>387</v>
      </c>
      <c r="BG20" s="1020">
        <v>53955</v>
      </c>
      <c r="BH20" s="991">
        <v>0</v>
      </c>
      <c r="BI20" s="1020" t="s">
        <v>386</v>
      </c>
      <c r="BJ20" s="1019">
        <v>0</v>
      </c>
      <c r="BK20" s="1020">
        <v>56329</v>
      </c>
      <c r="BL20" s="991">
        <v>0</v>
      </c>
      <c r="BM20" s="1020" t="s">
        <v>386</v>
      </c>
      <c r="BN20" s="1019">
        <v>0</v>
      </c>
      <c r="BO20" s="1020">
        <v>58564</v>
      </c>
      <c r="BP20" s="991">
        <v>0</v>
      </c>
      <c r="BQ20" s="1020" t="s">
        <v>386</v>
      </c>
      <c r="BR20" s="1019">
        <v>0</v>
      </c>
      <c r="BS20" s="1020">
        <v>61866</v>
      </c>
      <c r="BT20" s="991">
        <v>0</v>
      </c>
      <c r="BU20" s="1020" t="s">
        <v>386</v>
      </c>
      <c r="BV20" s="1019">
        <v>0</v>
      </c>
      <c r="BW20" s="1020">
        <v>65145</v>
      </c>
      <c r="BX20" s="991">
        <v>0</v>
      </c>
      <c r="BY20" s="1020" t="s">
        <v>386</v>
      </c>
      <c r="BZ20" s="1019">
        <v>0</v>
      </c>
      <c r="CA20" s="1020">
        <v>68533</v>
      </c>
      <c r="CB20" s="991">
        <v>0</v>
      </c>
      <c r="CC20" s="1020" t="s">
        <v>386</v>
      </c>
      <c r="CD20" s="1019">
        <v>0</v>
      </c>
      <c r="CE20" s="1020">
        <v>72028</v>
      </c>
      <c r="CF20" s="991">
        <v>0</v>
      </c>
      <c r="CG20" s="1020" t="s">
        <v>386</v>
      </c>
      <c r="CH20" s="1019">
        <v>0</v>
      </c>
      <c r="CI20" s="1020">
        <v>75557</v>
      </c>
      <c r="CJ20" s="991">
        <v>0</v>
      </c>
      <c r="CK20" s="1020" t="s">
        <v>386</v>
      </c>
      <c r="CL20" s="1019">
        <v>0</v>
      </c>
      <c r="CM20" s="1020">
        <v>79411</v>
      </c>
      <c r="CN20" s="991">
        <v>0</v>
      </c>
      <c r="CO20" s="1020" t="s">
        <v>386</v>
      </c>
      <c r="CP20" s="1019">
        <v>0</v>
      </c>
      <c r="CQ20" s="1020">
        <f t="shared" si="0"/>
        <v>692572</v>
      </c>
      <c r="CR20" s="1011" t="s">
        <v>388</v>
      </c>
      <c r="CS20" s="975" t="s">
        <v>50</v>
      </c>
      <c r="CT20" s="1011" t="s">
        <v>390</v>
      </c>
      <c r="CU20" s="1011" t="s">
        <v>391</v>
      </c>
      <c r="CV20" s="1011">
        <v>3649090</v>
      </c>
      <c r="CW20" s="1011" t="s">
        <v>392</v>
      </c>
      <c r="CX20" s="1023"/>
      <c r="CY20" s="994"/>
      <c r="CZ20" s="994"/>
      <c r="DA20" s="995"/>
      <c r="DB20" s="995"/>
      <c r="DC20" s="995"/>
    </row>
    <row r="21" spans="1:107" s="916" customFormat="1" ht="118.5" customHeight="1">
      <c r="A21" s="946" t="s">
        <v>321</v>
      </c>
      <c r="B21" s="947"/>
      <c r="C21" s="948" t="s">
        <v>322</v>
      </c>
      <c r="D21" s="1362"/>
      <c r="E21" s="949" t="s">
        <v>2095</v>
      </c>
      <c r="F21" s="950" t="s">
        <v>324</v>
      </c>
      <c r="G21" s="951" t="s">
        <v>325</v>
      </c>
      <c r="H21" s="178" t="s">
        <v>29</v>
      </c>
      <c r="I21" s="952" t="s">
        <v>326</v>
      </c>
      <c r="J21" s="178" t="s">
        <v>326</v>
      </c>
      <c r="K21" s="953">
        <v>44927</v>
      </c>
      <c r="L21" s="953" t="s">
        <v>327</v>
      </c>
      <c r="M21" s="954">
        <v>0.5</v>
      </c>
      <c r="N21" s="1374">
        <v>0.47499999999999998</v>
      </c>
      <c r="O21" s="954">
        <v>0.45</v>
      </c>
      <c r="P21" s="1374">
        <v>0.42499999999999999</v>
      </c>
      <c r="Q21" s="954">
        <v>0.4</v>
      </c>
      <c r="R21" s="1374">
        <v>0.375</v>
      </c>
      <c r="S21" s="954">
        <v>0.35</v>
      </c>
      <c r="T21" s="1374">
        <v>0.32500000000000001</v>
      </c>
      <c r="U21" s="954">
        <v>0.3</v>
      </c>
      <c r="V21" s="1374">
        <v>0.27500000000000002</v>
      </c>
      <c r="W21" s="954">
        <v>0.25</v>
      </c>
      <c r="X21" s="955">
        <v>0.25</v>
      </c>
      <c r="Y21" s="1200" t="s">
        <v>393</v>
      </c>
      <c r="Z21" s="1371">
        <v>0.01</v>
      </c>
      <c r="AA21" s="1017" t="s">
        <v>394</v>
      </c>
      <c r="AB21" s="1017" t="s">
        <v>395</v>
      </c>
      <c r="AC21" s="178" t="s">
        <v>65</v>
      </c>
      <c r="AD21" s="178">
        <v>8.6999999999999993</v>
      </c>
      <c r="AE21" s="178" t="s">
        <v>396</v>
      </c>
      <c r="AF21" s="1346" t="s">
        <v>26</v>
      </c>
      <c r="AG21" s="963" t="s">
        <v>397</v>
      </c>
      <c r="AH21" s="963" t="s">
        <v>359</v>
      </c>
      <c r="AI21" s="1024">
        <v>0.6</v>
      </c>
      <c r="AJ21" s="963">
        <v>2022</v>
      </c>
      <c r="AK21" s="1025">
        <v>44927</v>
      </c>
      <c r="AL21" s="963" t="s">
        <v>327</v>
      </c>
      <c r="AM21" s="1026">
        <v>0.6</v>
      </c>
      <c r="AN21" s="1027" t="s">
        <v>398</v>
      </c>
      <c r="AO21" s="1445">
        <v>0.61</v>
      </c>
      <c r="AP21" s="1027" t="s">
        <v>399</v>
      </c>
      <c r="AQ21" s="1445">
        <v>0.62</v>
      </c>
      <c r="AR21" s="1027" t="s">
        <v>400</v>
      </c>
      <c r="AS21" s="1445">
        <v>0.63</v>
      </c>
      <c r="AT21" s="1027" t="s">
        <v>401</v>
      </c>
      <c r="AU21" s="1445">
        <v>0.64</v>
      </c>
      <c r="AV21" s="1027" t="s">
        <v>402</v>
      </c>
      <c r="AW21" s="1027" t="s">
        <v>403</v>
      </c>
      <c r="AX21" s="1026">
        <v>0.65</v>
      </c>
      <c r="AY21" s="1020">
        <v>2997</v>
      </c>
      <c r="AZ21" s="1020">
        <v>2997</v>
      </c>
      <c r="BA21" s="1020" t="s">
        <v>386</v>
      </c>
      <c r="BB21" s="1021">
        <v>7828</v>
      </c>
      <c r="BC21" s="1020">
        <v>3129</v>
      </c>
      <c r="BD21" s="991">
        <v>0</v>
      </c>
      <c r="BE21" s="1021" t="s">
        <v>386</v>
      </c>
      <c r="BF21" s="1021">
        <v>7828</v>
      </c>
      <c r="BG21" s="1020">
        <v>3267</v>
      </c>
      <c r="BH21" s="991">
        <v>0</v>
      </c>
      <c r="BI21" s="1020" t="s">
        <v>386</v>
      </c>
      <c r="BJ21" s="1019">
        <v>0</v>
      </c>
      <c r="BK21" s="1020">
        <v>3414</v>
      </c>
      <c r="BL21" s="991">
        <v>0</v>
      </c>
      <c r="BM21" s="1020" t="s">
        <v>386</v>
      </c>
      <c r="BN21" s="1019">
        <v>0</v>
      </c>
      <c r="BO21" s="1020">
        <v>3567</v>
      </c>
      <c r="BP21" s="991">
        <v>0</v>
      </c>
      <c r="BQ21" s="1020" t="s">
        <v>386</v>
      </c>
      <c r="BR21" s="1019">
        <v>0</v>
      </c>
      <c r="BS21" s="1020">
        <v>3749</v>
      </c>
      <c r="BT21" s="991">
        <v>0</v>
      </c>
      <c r="BU21" s="1020" t="s">
        <v>386</v>
      </c>
      <c r="BV21" s="1019">
        <v>0</v>
      </c>
      <c r="BW21" s="1020">
        <v>3948</v>
      </c>
      <c r="BX21" s="991">
        <v>0</v>
      </c>
      <c r="BY21" s="1020" t="s">
        <v>386</v>
      </c>
      <c r="BZ21" s="1019">
        <v>0</v>
      </c>
      <c r="CA21" s="1020">
        <v>4153</v>
      </c>
      <c r="CB21" s="991">
        <v>0</v>
      </c>
      <c r="CC21" s="1020" t="s">
        <v>386</v>
      </c>
      <c r="CD21" s="1019">
        <v>0</v>
      </c>
      <c r="CE21" s="1020">
        <v>4365</v>
      </c>
      <c r="CF21" s="991">
        <v>0</v>
      </c>
      <c r="CG21" s="1020" t="s">
        <v>386</v>
      </c>
      <c r="CH21" s="1019">
        <v>0</v>
      </c>
      <c r="CI21" s="1020">
        <v>4579</v>
      </c>
      <c r="CJ21" s="991">
        <v>0</v>
      </c>
      <c r="CK21" s="1020" t="s">
        <v>386</v>
      </c>
      <c r="CL21" s="1019">
        <v>0</v>
      </c>
      <c r="CM21" s="1020">
        <v>4812</v>
      </c>
      <c r="CN21" s="991">
        <v>0</v>
      </c>
      <c r="CO21" s="1020" t="s">
        <v>386</v>
      </c>
      <c r="CP21" s="1019">
        <v>0</v>
      </c>
      <c r="CQ21" s="1020">
        <f t="shared" si="0"/>
        <v>41980</v>
      </c>
      <c r="CR21" s="1011" t="s">
        <v>388</v>
      </c>
      <c r="CS21" s="975" t="s">
        <v>50</v>
      </c>
      <c r="CT21" s="1011" t="s">
        <v>404</v>
      </c>
      <c r="CU21" s="1011" t="s">
        <v>405</v>
      </c>
      <c r="CV21" s="1011" t="s">
        <v>406</v>
      </c>
      <c r="CW21" s="1011" t="s">
        <v>407</v>
      </c>
      <c r="CX21" s="1023"/>
      <c r="CY21" s="994"/>
      <c r="CZ21" s="994"/>
      <c r="DA21" s="995"/>
      <c r="DB21" s="995"/>
      <c r="DC21" s="995"/>
    </row>
    <row r="22" spans="1:107" s="916" customFormat="1" ht="118.5" customHeight="1">
      <c r="A22" s="946" t="s">
        <v>321</v>
      </c>
      <c r="B22" s="947"/>
      <c r="C22" s="948" t="s">
        <v>322</v>
      </c>
      <c r="D22" s="1362"/>
      <c r="E22" s="949" t="s">
        <v>2095</v>
      </c>
      <c r="F22" s="950" t="s">
        <v>324</v>
      </c>
      <c r="G22" s="951" t="s">
        <v>325</v>
      </c>
      <c r="H22" s="178" t="s">
        <v>29</v>
      </c>
      <c r="I22" s="952" t="s">
        <v>326</v>
      </c>
      <c r="J22" s="178" t="s">
        <v>326</v>
      </c>
      <c r="K22" s="953">
        <v>44927</v>
      </c>
      <c r="L22" s="953" t="s">
        <v>327</v>
      </c>
      <c r="M22" s="954">
        <v>0.5</v>
      </c>
      <c r="N22" s="1374">
        <v>0.47499999999999998</v>
      </c>
      <c r="O22" s="954">
        <v>0.45</v>
      </c>
      <c r="P22" s="1374">
        <v>0.42499999999999999</v>
      </c>
      <c r="Q22" s="954">
        <v>0.4</v>
      </c>
      <c r="R22" s="1374">
        <v>0.375</v>
      </c>
      <c r="S22" s="954">
        <v>0.35</v>
      </c>
      <c r="T22" s="1374">
        <v>0.32500000000000001</v>
      </c>
      <c r="U22" s="954">
        <v>0.3</v>
      </c>
      <c r="V22" s="1374">
        <v>0.27500000000000002</v>
      </c>
      <c r="W22" s="954">
        <v>0.25</v>
      </c>
      <c r="X22" s="955">
        <v>0.25</v>
      </c>
      <c r="Y22" s="1200" t="s">
        <v>408</v>
      </c>
      <c r="Z22" s="1371">
        <v>0.01</v>
      </c>
      <c r="AA22" s="1096" t="s">
        <v>409</v>
      </c>
      <c r="AB22" s="1028" t="s">
        <v>410</v>
      </c>
      <c r="AC22" s="178" t="s">
        <v>59</v>
      </c>
      <c r="AD22" s="178">
        <v>5.0999999999999996</v>
      </c>
      <c r="AE22" s="178" t="s">
        <v>2312</v>
      </c>
      <c r="AF22" s="1346" t="s">
        <v>20</v>
      </c>
      <c r="AG22" s="963" t="s">
        <v>331</v>
      </c>
      <c r="AH22" s="975">
        <v>37</v>
      </c>
      <c r="AI22" s="963" t="s">
        <v>411</v>
      </c>
      <c r="AJ22" s="963" t="s">
        <v>411</v>
      </c>
      <c r="AK22" s="1025">
        <v>44927</v>
      </c>
      <c r="AL22" s="1025" t="s">
        <v>327</v>
      </c>
      <c r="AM22" s="1029">
        <v>4</v>
      </c>
      <c r="AN22" s="1029">
        <v>4</v>
      </c>
      <c r="AO22" s="1029">
        <v>4</v>
      </c>
      <c r="AP22" s="1029">
        <v>4</v>
      </c>
      <c r="AQ22" s="1029">
        <v>4</v>
      </c>
      <c r="AR22" s="1029">
        <v>4</v>
      </c>
      <c r="AS22" s="1029">
        <v>4</v>
      </c>
      <c r="AT22" s="1029">
        <v>4</v>
      </c>
      <c r="AU22" s="1029">
        <v>4</v>
      </c>
      <c r="AV22" s="1029">
        <v>4</v>
      </c>
      <c r="AW22" s="1029">
        <v>4</v>
      </c>
      <c r="AX22" s="1029">
        <v>44</v>
      </c>
      <c r="AY22" s="991">
        <v>29</v>
      </c>
      <c r="AZ22" s="991">
        <v>29</v>
      </c>
      <c r="BA22" s="991" t="s">
        <v>412</v>
      </c>
      <c r="BB22" s="1016">
        <v>7671</v>
      </c>
      <c r="BC22" s="991">
        <v>30</v>
      </c>
      <c r="BD22" s="991">
        <v>0</v>
      </c>
      <c r="BE22" s="991" t="s">
        <v>412</v>
      </c>
      <c r="BF22" s="975">
        <v>0</v>
      </c>
      <c r="BG22" s="991">
        <v>31</v>
      </c>
      <c r="BH22" s="991">
        <v>0</v>
      </c>
      <c r="BI22" s="991" t="s">
        <v>412</v>
      </c>
      <c r="BJ22" s="975">
        <v>0</v>
      </c>
      <c r="BK22" s="991">
        <v>32</v>
      </c>
      <c r="BL22" s="991">
        <v>0</v>
      </c>
      <c r="BM22" s="991" t="s">
        <v>412</v>
      </c>
      <c r="BN22" s="975">
        <v>0</v>
      </c>
      <c r="BO22" s="991">
        <v>34</v>
      </c>
      <c r="BP22" s="991">
        <v>0</v>
      </c>
      <c r="BQ22" s="991" t="s">
        <v>412</v>
      </c>
      <c r="BR22" s="975">
        <v>0</v>
      </c>
      <c r="BS22" s="991">
        <v>35</v>
      </c>
      <c r="BT22" s="991">
        <v>0</v>
      </c>
      <c r="BU22" s="991" t="s">
        <v>412</v>
      </c>
      <c r="BV22" s="975">
        <v>0</v>
      </c>
      <c r="BW22" s="991">
        <v>36</v>
      </c>
      <c r="BX22" s="991">
        <v>0</v>
      </c>
      <c r="BY22" s="991" t="s">
        <v>412</v>
      </c>
      <c r="BZ22" s="975">
        <v>0</v>
      </c>
      <c r="CA22" s="991">
        <v>37</v>
      </c>
      <c r="CB22" s="991">
        <v>0</v>
      </c>
      <c r="CC22" s="991" t="s">
        <v>412</v>
      </c>
      <c r="CD22" s="975">
        <v>0</v>
      </c>
      <c r="CE22" s="991">
        <v>38</v>
      </c>
      <c r="CF22" s="991">
        <v>0</v>
      </c>
      <c r="CG22" s="991" t="s">
        <v>412</v>
      </c>
      <c r="CH22" s="975">
        <v>0</v>
      </c>
      <c r="CI22" s="991">
        <v>39</v>
      </c>
      <c r="CJ22" s="991">
        <v>0</v>
      </c>
      <c r="CK22" s="991" t="s">
        <v>412</v>
      </c>
      <c r="CL22" s="975">
        <v>0</v>
      </c>
      <c r="CM22" s="991">
        <v>41</v>
      </c>
      <c r="CN22" s="991">
        <v>0</v>
      </c>
      <c r="CO22" s="991" t="s">
        <v>412</v>
      </c>
      <c r="CP22" s="975">
        <v>0</v>
      </c>
      <c r="CQ22" s="997">
        <f t="shared" si="0"/>
        <v>382</v>
      </c>
      <c r="CR22" s="975" t="s">
        <v>413</v>
      </c>
      <c r="CS22" s="975" t="s">
        <v>414</v>
      </c>
      <c r="CT22" s="975" t="s">
        <v>415</v>
      </c>
      <c r="CU22" s="975" t="s">
        <v>416</v>
      </c>
      <c r="CV22" s="975">
        <v>6013169001</v>
      </c>
      <c r="CW22" s="975" t="s">
        <v>417</v>
      </c>
      <c r="CX22" s="975"/>
      <c r="CY22" s="994"/>
      <c r="CZ22" s="994"/>
      <c r="DA22" s="995"/>
      <c r="DB22" s="995"/>
      <c r="DC22" s="995"/>
    </row>
    <row r="23" spans="1:107" s="916" customFormat="1" ht="118.5" customHeight="1">
      <c r="A23" s="946" t="s">
        <v>321</v>
      </c>
      <c r="B23" s="947"/>
      <c r="C23" s="948" t="s">
        <v>322</v>
      </c>
      <c r="D23" s="1362"/>
      <c r="E23" s="949" t="s">
        <v>2095</v>
      </c>
      <c r="F23" s="950" t="s">
        <v>324</v>
      </c>
      <c r="G23" s="951" t="s">
        <v>325</v>
      </c>
      <c r="H23" s="178" t="s">
        <v>29</v>
      </c>
      <c r="I23" s="952" t="s">
        <v>326</v>
      </c>
      <c r="J23" s="178" t="s">
        <v>326</v>
      </c>
      <c r="K23" s="953">
        <v>44927</v>
      </c>
      <c r="L23" s="953" t="s">
        <v>327</v>
      </c>
      <c r="M23" s="954">
        <v>0.5</v>
      </c>
      <c r="N23" s="1374">
        <v>0.47499999999999998</v>
      </c>
      <c r="O23" s="954">
        <v>0.45</v>
      </c>
      <c r="P23" s="1374">
        <v>0.42499999999999999</v>
      </c>
      <c r="Q23" s="954">
        <v>0.4</v>
      </c>
      <c r="R23" s="1374">
        <v>0.375</v>
      </c>
      <c r="S23" s="954">
        <v>0.35</v>
      </c>
      <c r="T23" s="1374">
        <v>0.32500000000000001</v>
      </c>
      <c r="U23" s="954">
        <v>0.3</v>
      </c>
      <c r="V23" s="1374">
        <v>0.27500000000000002</v>
      </c>
      <c r="W23" s="954">
        <v>0.25</v>
      </c>
      <c r="X23" s="955">
        <v>0.25</v>
      </c>
      <c r="Y23" s="1200" t="s">
        <v>418</v>
      </c>
      <c r="Z23" s="1371">
        <v>0.01</v>
      </c>
      <c r="AA23" s="1096" t="s">
        <v>419</v>
      </c>
      <c r="AB23" s="1028" t="s">
        <v>420</v>
      </c>
      <c r="AC23" s="178" t="s">
        <v>69</v>
      </c>
      <c r="AD23" s="178">
        <v>10.199999999999999</v>
      </c>
      <c r="AE23" s="178" t="s">
        <v>421</v>
      </c>
      <c r="AF23" s="1346" t="s">
        <v>23</v>
      </c>
      <c r="AG23" s="178" t="s">
        <v>93</v>
      </c>
      <c r="AH23" s="178">
        <v>110</v>
      </c>
      <c r="AI23" s="178">
        <v>216</v>
      </c>
      <c r="AJ23" s="178">
        <v>2021</v>
      </c>
      <c r="AK23" s="1025">
        <v>44927</v>
      </c>
      <c r="AL23" s="1025" t="s">
        <v>327</v>
      </c>
      <c r="AM23" s="1029">
        <v>216</v>
      </c>
      <c r="AN23" s="1029">
        <v>216</v>
      </c>
      <c r="AO23" s="1029">
        <v>216</v>
      </c>
      <c r="AP23" s="1029">
        <v>216</v>
      </c>
      <c r="AQ23" s="1029">
        <v>216</v>
      </c>
      <c r="AR23" s="1029">
        <v>216</v>
      </c>
      <c r="AS23" s="1029">
        <v>216</v>
      </c>
      <c r="AT23" s="1029">
        <v>216</v>
      </c>
      <c r="AU23" s="1029">
        <v>216</v>
      </c>
      <c r="AV23" s="1029">
        <v>216</v>
      </c>
      <c r="AW23" s="1029">
        <v>216</v>
      </c>
      <c r="AX23" s="1029">
        <v>216</v>
      </c>
      <c r="AY23" s="991">
        <v>2135</v>
      </c>
      <c r="AZ23" s="991">
        <v>2135</v>
      </c>
      <c r="BA23" s="991" t="s">
        <v>422</v>
      </c>
      <c r="BB23" s="1016">
        <v>7740</v>
      </c>
      <c r="BC23" s="991">
        <v>2199</v>
      </c>
      <c r="BD23" s="991">
        <v>0</v>
      </c>
      <c r="BE23" s="991" t="s">
        <v>422</v>
      </c>
      <c r="BF23" s="991">
        <v>0</v>
      </c>
      <c r="BG23" s="991">
        <v>2265</v>
      </c>
      <c r="BH23" s="991">
        <v>0</v>
      </c>
      <c r="BI23" s="991">
        <v>0</v>
      </c>
      <c r="BJ23" s="991">
        <v>0</v>
      </c>
      <c r="BK23" s="991">
        <v>2333</v>
      </c>
      <c r="BL23" s="991">
        <v>0</v>
      </c>
      <c r="BM23" s="991">
        <v>0</v>
      </c>
      <c r="BN23" s="991">
        <v>0</v>
      </c>
      <c r="BO23" s="991">
        <v>2403</v>
      </c>
      <c r="BP23" s="991">
        <v>0</v>
      </c>
      <c r="BQ23" s="991">
        <v>0</v>
      </c>
      <c r="BR23" s="991">
        <v>0</v>
      </c>
      <c r="BS23" s="991">
        <v>2475</v>
      </c>
      <c r="BT23" s="991">
        <v>0</v>
      </c>
      <c r="BU23" s="991">
        <v>0</v>
      </c>
      <c r="BV23" s="991">
        <v>0</v>
      </c>
      <c r="BW23" s="991">
        <v>2549</v>
      </c>
      <c r="BX23" s="991">
        <v>0</v>
      </c>
      <c r="BY23" s="991">
        <v>0</v>
      </c>
      <c r="BZ23" s="991">
        <v>0</v>
      </c>
      <c r="CA23" s="991">
        <v>2625</v>
      </c>
      <c r="CB23" s="991">
        <v>0</v>
      </c>
      <c r="CC23" s="991">
        <v>0</v>
      </c>
      <c r="CD23" s="991">
        <v>0</v>
      </c>
      <c r="CE23" s="991">
        <v>2704</v>
      </c>
      <c r="CF23" s="991">
        <v>0</v>
      </c>
      <c r="CG23" s="991">
        <v>0</v>
      </c>
      <c r="CH23" s="991">
        <v>0</v>
      </c>
      <c r="CI23" s="991">
        <v>2.7850000000000001</v>
      </c>
      <c r="CJ23" s="991">
        <v>0</v>
      </c>
      <c r="CK23" s="991">
        <v>0</v>
      </c>
      <c r="CL23" s="991">
        <v>0</v>
      </c>
      <c r="CM23" s="991">
        <v>2869</v>
      </c>
      <c r="CN23" s="991">
        <v>0</v>
      </c>
      <c r="CO23" s="991">
        <v>0</v>
      </c>
      <c r="CP23" s="991">
        <v>0</v>
      </c>
      <c r="CQ23" s="997">
        <f>SUM(AY23+BC23+BK23+BG23+BO23+BS23+BW23+CA23++CE23+CI23+CM23)</f>
        <v>24559.785</v>
      </c>
      <c r="CR23" s="975" t="s">
        <v>333</v>
      </c>
      <c r="CS23" s="975" t="s">
        <v>334</v>
      </c>
      <c r="CT23" s="975" t="s">
        <v>423</v>
      </c>
      <c r="CU23" s="975" t="s">
        <v>424</v>
      </c>
      <c r="CV23" s="975" t="s">
        <v>425</v>
      </c>
      <c r="CW23" s="975" t="s">
        <v>426</v>
      </c>
      <c r="CX23" s="1030"/>
      <c r="CY23" s="994"/>
      <c r="CZ23" s="994"/>
      <c r="DA23" s="995"/>
      <c r="DB23" s="995"/>
      <c r="DC23" s="995"/>
    </row>
    <row r="24" spans="1:107" s="916" customFormat="1" ht="118.5" customHeight="1">
      <c r="A24" s="946" t="s">
        <v>321</v>
      </c>
      <c r="B24" s="947"/>
      <c r="C24" s="948" t="s">
        <v>322</v>
      </c>
      <c r="D24" s="1362"/>
      <c r="E24" s="949" t="s">
        <v>2095</v>
      </c>
      <c r="F24" s="950" t="s">
        <v>324</v>
      </c>
      <c r="G24" s="951" t="s">
        <v>325</v>
      </c>
      <c r="H24" s="178" t="s">
        <v>29</v>
      </c>
      <c r="I24" s="952" t="s">
        <v>326</v>
      </c>
      <c r="J24" s="178" t="s">
        <v>326</v>
      </c>
      <c r="K24" s="953">
        <v>44927</v>
      </c>
      <c r="L24" s="953" t="s">
        <v>327</v>
      </c>
      <c r="M24" s="954">
        <v>0.5</v>
      </c>
      <c r="N24" s="1374">
        <v>0.47499999999999998</v>
      </c>
      <c r="O24" s="954">
        <v>0.45</v>
      </c>
      <c r="P24" s="1374">
        <v>0.42499999999999999</v>
      </c>
      <c r="Q24" s="954">
        <v>0.4</v>
      </c>
      <c r="R24" s="1374">
        <v>0.375</v>
      </c>
      <c r="S24" s="954">
        <v>0.35</v>
      </c>
      <c r="T24" s="1374">
        <v>0.32500000000000001</v>
      </c>
      <c r="U24" s="954">
        <v>0.3</v>
      </c>
      <c r="V24" s="1374">
        <v>0.27500000000000002</v>
      </c>
      <c r="W24" s="954">
        <v>0.25</v>
      </c>
      <c r="X24" s="955">
        <v>0.25</v>
      </c>
      <c r="Y24" s="1200" t="s">
        <v>427</v>
      </c>
      <c r="Z24" s="1371">
        <v>0.01</v>
      </c>
      <c r="AA24" s="1096" t="s">
        <v>428</v>
      </c>
      <c r="AB24" s="1096" t="s">
        <v>429</v>
      </c>
      <c r="AC24" s="178" t="s">
        <v>59</v>
      </c>
      <c r="AD24" s="178">
        <v>5.2</v>
      </c>
      <c r="AE24" s="178" t="s">
        <v>2314</v>
      </c>
      <c r="AF24" s="1346" t="s">
        <v>20</v>
      </c>
      <c r="AG24" s="178" t="s">
        <v>331</v>
      </c>
      <c r="AH24" s="178">
        <v>18</v>
      </c>
      <c r="AI24" s="178" t="s">
        <v>431</v>
      </c>
      <c r="AJ24" s="178" t="s">
        <v>431</v>
      </c>
      <c r="AK24" s="1025">
        <v>44927</v>
      </c>
      <c r="AL24" s="1025" t="s">
        <v>327</v>
      </c>
      <c r="AM24" s="1298">
        <v>0.3</v>
      </c>
      <c r="AN24" s="1299">
        <v>0.3</v>
      </c>
      <c r="AO24" s="1332">
        <v>4.3999999999999997E-2</v>
      </c>
      <c r="AP24" s="1300">
        <v>4.3999999999999997E-2</v>
      </c>
      <c r="AQ24" s="1300">
        <v>4.3999999999999997E-2</v>
      </c>
      <c r="AR24" s="1300">
        <v>4.3999999999999997E-2</v>
      </c>
      <c r="AS24" s="1300">
        <v>4.3999999999999997E-2</v>
      </c>
      <c r="AT24" s="1300">
        <v>4.3999999999999997E-2</v>
      </c>
      <c r="AU24" s="1300">
        <v>4.3999999999999997E-2</v>
      </c>
      <c r="AV24" s="1300">
        <v>4.3999999999999997E-2</v>
      </c>
      <c r="AW24" s="1332">
        <v>4.8000000000000001E-2</v>
      </c>
      <c r="AX24" s="1078">
        <f>SUM(AM24:AW24)</f>
        <v>1.0000000000000002</v>
      </c>
      <c r="AY24" s="991">
        <v>400</v>
      </c>
      <c r="AZ24" s="991">
        <v>400</v>
      </c>
      <c r="BA24" s="991" t="s">
        <v>76</v>
      </c>
      <c r="BB24" s="1016">
        <v>7720</v>
      </c>
      <c r="BC24" s="991">
        <v>412</v>
      </c>
      <c r="BD24" s="991">
        <v>0</v>
      </c>
      <c r="BE24" s="975" t="s">
        <v>76</v>
      </c>
      <c r="BF24" s="1016">
        <v>7720</v>
      </c>
      <c r="BG24" s="991">
        <v>424</v>
      </c>
      <c r="BH24" s="991">
        <v>0</v>
      </c>
      <c r="BI24" s="975" t="s">
        <v>76</v>
      </c>
      <c r="BJ24" s="975">
        <v>0</v>
      </c>
      <c r="BK24" s="991">
        <v>437</v>
      </c>
      <c r="BL24" s="991">
        <v>0</v>
      </c>
      <c r="BM24" s="975" t="s">
        <v>76</v>
      </c>
      <c r="BN24" s="975">
        <v>0</v>
      </c>
      <c r="BO24" s="991">
        <v>450</v>
      </c>
      <c r="BP24" s="991">
        <v>0</v>
      </c>
      <c r="BQ24" s="975" t="s">
        <v>76</v>
      </c>
      <c r="BR24" s="975">
        <v>0</v>
      </c>
      <c r="BS24" s="991">
        <v>464</v>
      </c>
      <c r="BT24" s="991">
        <v>0</v>
      </c>
      <c r="BU24" s="975" t="s">
        <v>76</v>
      </c>
      <c r="BV24" s="975">
        <v>0</v>
      </c>
      <c r="BW24" s="991">
        <v>478</v>
      </c>
      <c r="BX24" s="991">
        <v>0</v>
      </c>
      <c r="BY24" s="975" t="s">
        <v>76</v>
      </c>
      <c r="BZ24" s="975">
        <v>0</v>
      </c>
      <c r="CA24" s="991">
        <v>492</v>
      </c>
      <c r="CB24" s="991">
        <v>0</v>
      </c>
      <c r="CC24" s="975" t="s">
        <v>76</v>
      </c>
      <c r="CD24" s="975">
        <v>0</v>
      </c>
      <c r="CE24" s="991">
        <v>507</v>
      </c>
      <c r="CF24" s="991">
        <v>0</v>
      </c>
      <c r="CG24" s="975" t="s">
        <v>76</v>
      </c>
      <c r="CH24" s="975">
        <v>0</v>
      </c>
      <c r="CI24" s="991">
        <v>522</v>
      </c>
      <c r="CJ24" s="991">
        <v>0</v>
      </c>
      <c r="CK24" s="975" t="s">
        <v>76</v>
      </c>
      <c r="CL24" s="975">
        <v>0</v>
      </c>
      <c r="CM24" s="991">
        <v>538</v>
      </c>
      <c r="CN24" s="991">
        <v>0</v>
      </c>
      <c r="CO24" s="975" t="s">
        <v>76</v>
      </c>
      <c r="CP24" s="975">
        <v>0</v>
      </c>
      <c r="CQ24" s="997">
        <f>SUM(AY24+BC24+BG24+BK24+BO24+BS24+BW24+CA24+CE24+CI24+CM24)</f>
        <v>5124</v>
      </c>
      <c r="CR24" s="975" t="s">
        <v>333</v>
      </c>
      <c r="CS24" s="975" t="s">
        <v>432</v>
      </c>
      <c r="CT24" s="975" t="s">
        <v>432</v>
      </c>
      <c r="CU24" s="975" t="s">
        <v>433</v>
      </c>
      <c r="CV24" s="975" t="s">
        <v>434</v>
      </c>
      <c r="CW24" s="975" t="s">
        <v>435</v>
      </c>
      <c r="CX24" s="1041"/>
      <c r="CY24" s="1297"/>
      <c r="CZ24" s="994"/>
      <c r="DA24" s="995"/>
      <c r="DB24" s="995"/>
      <c r="DC24" s="995"/>
    </row>
    <row r="25" spans="1:107" s="1307" customFormat="1" ht="118.5" customHeight="1">
      <c r="A25" s="946" t="s">
        <v>321</v>
      </c>
      <c r="B25" s="947"/>
      <c r="C25" s="948" t="s">
        <v>322</v>
      </c>
      <c r="D25" s="1362"/>
      <c r="E25" s="949" t="s">
        <v>2095</v>
      </c>
      <c r="F25" s="950" t="s">
        <v>324</v>
      </c>
      <c r="G25" s="951" t="s">
        <v>325</v>
      </c>
      <c r="H25" s="178" t="s">
        <v>29</v>
      </c>
      <c r="I25" s="952" t="s">
        <v>326</v>
      </c>
      <c r="J25" s="178" t="s">
        <v>326</v>
      </c>
      <c r="K25" s="953">
        <v>44927</v>
      </c>
      <c r="L25" s="953" t="s">
        <v>327</v>
      </c>
      <c r="M25" s="954">
        <v>0.5</v>
      </c>
      <c r="N25" s="1374">
        <v>0.47499999999999998</v>
      </c>
      <c r="O25" s="954">
        <v>0.45</v>
      </c>
      <c r="P25" s="1374">
        <v>0.42499999999999999</v>
      </c>
      <c r="Q25" s="954">
        <v>0.4</v>
      </c>
      <c r="R25" s="1374">
        <v>0.375</v>
      </c>
      <c r="S25" s="954">
        <v>0.35</v>
      </c>
      <c r="T25" s="1374">
        <v>0.32500000000000001</v>
      </c>
      <c r="U25" s="954">
        <v>0.3</v>
      </c>
      <c r="V25" s="1374">
        <v>0.27500000000000002</v>
      </c>
      <c r="W25" s="954">
        <v>0.25</v>
      </c>
      <c r="X25" s="955">
        <v>0.25</v>
      </c>
      <c r="Y25" s="1200" t="s">
        <v>436</v>
      </c>
      <c r="Z25" s="1371">
        <v>0.01</v>
      </c>
      <c r="AA25" s="1031" t="s">
        <v>437</v>
      </c>
      <c r="AB25" s="1031" t="s">
        <v>438</v>
      </c>
      <c r="AC25" s="957" t="s">
        <v>69</v>
      </c>
      <c r="AD25" s="957">
        <v>10.199999999999999</v>
      </c>
      <c r="AE25" s="1302" t="s">
        <v>430</v>
      </c>
      <c r="AF25" s="1348" t="s">
        <v>23</v>
      </c>
      <c r="AG25" s="957" t="s">
        <v>331</v>
      </c>
      <c r="AH25" s="957">
        <v>18</v>
      </c>
      <c r="AI25" s="957">
        <v>379</v>
      </c>
      <c r="AJ25" s="957">
        <v>2022</v>
      </c>
      <c r="AK25" s="1080">
        <v>45292</v>
      </c>
      <c r="AL25" s="1080" t="s">
        <v>327</v>
      </c>
      <c r="AM25" s="1333">
        <v>0</v>
      </c>
      <c r="AN25" s="1335">
        <v>379</v>
      </c>
      <c r="AO25" s="1079">
        <v>379</v>
      </c>
      <c r="AP25" s="1079">
        <v>379</v>
      </c>
      <c r="AQ25" s="1079">
        <v>379</v>
      </c>
      <c r="AR25" s="1079">
        <v>379</v>
      </c>
      <c r="AS25" s="1079">
        <v>379</v>
      </c>
      <c r="AT25" s="1079">
        <v>379</v>
      </c>
      <c r="AU25" s="1079">
        <v>379</v>
      </c>
      <c r="AV25" s="1079">
        <v>379</v>
      </c>
      <c r="AW25" s="1079">
        <v>379</v>
      </c>
      <c r="AX25" s="1335">
        <v>379</v>
      </c>
      <c r="AY25" s="1038">
        <v>0</v>
      </c>
      <c r="AZ25" s="1038">
        <v>0</v>
      </c>
      <c r="BA25" s="1040"/>
      <c r="BB25" s="1082"/>
      <c r="BC25" s="1038">
        <v>448</v>
      </c>
      <c r="BD25" s="1038">
        <v>0</v>
      </c>
      <c r="BE25" s="1040" t="s">
        <v>76</v>
      </c>
      <c r="BF25" s="1082">
        <v>7720</v>
      </c>
      <c r="BG25" s="1038">
        <v>461</v>
      </c>
      <c r="BH25" s="991">
        <v>0</v>
      </c>
      <c r="BI25" s="975" t="s">
        <v>76</v>
      </c>
      <c r="BJ25" s="975">
        <v>0</v>
      </c>
      <c r="BK25" s="1038">
        <v>475</v>
      </c>
      <c r="BL25" s="991">
        <v>0</v>
      </c>
      <c r="BM25" s="975" t="s">
        <v>76</v>
      </c>
      <c r="BN25" s="975">
        <v>0</v>
      </c>
      <c r="BO25" s="1038">
        <v>489</v>
      </c>
      <c r="BP25" s="991">
        <v>0</v>
      </c>
      <c r="BQ25" s="975" t="s">
        <v>76</v>
      </c>
      <c r="BR25" s="975">
        <v>0</v>
      </c>
      <c r="BS25" s="1038">
        <v>504</v>
      </c>
      <c r="BT25" s="991">
        <v>0</v>
      </c>
      <c r="BU25" s="975" t="s">
        <v>76</v>
      </c>
      <c r="BV25" s="975">
        <v>0</v>
      </c>
      <c r="BW25" s="1038">
        <v>519</v>
      </c>
      <c r="BX25" s="991">
        <v>0</v>
      </c>
      <c r="BY25" s="975" t="s">
        <v>76</v>
      </c>
      <c r="BZ25" s="975">
        <v>0</v>
      </c>
      <c r="CA25" s="1038">
        <v>535</v>
      </c>
      <c r="CB25" s="991">
        <v>0</v>
      </c>
      <c r="CC25" s="975" t="s">
        <v>76</v>
      </c>
      <c r="CD25" s="975">
        <v>0</v>
      </c>
      <c r="CE25" s="1038">
        <v>551</v>
      </c>
      <c r="CF25" s="991">
        <v>0</v>
      </c>
      <c r="CG25" s="975" t="s">
        <v>76</v>
      </c>
      <c r="CH25" s="975">
        <v>0</v>
      </c>
      <c r="CI25" s="1038">
        <v>567</v>
      </c>
      <c r="CJ25" s="991">
        <v>0</v>
      </c>
      <c r="CK25" s="975" t="s">
        <v>76</v>
      </c>
      <c r="CL25" s="975">
        <v>0</v>
      </c>
      <c r="CM25" s="1038">
        <v>584</v>
      </c>
      <c r="CN25" s="991">
        <v>0</v>
      </c>
      <c r="CO25" s="975" t="s">
        <v>76</v>
      </c>
      <c r="CP25" s="975">
        <v>0</v>
      </c>
      <c r="CQ25" s="1039">
        <f>AY25+BC25+BG25+BK25+BO25+BS25+BW25+CA25+CE25+CI25+CM25</f>
        <v>5133</v>
      </c>
      <c r="CR25" s="1040" t="s">
        <v>333</v>
      </c>
      <c r="CS25" s="1040" t="s">
        <v>432</v>
      </c>
      <c r="CT25" s="1040" t="s">
        <v>432</v>
      </c>
      <c r="CU25" s="1040" t="s">
        <v>433</v>
      </c>
      <c r="CV25" s="1040" t="s">
        <v>434</v>
      </c>
      <c r="CW25" s="1040" t="s">
        <v>435</v>
      </c>
      <c r="CX25" s="1303"/>
      <c r="CY25" s="1304"/>
      <c r="CZ25" s="1305"/>
      <c r="DA25" s="1306"/>
      <c r="DB25" s="1306"/>
      <c r="DC25" s="1306"/>
    </row>
    <row r="26" spans="1:107" s="916" customFormat="1" ht="118.5" customHeight="1">
      <c r="A26" s="946" t="s">
        <v>321</v>
      </c>
      <c r="B26" s="947"/>
      <c r="C26" s="948" t="s">
        <v>322</v>
      </c>
      <c r="D26" s="1362"/>
      <c r="E26" s="949" t="s">
        <v>2095</v>
      </c>
      <c r="F26" s="950" t="s">
        <v>324</v>
      </c>
      <c r="G26" s="951" t="s">
        <v>325</v>
      </c>
      <c r="H26" s="178" t="s">
        <v>29</v>
      </c>
      <c r="I26" s="952" t="s">
        <v>326</v>
      </c>
      <c r="J26" s="178" t="s">
        <v>326</v>
      </c>
      <c r="K26" s="953">
        <v>44927</v>
      </c>
      <c r="L26" s="953" t="s">
        <v>327</v>
      </c>
      <c r="M26" s="954">
        <v>0.5</v>
      </c>
      <c r="N26" s="1374">
        <v>0.47499999999999998</v>
      </c>
      <c r="O26" s="954">
        <v>0.45</v>
      </c>
      <c r="P26" s="1374">
        <v>0.42499999999999999</v>
      </c>
      <c r="Q26" s="954">
        <v>0.4</v>
      </c>
      <c r="R26" s="1374">
        <v>0.375</v>
      </c>
      <c r="S26" s="954">
        <v>0.35</v>
      </c>
      <c r="T26" s="1374">
        <v>0.32500000000000001</v>
      </c>
      <c r="U26" s="954">
        <v>0.3</v>
      </c>
      <c r="V26" s="1374">
        <v>0.27500000000000002</v>
      </c>
      <c r="W26" s="954">
        <v>0.25</v>
      </c>
      <c r="X26" s="955">
        <v>0.25</v>
      </c>
      <c r="Y26" s="1200" t="s">
        <v>2097</v>
      </c>
      <c r="Z26" s="1371">
        <v>0.01</v>
      </c>
      <c r="AA26" s="1031" t="s">
        <v>439</v>
      </c>
      <c r="AB26" s="1031" t="s">
        <v>440</v>
      </c>
      <c r="AC26" s="1032" t="s">
        <v>69</v>
      </c>
      <c r="AD26" s="957">
        <v>10.199999999999999</v>
      </c>
      <c r="AE26" s="177" t="s">
        <v>441</v>
      </c>
      <c r="AF26" s="1349" t="s">
        <v>23</v>
      </c>
      <c r="AG26" s="957" t="s">
        <v>431</v>
      </c>
      <c r="AH26" s="957" t="s">
        <v>431</v>
      </c>
      <c r="AI26" s="1033">
        <v>1</v>
      </c>
      <c r="AJ26" s="957">
        <v>2021</v>
      </c>
      <c r="AK26" s="1034">
        <v>44927</v>
      </c>
      <c r="AL26" s="1034">
        <v>48944</v>
      </c>
      <c r="AM26" s="1035">
        <v>1</v>
      </c>
      <c r="AN26" s="1035">
        <v>1</v>
      </c>
      <c r="AO26" s="1035">
        <v>1</v>
      </c>
      <c r="AP26" s="1035">
        <v>1</v>
      </c>
      <c r="AQ26" s="1035">
        <v>1</v>
      </c>
      <c r="AR26" s="1035">
        <v>1</v>
      </c>
      <c r="AS26" s="1035">
        <v>1</v>
      </c>
      <c r="AT26" s="1035">
        <v>1</v>
      </c>
      <c r="AU26" s="1035">
        <v>1</v>
      </c>
      <c r="AV26" s="1035">
        <v>1</v>
      </c>
      <c r="AW26" s="1036">
        <v>1</v>
      </c>
      <c r="AX26" s="1035">
        <v>1</v>
      </c>
      <c r="AY26" s="1037">
        <v>779</v>
      </c>
      <c r="AZ26" s="1038">
        <v>779</v>
      </c>
      <c r="BA26" s="1038" t="s">
        <v>360</v>
      </c>
      <c r="BB26" s="1038" t="s">
        <v>442</v>
      </c>
      <c r="BC26" s="1038">
        <v>802</v>
      </c>
      <c r="BD26" s="1038">
        <v>0</v>
      </c>
      <c r="BE26" s="1038" t="s">
        <v>360</v>
      </c>
      <c r="BF26" s="1038" t="s">
        <v>442</v>
      </c>
      <c r="BG26" s="1038">
        <v>826</v>
      </c>
      <c r="BH26" s="1038">
        <v>0</v>
      </c>
      <c r="BI26" s="1038" t="s">
        <v>360</v>
      </c>
      <c r="BJ26" s="1038" t="s">
        <v>442</v>
      </c>
      <c r="BK26" s="1038">
        <v>851</v>
      </c>
      <c r="BL26" s="1038">
        <v>0</v>
      </c>
      <c r="BM26" s="1038" t="s">
        <v>360</v>
      </c>
      <c r="BN26" s="1038" t="s">
        <v>442</v>
      </c>
      <c r="BO26" s="1038">
        <v>877</v>
      </c>
      <c r="BP26" s="1038">
        <v>0</v>
      </c>
      <c r="BQ26" s="1038" t="s">
        <v>360</v>
      </c>
      <c r="BR26" s="1038" t="s">
        <v>442</v>
      </c>
      <c r="BS26" s="1038">
        <v>903</v>
      </c>
      <c r="BT26" s="1038">
        <v>0</v>
      </c>
      <c r="BU26" s="1038" t="s">
        <v>360</v>
      </c>
      <c r="BV26" s="1038" t="s">
        <v>442</v>
      </c>
      <c r="BW26" s="1038">
        <v>930</v>
      </c>
      <c r="BX26" s="1038">
        <v>0</v>
      </c>
      <c r="BY26" s="1038" t="s">
        <v>360</v>
      </c>
      <c r="BZ26" s="1038" t="s">
        <v>442</v>
      </c>
      <c r="CA26" s="1038">
        <v>958</v>
      </c>
      <c r="CB26" s="1038">
        <v>0</v>
      </c>
      <c r="CC26" s="1038" t="s">
        <v>360</v>
      </c>
      <c r="CD26" s="1038" t="s">
        <v>442</v>
      </c>
      <c r="CE26" s="1038">
        <v>987</v>
      </c>
      <c r="CF26" s="1038">
        <v>0</v>
      </c>
      <c r="CG26" s="1038" t="s">
        <v>360</v>
      </c>
      <c r="CH26" s="1038" t="s">
        <v>442</v>
      </c>
      <c r="CI26" s="1038">
        <v>1016</v>
      </c>
      <c r="CJ26" s="1038">
        <v>0</v>
      </c>
      <c r="CK26" s="1038" t="s">
        <v>360</v>
      </c>
      <c r="CL26" s="1038" t="s">
        <v>442</v>
      </c>
      <c r="CM26" s="1038">
        <v>1047</v>
      </c>
      <c r="CN26" s="1038">
        <v>0</v>
      </c>
      <c r="CO26" s="1038" t="s">
        <v>360</v>
      </c>
      <c r="CP26" s="1038" t="s">
        <v>442</v>
      </c>
      <c r="CQ26" s="1039">
        <f t="shared" si="0"/>
        <v>9976</v>
      </c>
      <c r="CR26" s="1040" t="s">
        <v>443</v>
      </c>
      <c r="CS26" s="1040" t="s">
        <v>443</v>
      </c>
      <c r="CT26" s="1040" t="s">
        <v>444</v>
      </c>
      <c r="CU26" s="1040" t="s">
        <v>445</v>
      </c>
      <c r="CV26" s="1040" t="s">
        <v>446</v>
      </c>
      <c r="CW26" s="1040" t="s">
        <v>447</v>
      </c>
      <c r="CX26" s="1041"/>
      <c r="CY26" s="994"/>
      <c r="CZ26" s="994"/>
      <c r="DA26" s="995"/>
      <c r="DB26" s="995"/>
      <c r="DC26" s="995"/>
    </row>
    <row r="27" spans="1:107" s="916" customFormat="1" ht="118.5" customHeight="1">
      <c r="A27" s="946" t="s">
        <v>321</v>
      </c>
      <c r="B27" s="947"/>
      <c r="C27" s="948" t="s">
        <v>322</v>
      </c>
      <c r="D27" s="1362"/>
      <c r="E27" s="949" t="s">
        <v>2095</v>
      </c>
      <c r="F27" s="950" t="s">
        <v>324</v>
      </c>
      <c r="G27" s="951" t="s">
        <v>325</v>
      </c>
      <c r="H27" s="178" t="s">
        <v>29</v>
      </c>
      <c r="I27" s="952" t="s">
        <v>326</v>
      </c>
      <c r="J27" s="178" t="s">
        <v>326</v>
      </c>
      <c r="K27" s="953">
        <v>44927</v>
      </c>
      <c r="L27" s="953" t="s">
        <v>327</v>
      </c>
      <c r="M27" s="954">
        <v>0.5</v>
      </c>
      <c r="N27" s="1374">
        <v>0.47499999999999998</v>
      </c>
      <c r="O27" s="954">
        <v>0.45</v>
      </c>
      <c r="P27" s="1374">
        <v>0.42499999999999999</v>
      </c>
      <c r="Q27" s="954">
        <v>0.4</v>
      </c>
      <c r="R27" s="1374">
        <v>0.375</v>
      </c>
      <c r="S27" s="954">
        <v>0.35</v>
      </c>
      <c r="T27" s="1374">
        <v>0.32500000000000001</v>
      </c>
      <c r="U27" s="954">
        <v>0.3</v>
      </c>
      <c r="V27" s="1374">
        <v>0.27500000000000002</v>
      </c>
      <c r="W27" s="954">
        <v>0.25</v>
      </c>
      <c r="X27" s="955">
        <v>0.25</v>
      </c>
      <c r="Y27" s="1200" t="s">
        <v>448</v>
      </c>
      <c r="Z27" s="1371">
        <v>0.01</v>
      </c>
      <c r="AA27" s="1208" t="s">
        <v>449</v>
      </c>
      <c r="AB27" s="956" t="s">
        <v>1257</v>
      </c>
      <c r="AC27" s="957" t="s">
        <v>69</v>
      </c>
      <c r="AD27" s="957">
        <v>10.199999999999999</v>
      </c>
      <c r="AE27" s="1042" t="s">
        <v>441</v>
      </c>
      <c r="AF27" s="1349" t="s">
        <v>20</v>
      </c>
      <c r="AG27" s="957" t="s">
        <v>431</v>
      </c>
      <c r="AH27" s="957" t="s">
        <v>431</v>
      </c>
      <c r="AI27" s="957">
        <v>5093</v>
      </c>
      <c r="AJ27" s="957">
        <v>2021</v>
      </c>
      <c r="AK27" s="1034">
        <v>44927</v>
      </c>
      <c r="AL27" s="1341">
        <v>48944</v>
      </c>
      <c r="AM27" s="957">
        <v>4645</v>
      </c>
      <c r="AN27" s="957">
        <v>4645</v>
      </c>
      <c r="AO27" s="957">
        <v>4645</v>
      </c>
      <c r="AP27" s="957">
        <v>4645</v>
      </c>
      <c r="AQ27" s="957">
        <v>4645</v>
      </c>
      <c r="AR27" s="957">
        <v>4645</v>
      </c>
      <c r="AS27" s="957">
        <v>4645</v>
      </c>
      <c r="AT27" s="957">
        <v>4645</v>
      </c>
      <c r="AU27" s="957">
        <v>4645</v>
      </c>
      <c r="AV27" s="957">
        <v>4645</v>
      </c>
      <c r="AW27" s="957">
        <v>4645</v>
      </c>
      <c r="AX27" s="957">
        <f>SUM(AM27:AW27)</f>
        <v>51095</v>
      </c>
      <c r="AY27" s="1043">
        <v>6063</v>
      </c>
      <c r="AZ27" s="1043">
        <v>6063</v>
      </c>
      <c r="BA27" s="1043" t="s">
        <v>76</v>
      </c>
      <c r="BB27" s="1043" t="s">
        <v>450</v>
      </c>
      <c r="BC27" s="1043">
        <v>6244.82</v>
      </c>
      <c r="BD27" s="1038">
        <v>0</v>
      </c>
      <c r="BE27" s="1043" t="s">
        <v>76</v>
      </c>
      <c r="BF27" s="1043" t="s">
        <v>451</v>
      </c>
      <c r="BG27" s="1043">
        <v>6432.2367000000004</v>
      </c>
      <c r="BH27" s="1038">
        <v>0</v>
      </c>
      <c r="BI27" s="1043" t="s">
        <v>76</v>
      </c>
      <c r="BJ27" s="1043" t="s">
        <v>451</v>
      </c>
      <c r="BK27" s="1043">
        <v>6625.2038009999997</v>
      </c>
      <c r="BL27" s="1038">
        <v>0</v>
      </c>
      <c r="BM27" s="1037" t="s">
        <v>76</v>
      </c>
      <c r="BN27" s="1037" t="s">
        <v>451</v>
      </c>
      <c r="BO27" s="1037">
        <v>6823.95991503</v>
      </c>
      <c r="BP27" s="1038">
        <v>0</v>
      </c>
      <c r="BQ27" s="1037" t="s">
        <v>76</v>
      </c>
      <c r="BR27" s="1037" t="s">
        <v>451</v>
      </c>
      <c r="BS27" s="1037">
        <v>7028.6787124808998</v>
      </c>
      <c r="BT27" s="1038">
        <v>0</v>
      </c>
      <c r="BU27" s="1037" t="s">
        <v>76</v>
      </c>
      <c r="BV27" s="1037" t="s">
        <v>451</v>
      </c>
      <c r="BW27" s="1037">
        <v>7239.5390738553297</v>
      </c>
      <c r="BX27" s="1038">
        <v>0</v>
      </c>
      <c r="BY27" s="1037" t="s">
        <v>76</v>
      </c>
      <c r="BZ27" s="1037" t="s">
        <v>451</v>
      </c>
      <c r="CA27" s="1037">
        <v>7456.7252460709897</v>
      </c>
      <c r="CB27" s="1038">
        <v>0</v>
      </c>
      <c r="CC27" s="1037" t="s">
        <v>76</v>
      </c>
      <c r="CD27" s="1037" t="s">
        <v>451</v>
      </c>
      <c r="CE27" s="1037">
        <v>7680.4270034531201</v>
      </c>
      <c r="CF27" s="1038">
        <v>0</v>
      </c>
      <c r="CG27" s="1037" t="s">
        <v>76</v>
      </c>
      <c r="CH27" s="1037" t="s">
        <v>451</v>
      </c>
      <c r="CI27" s="1037">
        <v>7910.8398135567104</v>
      </c>
      <c r="CJ27" s="1038">
        <v>0</v>
      </c>
      <c r="CK27" s="1037" t="s">
        <v>76</v>
      </c>
      <c r="CL27" s="1037" t="s">
        <v>451</v>
      </c>
      <c r="CM27" s="1037">
        <v>8148.1650079634101</v>
      </c>
      <c r="CN27" s="1038">
        <v>0</v>
      </c>
      <c r="CO27" s="1037" t="s">
        <v>76</v>
      </c>
      <c r="CP27" s="1037" t="s">
        <v>451</v>
      </c>
      <c r="CQ27" s="1039">
        <f t="shared" si="0"/>
        <v>77653.595273410465</v>
      </c>
      <c r="CR27" s="1040" t="s">
        <v>443</v>
      </c>
      <c r="CS27" s="1040" t="s">
        <v>443</v>
      </c>
      <c r="CT27" s="1040" t="s">
        <v>444</v>
      </c>
      <c r="CU27" s="1040" t="s">
        <v>452</v>
      </c>
      <c r="CV27" s="1040" t="s">
        <v>453</v>
      </c>
      <c r="CW27" s="1040" t="s">
        <v>454</v>
      </c>
      <c r="CX27" s="1041"/>
      <c r="CY27" s="994"/>
      <c r="CZ27" s="994"/>
      <c r="DA27" s="995"/>
      <c r="DB27" s="995"/>
      <c r="DC27" s="995"/>
    </row>
    <row r="28" spans="1:107" s="1052" customFormat="1" ht="118.5" customHeight="1">
      <c r="A28" s="946" t="s">
        <v>321</v>
      </c>
      <c r="B28" s="947"/>
      <c r="C28" s="948" t="s">
        <v>322</v>
      </c>
      <c r="D28" s="1362"/>
      <c r="E28" s="949" t="s">
        <v>2095</v>
      </c>
      <c r="F28" s="950" t="s">
        <v>324</v>
      </c>
      <c r="G28" s="951" t="s">
        <v>325</v>
      </c>
      <c r="H28" s="178" t="s">
        <v>29</v>
      </c>
      <c r="I28" s="952" t="s">
        <v>326</v>
      </c>
      <c r="J28" s="178" t="s">
        <v>326</v>
      </c>
      <c r="K28" s="953">
        <v>44927</v>
      </c>
      <c r="L28" s="953" t="s">
        <v>327</v>
      </c>
      <c r="M28" s="954">
        <v>0.5</v>
      </c>
      <c r="N28" s="1374">
        <v>0.47499999999999998</v>
      </c>
      <c r="O28" s="954">
        <v>0.45</v>
      </c>
      <c r="P28" s="1374">
        <v>0.42499999999999999</v>
      </c>
      <c r="Q28" s="954">
        <v>0.4</v>
      </c>
      <c r="R28" s="1374">
        <v>0.375</v>
      </c>
      <c r="S28" s="954">
        <v>0.35</v>
      </c>
      <c r="T28" s="1374">
        <v>0.32500000000000001</v>
      </c>
      <c r="U28" s="954">
        <v>0.3</v>
      </c>
      <c r="V28" s="1374">
        <v>0.27500000000000002</v>
      </c>
      <c r="W28" s="954">
        <v>0.25</v>
      </c>
      <c r="X28" s="955">
        <v>0.25</v>
      </c>
      <c r="Y28" s="1200" t="s">
        <v>455</v>
      </c>
      <c r="Z28" s="1371">
        <v>0.01</v>
      </c>
      <c r="AA28" s="1209" t="s">
        <v>456</v>
      </c>
      <c r="AB28" s="1044" t="s">
        <v>457</v>
      </c>
      <c r="AC28" s="721" t="s">
        <v>69</v>
      </c>
      <c r="AD28" s="721">
        <v>10.199999999999999</v>
      </c>
      <c r="AE28" s="1045" t="s">
        <v>441</v>
      </c>
      <c r="AF28" s="1350" t="s">
        <v>23</v>
      </c>
      <c r="AG28" s="721" t="s">
        <v>431</v>
      </c>
      <c r="AH28" s="721" t="s">
        <v>431</v>
      </c>
      <c r="AI28" s="960">
        <v>1</v>
      </c>
      <c r="AJ28" s="721">
        <v>2021</v>
      </c>
      <c r="AK28" s="1046">
        <v>44927</v>
      </c>
      <c r="AL28" s="1046">
        <v>48944</v>
      </c>
      <c r="AM28" s="1047">
        <v>1</v>
      </c>
      <c r="AN28" s="1047">
        <v>1</v>
      </c>
      <c r="AO28" s="1047">
        <v>1</v>
      </c>
      <c r="AP28" s="1047">
        <v>1</v>
      </c>
      <c r="AQ28" s="1047">
        <v>1</v>
      </c>
      <c r="AR28" s="1047">
        <v>1</v>
      </c>
      <c r="AS28" s="1047">
        <v>1</v>
      </c>
      <c r="AT28" s="1047">
        <v>1</v>
      </c>
      <c r="AU28" s="1047">
        <v>1</v>
      </c>
      <c r="AV28" s="1047">
        <v>1</v>
      </c>
      <c r="AW28" s="1047">
        <v>1</v>
      </c>
      <c r="AX28" s="1047">
        <v>1</v>
      </c>
      <c r="AY28" s="1048">
        <v>1008</v>
      </c>
      <c r="AZ28" s="1048">
        <v>1008</v>
      </c>
      <c r="BA28" s="1048" t="s">
        <v>458</v>
      </c>
      <c r="BB28" s="1048" t="s">
        <v>459</v>
      </c>
      <c r="BC28" s="1048">
        <v>1038.24</v>
      </c>
      <c r="BD28" s="1038">
        <v>0</v>
      </c>
      <c r="BE28" s="1048" t="s">
        <v>458</v>
      </c>
      <c r="BF28" s="1048" t="s">
        <v>459</v>
      </c>
      <c r="BG28" s="1048">
        <v>1069.3871999999999</v>
      </c>
      <c r="BH28" s="1038">
        <v>0</v>
      </c>
      <c r="BI28" s="1048" t="s">
        <v>458</v>
      </c>
      <c r="BJ28" s="1048" t="s">
        <v>459</v>
      </c>
      <c r="BK28" s="1048">
        <v>1101.4688160000001</v>
      </c>
      <c r="BL28" s="1038">
        <v>0</v>
      </c>
      <c r="BM28" s="991" t="s">
        <v>458</v>
      </c>
      <c r="BN28" s="1037" t="s">
        <v>459</v>
      </c>
      <c r="BO28" s="1037">
        <v>1134.5128804799999</v>
      </c>
      <c r="BP28" s="1038">
        <v>0</v>
      </c>
      <c r="BQ28" s="1037" t="s">
        <v>458</v>
      </c>
      <c r="BR28" s="1037" t="s">
        <v>459</v>
      </c>
      <c r="BS28" s="1037">
        <v>1168.5482668944001</v>
      </c>
      <c r="BT28" s="1038">
        <v>0</v>
      </c>
      <c r="BU28" s="1037" t="s">
        <v>458</v>
      </c>
      <c r="BV28" s="1037" t="s">
        <v>459</v>
      </c>
      <c r="BW28" s="1037">
        <v>1203.60471490123</v>
      </c>
      <c r="BX28" s="1038">
        <v>0</v>
      </c>
      <c r="BY28" s="1037" t="s">
        <v>458</v>
      </c>
      <c r="BZ28" s="1037" t="s">
        <v>459</v>
      </c>
      <c r="CA28" s="1037">
        <v>1239.71285634827</v>
      </c>
      <c r="CB28" s="1038">
        <v>0</v>
      </c>
      <c r="CC28" s="1037" t="s">
        <v>458</v>
      </c>
      <c r="CD28" s="1037" t="s">
        <v>459</v>
      </c>
      <c r="CE28" s="1037">
        <v>1276.90424203872</v>
      </c>
      <c r="CF28" s="1038">
        <v>0</v>
      </c>
      <c r="CG28" s="1037" t="s">
        <v>458</v>
      </c>
      <c r="CH28" s="1037" t="s">
        <v>459</v>
      </c>
      <c r="CI28" s="1037">
        <v>1315.2113692998801</v>
      </c>
      <c r="CJ28" s="1038">
        <v>0</v>
      </c>
      <c r="CK28" s="1037" t="s">
        <v>458</v>
      </c>
      <c r="CL28" s="1037" t="s">
        <v>459</v>
      </c>
      <c r="CM28" s="1037">
        <v>1354.66771037887</v>
      </c>
      <c r="CN28" s="991">
        <v>0</v>
      </c>
      <c r="CO28" s="1037" t="s">
        <v>458</v>
      </c>
      <c r="CP28" s="1037" t="s">
        <v>459</v>
      </c>
      <c r="CQ28" s="1039">
        <f t="shared" si="0"/>
        <v>12910.25805634137</v>
      </c>
      <c r="CR28" s="1040" t="s">
        <v>443</v>
      </c>
      <c r="CS28" s="1040" t="s">
        <v>443</v>
      </c>
      <c r="CT28" s="1040" t="s">
        <v>444</v>
      </c>
      <c r="CU28" s="1040" t="s">
        <v>445</v>
      </c>
      <c r="CV28" s="1040" t="s">
        <v>446</v>
      </c>
      <c r="CW28" s="1040" t="s">
        <v>447</v>
      </c>
      <c r="CX28" s="1049"/>
      <c r="CY28" s="1050"/>
      <c r="CZ28" s="1050"/>
      <c r="DA28" s="1051"/>
      <c r="DB28" s="1051"/>
      <c r="DC28" s="1051"/>
    </row>
    <row r="29" spans="1:107" s="1052" customFormat="1" ht="118.5" customHeight="1">
      <c r="A29" s="946" t="s">
        <v>321</v>
      </c>
      <c r="B29" s="947"/>
      <c r="C29" s="948" t="s">
        <v>322</v>
      </c>
      <c r="D29" s="1362"/>
      <c r="E29" s="949" t="s">
        <v>2095</v>
      </c>
      <c r="F29" s="950" t="s">
        <v>324</v>
      </c>
      <c r="G29" s="951" t="s">
        <v>325</v>
      </c>
      <c r="H29" s="178" t="s">
        <v>29</v>
      </c>
      <c r="I29" s="952" t="s">
        <v>326</v>
      </c>
      <c r="J29" s="178" t="s">
        <v>326</v>
      </c>
      <c r="K29" s="953">
        <v>44927</v>
      </c>
      <c r="L29" s="953" t="s">
        <v>327</v>
      </c>
      <c r="M29" s="954">
        <v>0.5</v>
      </c>
      <c r="N29" s="1374">
        <v>0.47499999999999998</v>
      </c>
      <c r="O29" s="954">
        <v>0.45</v>
      </c>
      <c r="P29" s="1374">
        <v>0.42499999999999999</v>
      </c>
      <c r="Q29" s="954">
        <v>0.4</v>
      </c>
      <c r="R29" s="1374">
        <v>0.375</v>
      </c>
      <c r="S29" s="954">
        <v>0.35</v>
      </c>
      <c r="T29" s="1374">
        <v>0.32500000000000001</v>
      </c>
      <c r="U29" s="954">
        <v>0.3</v>
      </c>
      <c r="V29" s="1374">
        <v>0.27500000000000002</v>
      </c>
      <c r="W29" s="954">
        <v>0.25</v>
      </c>
      <c r="X29" s="955">
        <v>0.25</v>
      </c>
      <c r="Y29" s="1200" t="s">
        <v>2098</v>
      </c>
      <c r="Z29" s="1371">
        <v>0.01</v>
      </c>
      <c r="AA29" s="951" t="s">
        <v>460</v>
      </c>
      <c r="AB29" s="1446" t="s">
        <v>2315</v>
      </c>
      <c r="AC29" s="721" t="s">
        <v>59</v>
      </c>
      <c r="AD29" s="721">
        <v>5.4</v>
      </c>
      <c r="AE29" s="721" t="s">
        <v>378</v>
      </c>
      <c r="AF29" s="1350" t="s">
        <v>23</v>
      </c>
      <c r="AG29" s="1053" t="s">
        <v>347</v>
      </c>
      <c r="AH29" s="1053">
        <v>44</v>
      </c>
      <c r="AI29" s="1047">
        <v>1</v>
      </c>
      <c r="AJ29" s="1029">
        <v>2021</v>
      </c>
      <c r="AK29" s="1046">
        <v>44927</v>
      </c>
      <c r="AL29" s="1046" t="s">
        <v>327</v>
      </c>
      <c r="AM29" s="1047">
        <v>1</v>
      </c>
      <c r="AN29" s="1047">
        <v>1</v>
      </c>
      <c r="AO29" s="1047">
        <v>1</v>
      </c>
      <c r="AP29" s="1047">
        <v>1</v>
      </c>
      <c r="AQ29" s="1047">
        <v>1</v>
      </c>
      <c r="AR29" s="1047">
        <v>1</v>
      </c>
      <c r="AS29" s="1047">
        <v>1</v>
      </c>
      <c r="AT29" s="1047">
        <v>1</v>
      </c>
      <c r="AU29" s="1047">
        <v>1</v>
      </c>
      <c r="AV29" s="1047">
        <v>1</v>
      </c>
      <c r="AW29" s="1047">
        <v>1</v>
      </c>
      <c r="AX29" s="1047">
        <v>1</v>
      </c>
      <c r="AY29" s="1048">
        <v>3572</v>
      </c>
      <c r="AZ29" s="1048">
        <v>3572</v>
      </c>
      <c r="BA29" s="1054" t="s">
        <v>76</v>
      </c>
      <c r="BB29" s="1054">
        <v>7752</v>
      </c>
      <c r="BC29" s="1048">
        <v>3679</v>
      </c>
      <c r="BD29" s="1048">
        <v>0</v>
      </c>
      <c r="BE29" s="1048" t="s">
        <v>76</v>
      </c>
      <c r="BF29" s="1054">
        <v>7752</v>
      </c>
      <c r="BG29" s="1048">
        <v>3790</v>
      </c>
      <c r="BH29" s="1048">
        <v>0</v>
      </c>
      <c r="BI29" s="1048" t="s">
        <v>76</v>
      </c>
      <c r="BJ29" s="1048">
        <v>0</v>
      </c>
      <c r="BK29" s="1048">
        <v>3903</v>
      </c>
      <c r="BL29" s="1048">
        <v>0</v>
      </c>
      <c r="BM29" s="1055" t="s">
        <v>76</v>
      </c>
      <c r="BN29" s="1055">
        <v>0</v>
      </c>
      <c r="BO29" s="1055">
        <v>4020</v>
      </c>
      <c r="BP29" s="1055">
        <v>0</v>
      </c>
      <c r="BQ29" s="1055" t="s">
        <v>76</v>
      </c>
      <c r="BR29" s="1055">
        <v>0</v>
      </c>
      <c r="BS29" s="1055">
        <v>4141</v>
      </c>
      <c r="BT29" s="1055">
        <v>0</v>
      </c>
      <c r="BU29" s="1055" t="s">
        <v>76</v>
      </c>
      <c r="BV29" s="1055">
        <v>0</v>
      </c>
      <c r="BW29" s="1055">
        <v>4265</v>
      </c>
      <c r="BX29" s="1055">
        <v>0</v>
      </c>
      <c r="BY29" s="1055" t="s">
        <v>76</v>
      </c>
      <c r="BZ29" s="1055">
        <v>0</v>
      </c>
      <c r="CA29" s="1055">
        <v>4393</v>
      </c>
      <c r="CB29" s="1055">
        <v>0</v>
      </c>
      <c r="CC29" s="1055" t="s">
        <v>76</v>
      </c>
      <c r="CD29" s="1055">
        <v>0</v>
      </c>
      <c r="CE29" s="1055">
        <v>4525</v>
      </c>
      <c r="CF29" s="1055">
        <v>0</v>
      </c>
      <c r="CG29" s="1055" t="s">
        <v>76</v>
      </c>
      <c r="CH29" s="1055">
        <v>0</v>
      </c>
      <c r="CI29" s="1055">
        <v>4661</v>
      </c>
      <c r="CJ29" s="1055">
        <v>0</v>
      </c>
      <c r="CK29" s="1055" t="s">
        <v>76</v>
      </c>
      <c r="CL29" s="1055">
        <v>0</v>
      </c>
      <c r="CM29" s="1055">
        <v>4800</v>
      </c>
      <c r="CN29" s="1055">
        <v>0</v>
      </c>
      <c r="CO29" s="1055" t="s">
        <v>76</v>
      </c>
      <c r="CP29" s="1055">
        <v>0</v>
      </c>
      <c r="CQ29" s="1010">
        <f>SUM(AY29+BC29+BK29+BG29+BO29+BS29+BW29+CA29++CE29+CI29+CM29)</f>
        <v>45749</v>
      </c>
      <c r="CR29" s="1056" t="s">
        <v>333</v>
      </c>
      <c r="CS29" s="1056" t="s">
        <v>334</v>
      </c>
      <c r="CT29" s="1056" t="s">
        <v>379</v>
      </c>
      <c r="CU29" s="1056" t="s">
        <v>380</v>
      </c>
      <c r="CV29" s="1056">
        <v>3138048137</v>
      </c>
      <c r="CW29" s="1056" t="s">
        <v>381</v>
      </c>
      <c r="CX29" s="1057"/>
      <c r="CY29" s="1050"/>
      <c r="CZ29" s="1050"/>
      <c r="DA29" s="1051"/>
      <c r="DB29" s="1051"/>
      <c r="DC29" s="1051"/>
    </row>
    <row r="30" spans="1:107" s="916" customFormat="1" ht="118.5" customHeight="1">
      <c r="A30" s="946" t="s">
        <v>321</v>
      </c>
      <c r="B30" s="947"/>
      <c r="C30" s="948" t="s">
        <v>322</v>
      </c>
      <c r="D30" s="1362"/>
      <c r="E30" s="949" t="s">
        <v>2095</v>
      </c>
      <c r="F30" s="950" t="s">
        <v>324</v>
      </c>
      <c r="G30" s="951" t="s">
        <v>325</v>
      </c>
      <c r="H30" s="178" t="s">
        <v>29</v>
      </c>
      <c r="I30" s="952" t="s">
        <v>326</v>
      </c>
      <c r="J30" s="178" t="s">
        <v>326</v>
      </c>
      <c r="K30" s="953">
        <v>44927</v>
      </c>
      <c r="L30" s="953" t="s">
        <v>327</v>
      </c>
      <c r="M30" s="954">
        <v>0.5</v>
      </c>
      <c r="N30" s="1374">
        <v>0.47499999999999998</v>
      </c>
      <c r="O30" s="954">
        <v>0.45</v>
      </c>
      <c r="P30" s="1374">
        <v>0.42499999999999999</v>
      </c>
      <c r="Q30" s="954">
        <v>0.4</v>
      </c>
      <c r="R30" s="1374">
        <v>0.375</v>
      </c>
      <c r="S30" s="954">
        <v>0.35</v>
      </c>
      <c r="T30" s="1374">
        <v>0.32500000000000001</v>
      </c>
      <c r="U30" s="954">
        <v>0.3</v>
      </c>
      <c r="V30" s="1374">
        <v>0.27500000000000002</v>
      </c>
      <c r="W30" s="954">
        <v>0.25</v>
      </c>
      <c r="X30" s="955">
        <v>0.25</v>
      </c>
      <c r="Y30" s="1200" t="s">
        <v>461</v>
      </c>
      <c r="Z30" s="1371">
        <v>0.01</v>
      </c>
      <c r="AA30" s="998" t="s">
        <v>462</v>
      </c>
      <c r="AB30" s="1447" t="s">
        <v>2316</v>
      </c>
      <c r="AC30" s="459" t="s">
        <v>59</v>
      </c>
      <c r="AD30" s="459">
        <v>5.4</v>
      </c>
      <c r="AE30" s="459" t="s">
        <v>378</v>
      </c>
      <c r="AF30" s="1347" t="s">
        <v>23</v>
      </c>
      <c r="AG30" s="990" t="s">
        <v>463</v>
      </c>
      <c r="AH30" s="1056">
        <v>44</v>
      </c>
      <c r="AI30" s="1058" t="s">
        <v>411</v>
      </c>
      <c r="AJ30" s="1027" t="s">
        <v>411</v>
      </c>
      <c r="AK30" s="1059">
        <v>44927</v>
      </c>
      <c r="AL30" s="1027" t="s">
        <v>327</v>
      </c>
      <c r="AM30" s="1026">
        <v>1</v>
      </c>
      <c r="AN30" s="1026">
        <v>1</v>
      </c>
      <c r="AO30" s="1026">
        <v>1</v>
      </c>
      <c r="AP30" s="1026">
        <v>1</v>
      </c>
      <c r="AQ30" s="1026">
        <v>1</v>
      </c>
      <c r="AR30" s="1026">
        <v>1</v>
      </c>
      <c r="AS30" s="1026">
        <v>1</v>
      </c>
      <c r="AT30" s="1026">
        <v>1</v>
      </c>
      <c r="AU30" s="1026">
        <v>1</v>
      </c>
      <c r="AV30" s="1026">
        <v>1</v>
      </c>
      <c r="AW30" s="1026">
        <v>1</v>
      </c>
      <c r="AX30" s="1026">
        <v>1</v>
      </c>
      <c r="AY30" s="1055">
        <v>16095</v>
      </c>
      <c r="AZ30" s="1055">
        <v>16095</v>
      </c>
      <c r="BA30" s="1060" t="s">
        <v>76</v>
      </c>
      <c r="BB30" s="1060">
        <v>7564</v>
      </c>
      <c r="BC30" s="1055">
        <v>16578</v>
      </c>
      <c r="BD30" s="1055">
        <v>0</v>
      </c>
      <c r="BE30" s="1055" t="s">
        <v>76</v>
      </c>
      <c r="BF30" s="1060">
        <v>7564</v>
      </c>
      <c r="BG30" s="1055">
        <v>17075</v>
      </c>
      <c r="BH30" s="1055">
        <v>0</v>
      </c>
      <c r="BI30" s="1055" t="s">
        <v>76</v>
      </c>
      <c r="BJ30" s="1055">
        <v>0</v>
      </c>
      <c r="BK30" s="1055">
        <v>17587</v>
      </c>
      <c r="BL30" s="1055">
        <v>0</v>
      </c>
      <c r="BM30" s="991" t="s">
        <v>76</v>
      </c>
      <c r="BN30" s="991">
        <v>0</v>
      </c>
      <c r="BO30" s="991">
        <v>18115</v>
      </c>
      <c r="BP30" s="991">
        <v>0</v>
      </c>
      <c r="BQ30" s="991" t="s">
        <v>76</v>
      </c>
      <c r="BR30" s="991">
        <v>0</v>
      </c>
      <c r="BS30" s="991">
        <v>18659</v>
      </c>
      <c r="BT30" s="991">
        <v>0</v>
      </c>
      <c r="BU30" s="991" t="s">
        <v>76</v>
      </c>
      <c r="BV30" s="991">
        <v>0</v>
      </c>
      <c r="BW30" s="991">
        <v>19218</v>
      </c>
      <c r="BX30" s="991">
        <v>0</v>
      </c>
      <c r="BY30" s="991" t="s">
        <v>76</v>
      </c>
      <c r="BZ30" s="991">
        <v>0</v>
      </c>
      <c r="CA30" s="991">
        <v>19795</v>
      </c>
      <c r="CB30" s="991">
        <v>0</v>
      </c>
      <c r="CC30" s="991" t="s">
        <v>76</v>
      </c>
      <c r="CD30" s="991">
        <v>0</v>
      </c>
      <c r="CE30" s="991">
        <v>20389</v>
      </c>
      <c r="CF30" s="991">
        <v>0</v>
      </c>
      <c r="CG30" s="991" t="s">
        <v>76</v>
      </c>
      <c r="CH30" s="991">
        <v>0</v>
      </c>
      <c r="CI30" s="991">
        <v>21000</v>
      </c>
      <c r="CJ30" s="991">
        <v>0</v>
      </c>
      <c r="CK30" s="991" t="s">
        <v>76</v>
      </c>
      <c r="CL30" s="991">
        <v>0</v>
      </c>
      <c r="CM30" s="991">
        <v>21630</v>
      </c>
      <c r="CN30" s="991">
        <v>0</v>
      </c>
      <c r="CO30" s="991" t="s">
        <v>76</v>
      </c>
      <c r="CP30" s="991">
        <v>0</v>
      </c>
      <c r="CQ30" s="997">
        <f>SUM(AY30+BC30+BK30+BG30+BO30+BS30+BW30+CA30++CE30+CI30+CM30)</f>
        <v>206141</v>
      </c>
      <c r="CR30" s="975" t="s">
        <v>333</v>
      </c>
      <c r="CS30" s="975" t="s">
        <v>334</v>
      </c>
      <c r="CT30" s="975" t="s">
        <v>379</v>
      </c>
      <c r="CU30" s="975" t="s">
        <v>464</v>
      </c>
      <c r="CV30" s="975">
        <v>3138048137</v>
      </c>
      <c r="CW30" s="975" t="s">
        <v>381</v>
      </c>
      <c r="CX30" s="975"/>
      <c r="CY30" s="975"/>
      <c r="CZ30" s="994"/>
      <c r="DA30" s="995"/>
      <c r="DB30" s="995"/>
      <c r="DC30" s="995"/>
    </row>
    <row r="31" spans="1:107" s="917" customFormat="1" ht="80.25" customHeight="1">
      <c r="A31" s="946" t="s">
        <v>321</v>
      </c>
      <c r="B31" s="947"/>
      <c r="C31" s="948" t="s">
        <v>322</v>
      </c>
      <c r="D31" s="1362"/>
      <c r="E31" s="949" t="s">
        <v>2095</v>
      </c>
      <c r="F31" s="950" t="s">
        <v>324</v>
      </c>
      <c r="G31" s="951" t="s">
        <v>325</v>
      </c>
      <c r="H31" s="178" t="s">
        <v>29</v>
      </c>
      <c r="I31" s="952" t="s">
        <v>326</v>
      </c>
      <c r="J31" s="178" t="s">
        <v>326</v>
      </c>
      <c r="K31" s="953">
        <v>44927</v>
      </c>
      <c r="L31" s="953" t="s">
        <v>327</v>
      </c>
      <c r="M31" s="954">
        <v>0.5</v>
      </c>
      <c r="N31" s="1374">
        <v>0.47499999999999998</v>
      </c>
      <c r="O31" s="954">
        <v>0.45</v>
      </c>
      <c r="P31" s="1374">
        <v>0.42499999999999999</v>
      </c>
      <c r="Q31" s="954">
        <v>0.4</v>
      </c>
      <c r="R31" s="1374">
        <v>0.375</v>
      </c>
      <c r="S31" s="954">
        <v>0.35</v>
      </c>
      <c r="T31" s="1374">
        <v>0.32500000000000001</v>
      </c>
      <c r="U31" s="954">
        <v>0.3</v>
      </c>
      <c r="V31" s="1374">
        <v>0.27500000000000002</v>
      </c>
      <c r="W31" s="954">
        <v>0.25</v>
      </c>
      <c r="X31" s="955">
        <v>0.25</v>
      </c>
      <c r="Y31" s="1200" t="s">
        <v>2099</v>
      </c>
      <c r="Z31" s="1371">
        <v>0.01</v>
      </c>
      <c r="AA31" s="998" t="s">
        <v>2100</v>
      </c>
      <c r="AB31" s="998" t="s">
        <v>2101</v>
      </c>
      <c r="AC31" s="178" t="s">
        <v>69</v>
      </c>
      <c r="AD31" s="178">
        <v>10.199999999999999</v>
      </c>
      <c r="AE31" s="178" t="s">
        <v>465</v>
      </c>
      <c r="AF31" s="1346" t="s">
        <v>23</v>
      </c>
      <c r="AG31" s="178" t="s">
        <v>331</v>
      </c>
      <c r="AH31" s="178">
        <v>43</v>
      </c>
      <c r="AI31" s="178">
        <v>293</v>
      </c>
      <c r="AJ31" s="178">
        <v>2022</v>
      </c>
      <c r="AK31" s="989">
        <v>44927</v>
      </c>
      <c r="AL31" s="975" t="s">
        <v>327</v>
      </c>
      <c r="AM31" s="963">
        <v>300</v>
      </c>
      <c r="AN31" s="975">
        <v>300</v>
      </c>
      <c r="AO31" s="975">
        <v>300</v>
      </c>
      <c r="AP31" s="975">
        <v>300</v>
      </c>
      <c r="AQ31" s="975">
        <v>300</v>
      </c>
      <c r="AR31" s="975">
        <v>300</v>
      </c>
      <c r="AS31" s="975">
        <v>300</v>
      </c>
      <c r="AT31" s="975">
        <v>300</v>
      </c>
      <c r="AU31" s="975">
        <v>300</v>
      </c>
      <c r="AV31" s="975">
        <v>300</v>
      </c>
      <c r="AW31" s="975">
        <v>300</v>
      </c>
      <c r="AX31" s="975">
        <v>300</v>
      </c>
      <c r="AY31" s="991">
        <v>135</v>
      </c>
      <c r="AZ31" s="991">
        <v>135</v>
      </c>
      <c r="BA31" s="991" t="s">
        <v>332</v>
      </c>
      <c r="BB31" s="992">
        <v>7744</v>
      </c>
      <c r="BC31" s="991">
        <v>143</v>
      </c>
      <c r="BD31" s="991">
        <v>0</v>
      </c>
      <c r="BE31" s="991" t="s">
        <v>332</v>
      </c>
      <c r="BF31" s="992">
        <v>7744</v>
      </c>
      <c r="BG31" s="991">
        <v>149</v>
      </c>
      <c r="BH31" s="991">
        <v>0</v>
      </c>
      <c r="BI31" s="991" t="s">
        <v>332</v>
      </c>
      <c r="BJ31" s="975">
        <v>0</v>
      </c>
      <c r="BK31" s="991">
        <v>153</v>
      </c>
      <c r="BL31" s="991">
        <v>0</v>
      </c>
      <c r="BM31" s="991" t="s">
        <v>332</v>
      </c>
      <c r="BN31" s="975">
        <v>0</v>
      </c>
      <c r="BO31" s="991">
        <v>158</v>
      </c>
      <c r="BP31" s="991">
        <v>0</v>
      </c>
      <c r="BQ31" s="991" t="s">
        <v>332</v>
      </c>
      <c r="BR31" s="975">
        <v>0</v>
      </c>
      <c r="BS31" s="991">
        <v>163</v>
      </c>
      <c r="BT31" s="991">
        <v>0</v>
      </c>
      <c r="BU31" s="991" t="s">
        <v>332</v>
      </c>
      <c r="BV31" s="975">
        <v>0</v>
      </c>
      <c r="BW31" s="991">
        <v>168</v>
      </c>
      <c r="BX31" s="991">
        <v>0</v>
      </c>
      <c r="BY31" s="991" t="s">
        <v>332</v>
      </c>
      <c r="BZ31" s="975">
        <v>0</v>
      </c>
      <c r="CA31" s="991">
        <v>173</v>
      </c>
      <c r="CB31" s="991">
        <v>0</v>
      </c>
      <c r="CC31" s="991" t="s">
        <v>332</v>
      </c>
      <c r="CD31" s="975">
        <v>0</v>
      </c>
      <c r="CE31" s="991">
        <v>178</v>
      </c>
      <c r="CF31" s="991">
        <v>0</v>
      </c>
      <c r="CG31" s="991" t="s">
        <v>332</v>
      </c>
      <c r="CH31" s="975">
        <v>0</v>
      </c>
      <c r="CI31" s="991">
        <v>183</v>
      </c>
      <c r="CJ31" s="991">
        <v>0</v>
      </c>
      <c r="CK31" s="991" t="s">
        <v>332</v>
      </c>
      <c r="CL31" s="975">
        <v>0</v>
      </c>
      <c r="CM31" s="991">
        <v>189</v>
      </c>
      <c r="CN31" s="991">
        <v>0</v>
      </c>
      <c r="CO31" s="991" t="s">
        <v>332</v>
      </c>
      <c r="CP31" s="975">
        <v>0</v>
      </c>
      <c r="CQ31" s="997">
        <f>SUM(AY31+BC31+BK31+BG31+BO31+BS31+BW31+CA31++CE31+CI31+CM31)</f>
        <v>1792</v>
      </c>
      <c r="CR31" s="975" t="s">
        <v>333</v>
      </c>
      <c r="CS31" s="975" t="s">
        <v>334</v>
      </c>
      <c r="CT31" s="975" t="s">
        <v>335</v>
      </c>
      <c r="CU31" s="178" t="s">
        <v>336</v>
      </c>
      <c r="CV31" s="178">
        <v>3102407261</v>
      </c>
      <c r="CW31" s="1358" t="s">
        <v>337</v>
      </c>
      <c r="CX31" s="950"/>
      <c r="CY31" s="950"/>
      <c r="CZ31" s="950"/>
      <c r="DA31" s="1061"/>
      <c r="DB31" s="1061"/>
      <c r="DC31" s="1061"/>
    </row>
    <row r="32" spans="1:107" s="916" customFormat="1" ht="90" customHeight="1">
      <c r="A32" s="946" t="s">
        <v>321</v>
      </c>
      <c r="B32" s="947"/>
      <c r="C32" s="948" t="s">
        <v>322</v>
      </c>
      <c r="D32" s="1362"/>
      <c r="E32" s="949" t="s">
        <v>2095</v>
      </c>
      <c r="F32" s="950" t="s">
        <v>324</v>
      </c>
      <c r="G32" s="951" t="s">
        <v>325</v>
      </c>
      <c r="H32" s="178" t="s">
        <v>29</v>
      </c>
      <c r="I32" s="952" t="s">
        <v>326</v>
      </c>
      <c r="J32" s="178" t="s">
        <v>326</v>
      </c>
      <c r="K32" s="953">
        <v>44927</v>
      </c>
      <c r="L32" s="953" t="s">
        <v>327</v>
      </c>
      <c r="M32" s="954">
        <v>0.5</v>
      </c>
      <c r="N32" s="1374">
        <v>0.47499999999999998</v>
      </c>
      <c r="O32" s="954">
        <v>0.45</v>
      </c>
      <c r="P32" s="1374">
        <v>0.42499999999999999</v>
      </c>
      <c r="Q32" s="954">
        <v>0.4</v>
      </c>
      <c r="R32" s="1374">
        <v>0.375</v>
      </c>
      <c r="S32" s="954">
        <v>0.35</v>
      </c>
      <c r="T32" s="1374">
        <v>0.32500000000000001</v>
      </c>
      <c r="U32" s="954">
        <v>0.3</v>
      </c>
      <c r="V32" s="1374">
        <v>0.27500000000000002</v>
      </c>
      <c r="W32" s="954">
        <v>0.25</v>
      </c>
      <c r="X32" s="955">
        <v>0.25</v>
      </c>
      <c r="Y32" s="1200" t="s">
        <v>2102</v>
      </c>
      <c r="Z32" s="1371">
        <v>0.01</v>
      </c>
      <c r="AA32" s="998" t="s">
        <v>2103</v>
      </c>
      <c r="AB32" s="998" t="s">
        <v>2104</v>
      </c>
      <c r="AC32" s="178" t="s">
        <v>86</v>
      </c>
      <c r="AD32" s="178" t="s">
        <v>466</v>
      </c>
      <c r="AE32" s="178" t="s">
        <v>467</v>
      </c>
      <c r="AF32" s="1346" t="s">
        <v>23</v>
      </c>
      <c r="AG32" s="178" t="s">
        <v>331</v>
      </c>
      <c r="AH32" s="178">
        <v>47</v>
      </c>
      <c r="AI32" s="178">
        <v>2213</v>
      </c>
      <c r="AJ32" s="178" t="s">
        <v>468</v>
      </c>
      <c r="AK32" s="989">
        <v>44927</v>
      </c>
      <c r="AL32" s="975" t="s">
        <v>327</v>
      </c>
      <c r="AM32" s="178">
        <v>2213</v>
      </c>
      <c r="AN32" s="178">
        <v>2213</v>
      </c>
      <c r="AO32" s="178">
        <v>2213</v>
      </c>
      <c r="AP32" s="178">
        <v>2213</v>
      </c>
      <c r="AQ32" s="178">
        <v>2213</v>
      </c>
      <c r="AR32" s="178">
        <v>2213</v>
      </c>
      <c r="AS32" s="178">
        <v>2213</v>
      </c>
      <c r="AT32" s="178">
        <v>2213</v>
      </c>
      <c r="AU32" s="178">
        <v>2213</v>
      </c>
      <c r="AV32" s="178">
        <v>2213</v>
      </c>
      <c r="AW32" s="178">
        <v>2213</v>
      </c>
      <c r="AX32" s="178">
        <v>2213</v>
      </c>
      <c r="AY32" s="991">
        <v>2032</v>
      </c>
      <c r="AZ32" s="991">
        <v>2032</v>
      </c>
      <c r="BA32" s="991" t="s">
        <v>332</v>
      </c>
      <c r="BB32" s="992">
        <v>7744</v>
      </c>
      <c r="BC32" s="991">
        <v>2148</v>
      </c>
      <c r="BD32" s="991">
        <v>0</v>
      </c>
      <c r="BE32" s="991" t="s">
        <v>332</v>
      </c>
      <c r="BF32" s="992">
        <v>7744</v>
      </c>
      <c r="BG32" s="991">
        <v>2238</v>
      </c>
      <c r="BH32" s="991">
        <v>0</v>
      </c>
      <c r="BI32" s="991" t="s">
        <v>332</v>
      </c>
      <c r="BJ32" s="975">
        <v>0</v>
      </c>
      <c r="BK32" s="991">
        <v>2306</v>
      </c>
      <c r="BL32" s="991">
        <v>0</v>
      </c>
      <c r="BM32" s="991" t="s">
        <v>332</v>
      </c>
      <c r="BN32" s="975">
        <v>0</v>
      </c>
      <c r="BO32" s="991">
        <v>2375</v>
      </c>
      <c r="BP32" s="991">
        <v>0</v>
      </c>
      <c r="BQ32" s="991" t="s">
        <v>332</v>
      </c>
      <c r="BR32" s="975">
        <v>0</v>
      </c>
      <c r="BS32" s="991">
        <v>2446</v>
      </c>
      <c r="BT32" s="991">
        <v>0</v>
      </c>
      <c r="BU32" s="991" t="s">
        <v>332</v>
      </c>
      <c r="BV32" s="975">
        <v>0</v>
      </c>
      <c r="BW32" s="991">
        <v>2519</v>
      </c>
      <c r="BX32" s="991">
        <v>0</v>
      </c>
      <c r="BY32" s="991" t="s">
        <v>332</v>
      </c>
      <c r="BZ32" s="975">
        <v>0</v>
      </c>
      <c r="CA32" s="991">
        <v>2595</v>
      </c>
      <c r="CB32" s="991">
        <v>0</v>
      </c>
      <c r="CC32" s="991" t="s">
        <v>332</v>
      </c>
      <c r="CD32" s="975">
        <v>0</v>
      </c>
      <c r="CE32" s="991">
        <v>2673</v>
      </c>
      <c r="CF32" s="991">
        <v>0</v>
      </c>
      <c r="CG32" s="991" t="s">
        <v>332</v>
      </c>
      <c r="CH32" s="975">
        <v>0</v>
      </c>
      <c r="CI32" s="991">
        <v>2753</v>
      </c>
      <c r="CJ32" s="991">
        <v>0</v>
      </c>
      <c r="CK32" s="991" t="s">
        <v>332</v>
      </c>
      <c r="CL32" s="975">
        <v>0</v>
      </c>
      <c r="CM32" s="991">
        <v>2836</v>
      </c>
      <c r="CN32" s="991">
        <v>0</v>
      </c>
      <c r="CO32" s="991" t="s">
        <v>332</v>
      </c>
      <c r="CP32" s="975">
        <v>0</v>
      </c>
      <c r="CQ32" s="997">
        <f>SUM(AY32+BC32+BK32+BG32+BO32+BS32+BW32+CA32++CE32+CI32+CM32)</f>
        <v>26921</v>
      </c>
      <c r="CR32" s="975" t="s">
        <v>333</v>
      </c>
      <c r="CS32" s="975" t="s">
        <v>334</v>
      </c>
      <c r="CT32" s="975" t="s">
        <v>335</v>
      </c>
      <c r="CU32" s="178" t="s">
        <v>336</v>
      </c>
      <c r="CV32" s="178">
        <v>3102407261</v>
      </c>
      <c r="CW32" s="1358" t="s">
        <v>337</v>
      </c>
      <c r="CX32" s="168"/>
      <c r="CY32" s="994"/>
      <c r="CZ32" s="994"/>
      <c r="DA32" s="995"/>
      <c r="DB32" s="995"/>
      <c r="DC32" s="995"/>
    </row>
    <row r="33" spans="1:107" s="918" customFormat="1" ht="80.25" customHeight="1">
      <c r="A33" s="946" t="s">
        <v>321</v>
      </c>
      <c r="B33" s="947"/>
      <c r="C33" s="948" t="s">
        <v>322</v>
      </c>
      <c r="D33" s="1362"/>
      <c r="E33" s="949" t="s">
        <v>2095</v>
      </c>
      <c r="F33" s="950" t="s">
        <v>324</v>
      </c>
      <c r="G33" s="951" t="s">
        <v>325</v>
      </c>
      <c r="H33" s="178" t="s">
        <v>29</v>
      </c>
      <c r="I33" s="952" t="s">
        <v>326</v>
      </c>
      <c r="J33" s="178" t="s">
        <v>326</v>
      </c>
      <c r="K33" s="953">
        <v>44927</v>
      </c>
      <c r="L33" s="953" t="s">
        <v>327</v>
      </c>
      <c r="M33" s="954">
        <v>0.5</v>
      </c>
      <c r="N33" s="1374">
        <v>0.47499999999999998</v>
      </c>
      <c r="O33" s="954">
        <v>0.45</v>
      </c>
      <c r="P33" s="1374">
        <v>0.42499999999999999</v>
      </c>
      <c r="Q33" s="954">
        <v>0.4</v>
      </c>
      <c r="R33" s="1374">
        <v>0.375</v>
      </c>
      <c r="S33" s="954">
        <v>0.35</v>
      </c>
      <c r="T33" s="1374">
        <v>0.32500000000000001</v>
      </c>
      <c r="U33" s="954">
        <v>0.3</v>
      </c>
      <c r="V33" s="1374">
        <v>0.27500000000000002</v>
      </c>
      <c r="W33" s="954">
        <v>0.25</v>
      </c>
      <c r="X33" s="955">
        <v>0.25</v>
      </c>
      <c r="Y33" s="1200" t="s">
        <v>469</v>
      </c>
      <c r="Z33" s="1371">
        <v>0.01</v>
      </c>
      <c r="AA33" s="998" t="s">
        <v>470</v>
      </c>
      <c r="AB33" s="1017" t="s">
        <v>471</v>
      </c>
      <c r="AC33" s="178" t="s">
        <v>69</v>
      </c>
      <c r="AD33" s="178">
        <v>10.3</v>
      </c>
      <c r="AE33" s="178" t="s">
        <v>472</v>
      </c>
      <c r="AF33" s="1346" t="s">
        <v>23</v>
      </c>
      <c r="AG33" s="1062" t="s">
        <v>331</v>
      </c>
      <c r="AH33" s="1063">
        <v>42</v>
      </c>
      <c r="AI33" s="1063">
        <v>1167</v>
      </c>
      <c r="AJ33" s="1063">
        <v>2021</v>
      </c>
      <c r="AK33" s="1064">
        <v>44927</v>
      </c>
      <c r="AL33" s="1065" t="s">
        <v>327</v>
      </c>
      <c r="AM33" s="1062">
        <v>1200</v>
      </c>
      <c r="AN33" s="1063">
        <v>1200</v>
      </c>
      <c r="AO33" s="1063">
        <v>1200</v>
      </c>
      <c r="AP33" s="1063">
        <v>1200</v>
      </c>
      <c r="AQ33" s="1063">
        <v>1200</v>
      </c>
      <c r="AR33" s="1063">
        <v>1200</v>
      </c>
      <c r="AS33" s="1063">
        <v>1200</v>
      </c>
      <c r="AT33" s="1063">
        <v>1200</v>
      </c>
      <c r="AU33" s="1063">
        <v>1200</v>
      </c>
      <c r="AV33" s="1063">
        <v>1200</v>
      </c>
      <c r="AW33" s="1063">
        <v>1200</v>
      </c>
      <c r="AX33" s="1063">
        <v>1200</v>
      </c>
      <c r="AY33" s="1066">
        <v>4127</v>
      </c>
      <c r="AZ33" s="1066">
        <v>4127</v>
      </c>
      <c r="BA33" s="1009" t="s">
        <v>332</v>
      </c>
      <c r="BB33" s="1009">
        <v>7744</v>
      </c>
      <c r="BC33" s="1066">
        <v>4363</v>
      </c>
      <c r="BD33" s="991">
        <v>0</v>
      </c>
      <c r="BE33" s="1020" t="s">
        <v>332</v>
      </c>
      <c r="BF33" s="1009">
        <v>7744</v>
      </c>
      <c r="BG33" s="1066">
        <v>4547</v>
      </c>
      <c r="BH33" s="991">
        <v>0</v>
      </c>
      <c r="BI33" s="1020" t="s">
        <v>332</v>
      </c>
      <c r="BJ33" s="1011">
        <v>0</v>
      </c>
      <c r="BK33" s="1066">
        <v>4683</v>
      </c>
      <c r="BL33" s="991">
        <v>0</v>
      </c>
      <c r="BM33" s="1020" t="s">
        <v>332</v>
      </c>
      <c r="BN33" s="1011">
        <v>0</v>
      </c>
      <c r="BO33" s="1066">
        <v>4824</v>
      </c>
      <c r="BP33" s="991">
        <v>0</v>
      </c>
      <c r="BQ33" s="1020" t="s">
        <v>332</v>
      </c>
      <c r="BR33" s="1011">
        <v>0</v>
      </c>
      <c r="BS33" s="1066">
        <v>4968</v>
      </c>
      <c r="BT33" s="991">
        <v>0</v>
      </c>
      <c r="BU33" s="1020" t="s">
        <v>332</v>
      </c>
      <c r="BV33" s="1011">
        <v>0</v>
      </c>
      <c r="BW33" s="1066">
        <v>5117</v>
      </c>
      <c r="BX33" s="991">
        <v>0</v>
      </c>
      <c r="BY33" s="1020" t="s">
        <v>332</v>
      </c>
      <c r="BZ33" s="1011">
        <v>0</v>
      </c>
      <c r="CA33" s="1066">
        <v>5271</v>
      </c>
      <c r="CB33" s="991">
        <v>0</v>
      </c>
      <c r="CC33" s="1020" t="s">
        <v>332</v>
      </c>
      <c r="CD33" s="1011">
        <v>0</v>
      </c>
      <c r="CE33" s="1066">
        <v>5429</v>
      </c>
      <c r="CF33" s="991">
        <v>0</v>
      </c>
      <c r="CG33" s="1020" t="s">
        <v>332</v>
      </c>
      <c r="CH33" s="1011">
        <v>0</v>
      </c>
      <c r="CI33" s="1066">
        <v>5592</v>
      </c>
      <c r="CJ33" s="991">
        <v>0</v>
      </c>
      <c r="CK33" s="1020" t="s">
        <v>332</v>
      </c>
      <c r="CL33" s="1011">
        <v>0</v>
      </c>
      <c r="CM33" s="1066">
        <v>5760</v>
      </c>
      <c r="CN33" s="991">
        <v>0</v>
      </c>
      <c r="CO33" s="1020" t="s">
        <v>332</v>
      </c>
      <c r="CP33" s="1011">
        <v>0</v>
      </c>
      <c r="CQ33" s="997">
        <f t="shared" ref="CQ33:CQ43" si="1">AY33+BC33+BG33+BK33+BO33+BS33+BW33+CA33+CE33+CI33+CM33</f>
        <v>54681</v>
      </c>
      <c r="CR33" s="1011" t="s">
        <v>333</v>
      </c>
      <c r="CS33" s="1011" t="s">
        <v>334</v>
      </c>
      <c r="CT33" s="1011" t="s">
        <v>335</v>
      </c>
      <c r="CU33" s="178" t="s">
        <v>336</v>
      </c>
      <c r="CV33" s="178">
        <v>3102407261</v>
      </c>
      <c r="CW33" s="1358" t="s">
        <v>337</v>
      </c>
      <c r="CX33" s="228"/>
      <c r="CY33" s="228"/>
      <c r="CZ33" s="228"/>
      <c r="DA33" s="228"/>
      <c r="DB33" s="228"/>
      <c r="DC33" s="228"/>
    </row>
    <row r="34" spans="1:107" s="918" customFormat="1" ht="80.25" customHeight="1">
      <c r="A34" s="946" t="s">
        <v>321</v>
      </c>
      <c r="B34" s="947"/>
      <c r="C34" s="948" t="s">
        <v>322</v>
      </c>
      <c r="D34" s="1362"/>
      <c r="E34" s="949" t="s">
        <v>2095</v>
      </c>
      <c r="F34" s="950" t="s">
        <v>324</v>
      </c>
      <c r="G34" s="951" t="s">
        <v>325</v>
      </c>
      <c r="H34" s="178" t="s">
        <v>29</v>
      </c>
      <c r="I34" s="952" t="s">
        <v>326</v>
      </c>
      <c r="J34" s="178" t="s">
        <v>326</v>
      </c>
      <c r="K34" s="953">
        <v>44927</v>
      </c>
      <c r="L34" s="953" t="s">
        <v>327</v>
      </c>
      <c r="M34" s="954">
        <v>0.5</v>
      </c>
      <c r="N34" s="1374">
        <v>0.47499999999999998</v>
      </c>
      <c r="O34" s="954">
        <v>0.45</v>
      </c>
      <c r="P34" s="1374">
        <v>0.42499999999999999</v>
      </c>
      <c r="Q34" s="954">
        <v>0.4</v>
      </c>
      <c r="R34" s="1374">
        <v>0.375</v>
      </c>
      <c r="S34" s="954">
        <v>0.35</v>
      </c>
      <c r="T34" s="1374">
        <v>0.32500000000000001</v>
      </c>
      <c r="U34" s="954">
        <v>0.3</v>
      </c>
      <c r="V34" s="1374">
        <v>0.27500000000000002</v>
      </c>
      <c r="W34" s="954">
        <v>0.25</v>
      </c>
      <c r="X34" s="955">
        <v>0.25</v>
      </c>
      <c r="Y34" s="959" t="s">
        <v>473</v>
      </c>
      <c r="Z34" s="1371">
        <v>0.01</v>
      </c>
      <c r="AA34" s="689" t="s">
        <v>474</v>
      </c>
      <c r="AB34" s="158" t="s">
        <v>475</v>
      </c>
      <c r="AC34" s="158" t="s">
        <v>69</v>
      </c>
      <c r="AD34" s="177">
        <v>10.3</v>
      </c>
      <c r="AE34" s="177" t="s">
        <v>476</v>
      </c>
      <c r="AF34" s="1346" t="s">
        <v>23</v>
      </c>
      <c r="AG34" s="178" t="s">
        <v>331</v>
      </c>
      <c r="AH34" s="1063">
        <v>42</v>
      </c>
      <c r="AI34" s="1009">
        <v>2053</v>
      </c>
      <c r="AJ34" s="1063">
        <v>2021</v>
      </c>
      <c r="AK34" s="1064">
        <v>44927</v>
      </c>
      <c r="AL34" s="1065" t="s">
        <v>327</v>
      </c>
      <c r="AM34" s="1062">
        <v>2100</v>
      </c>
      <c r="AN34" s="1063">
        <v>2100</v>
      </c>
      <c r="AO34" s="1063">
        <v>2100</v>
      </c>
      <c r="AP34" s="1063">
        <v>2100</v>
      </c>
      <c r="AQ34" s="1063">
        <v>2100</v>
      </c>
      <c r="AR34" s="1063">
        <v>2100</v>
      </c>
      <c r="AS34" s="1063">
        <v>2100</v>
      </c>
      <c r="AT34" s="1063">
        <v>2100</v>
      </c>
      <c r="AU34" s="1063">
        <v>2100</v>
      </c>
      <c r="AV34" s="1063">
        <v>2100</v>
      </c>
      <c r="AW34" s="1063">
        <v>2100</v>
      </c>
      <c r="AX34" s="1063">
        <v>2100</v>
      </c>
      <c r="AY34" s="1066">
        <v>3618</v>
      </c>
      <c r="AZ34" s="1066">
        <v>3618</v>
      </c>
      <c r="BA34" s="1066" t="s">
        <v>332</v>
      </c>
      <c r="BB34" s="1009">
        <v>7744</v>
      </c>
      <c r="BC34" s="1066">
        <v>3824</v>
      </c>
      <c r="BD34" s="991">
        <v>0</v>
      </c>
      <c r="BE34" s="1020" t="s">
        <v>332</v>
      </c>
      <c r="BF34" s="1009">
        <v>7744</v>
      </c>
      <c r="BG34" s="1066">
        <v>3985</v>
      </c>
      <c r="BH34" s="991">
        <v>0</v>
      </c>
      <c r="BI34" s="1020" t="s">
        <v>332</v>
      </c>
      <c r="BJ34" s="1011">
        <v>0</v>
      </c>
      <c r="BK34" s="1066">
        <v>4105</v>
      </c>
      <c r="BL34" s="991">
        <v>0</v>
      </c>
      <c r="BM34" s="1020" t="s">
        <v>332</v>
      </c>
      <c r="BN34" s="1011">
        <v>0</v>
      </c>
      <c r="BO34" s="1066">
        <v>4228</v>
      </c>
      <c r="BP34" s="991">
        <v>0</v>
      </c>
      <c r="BQ34" s="1020" t="s">
        <v>332</v>
      </c>
      <c r="BR34" s="1011">
        <v>0</v>
      </c>
      <c r="BS34" s="1066">
        <v>4355</v>
      </c>
      <c r="BT34" s="991">
        <v>0</v>
      </c>
      <c r="BU34" s="1020" t="s">
        <v>332</v>
      </c>
      <c r="BV34" s="1011">
        <v>0</v>
      </c>
      <c r="BW34" s="1066">
        <v>4486</v>
      </c>
      <c r="BX34" s="991">
        <v>0</v>
      </c>
      <c r="BY34" s="1020" t="s">
        <v>332</v>
      </c>
      <c r="BZ34" s="1011">
        <v>0</v>
      </c>
      <c r="CA34" s="1066">
        <v>4620</v>
      </c>
      <c r="CB34" s="991">
        <v>0</v>
      </c>
      <c r="CC34" s="1020" t="s">
        <v>332</v>
      </c>
      <c r="CD34" s="1011">
        <v>0</v>
      </c>
      <c r="CE34" s="1066">
        <v>4759</v>
      </c>
      <c r="CF34" s="991">
        <v>0</v>
      </c>
      <c r="CG34" s="1020" t="s">
        <v>332</v>
      </c>
      <c r="CH34" s="1011">
        <v>0</v>
      </c>
      <c r="CI34" s="1066">
        <v>4902</v>
      </c>
      <c r="CJ34" s="991">
        <v>0</v>
      </c>
      <c r="CK34" s="1020" t="s">
        <v>332</v>
      </c>
      <c r="CL34" s="1011">
        <v>0</v>
      </c>
      <c r="CM34" s="1066">
        <v>5049</v>
      </c>
      <c r="CN34" s="991">
        <v>0</v>
      </c>
      <c r="CO34" s="1020" t="s">
        <v>332</v>
      </c>
      <c r="CP34" s="1011">
        <v>0</v>
      </c>
      <c r="CQ34" s="997">
        <f t="shared" si="1"/>
        <v>47931</v>
      </c>
      <c r="CR34" s="1011" t="s">
        <v>333</v>
      </c>
      <c r="CS34" s="1011" t="s">
        <v>334</v>
      </c>
      <c r="CT34" s="1011" t="s">
        <v>335</v>
      </c>
      <c r="CU34" s="178" t="s">
        <v>336</v>
      </c>
      <c r="CV34" s="178">
        <v>3102407261</v>
      </c>
      <c r="CW34" s="1358" t="s">
        <v>337</v>
      </c>
      <c r="CX34" s="177"/>
      <c r="CY34" s="177"/>
      <c r="CZ34" s="177"/>
      <c r="DA34" s="177"/>
      <c r="DC34" s="177"/>
    </row>
    <row r="35" spans="1:107" s="918" customFormat="1" ht="80.25" customHeight="1">
      <c r="A35" s="946" t="s">
        <v>321</v>
      </c>
      <c r="B35" s="947"/>
      <c r="C35" s="948" t="s">
        <v>322</v>
      </c>
      <c r="D35" s="1362"/>
      <c r="E35" s="949" t="s">
        <v>2095</v>
      </c>
      <c r="F35" s="950" t="s">
        <v>324</v>
      </c>
      <c r="G35" s="951" t="s">
        <v>325</v>
      </c>
      <c r="H35" s="178" t="s">
        <v>29</v>
      </c>
      <c r="I35" s="952" t="s">
        <v>326</v>
      </c>
      <c r="J35" s="178" t="s">
        <v>326</v>
      </c>
      <c r="K35" s="953">
        <v>44927</v>
      </c>
      <c r="L35" s="953" t="s">
        <v>327</v>
      </c>
      <c r="M35" s="954">
        <v>0.5</v>
      </c>
      <c r="N35" s="1374">
        <v>0.47499999999999998</v>
      </c>
      <c r="O35" s="954">
        <v>0.45</v>
      </c>
      <c r="P35" s="1374">
        <v>0.42499999999999999</v>
      </c>
      <c r="Q35" s="954">
        <v>0.4</v>
      </c>
      <c r="R35" s="1374">
        <v>0.375</v>
      </c>
      <c r="S35" s="954">
        <v>0.35</v>
      </c>
      <c r="T35" s="1374">
        <v>0.32500000000000001</v>
      </c>
      <c r="U35" s="954">
        <v>0.3</v>
      </c>
      <c r="V35" s="1374">
        <v>0.27500000000000002</v>
      </c>
      <c r="W35" s="954">
        <v>0.25</v>
      </c>
      <c r="X35" s="955">
        <v>0.25</v>
      </c>
      <c r="Y35" s="959" t="s">
        <v>477</v>
      </c>
      <c r="Z35" s="1371">
        <v>0.01</v>
      </c>
      <c r="AA35" s="689" t="s">
        <v>478</v>
      </c>
      <c r="AB35" s="689" t="s">
        <v>479</v>
      </c>
      <c r="AC35" s="158" t="s">
        <v>51</v>
      </c>
      <c r="AD35" s="721">
        <v>1.2</v>
      </c>
      <c r="AE35" s="721" t="s">
        <v>430</v>
      </c>
      <c r="AF35" s="1350" t="s">
        <v>23</v>
      </c>
      <c r="AG35" s="721" t="s">
        <v>331</v>
      </c>
      <c r="AH35" s="721">
        <v>18</v>
      </c>
      <c r="AI35" s="1009">
        <v>1537</v>
      </c>
      <c r="AJ35" s="1009">
        <v>2022</v>
      </c>
      <c r="AK35" s="1080">
        <v>45292</v>
      </c>
      <c r="AL35" s="1163" t="s">
        <v>327</v>
      </c>
      <c r="AM35" s="1334">
        <v>0</v>
      </c>
      <c r="AN35" s="1331">
        <v>1537</v>
      </c>
      <c r="AO35" s="1308">
        <v>1537</v>
      </c>
      <c r="AP35" s="1308">
        <v>1537</v>
      </c>
      <c r="AQ35" s="1308">
        <v>1537</v>
      </c>
      <c r="AR35" s="1308">
        <v>1537</v>
      </c>
      <c r="AS35" s="1308">
        <v>1537</v>
      </c>
      <c r="AT35" s="1308">
        <v>1537</v>
      </c>
      <c r="AU35" s="1308">
        <v>1537</v>
      </c>
      <c r="AV35" s="1308">
        <v>1537</v>
      </c>
      <c r="AW35" s="1308">
        <v>1537</v>
      </c>
      <c r="AX35" s="1331">
        <v>1537</v>
      </c>
      <c r="AY35" s="1066">
        <v>0</v>
      </c>
      <c r="AZ35" s="1066">
        <v>0</v>
      </c>
      <c r="BA35" s="1066">
        <v>0</v>
      </c>
      <c r="BB35" s="1009">
        <v>0</v>
      </c>
      <c r="BC35" s="1066">
        <v>2505</v>
      </c>
      <c r="BD35" s="1066">
        <v>0</v>
      </c>
      <c r="BE35" s="1066" t="s">
        <v>76</v>
      </c>
      <c r="BF35" s="1009">
        <v>7720</v>
      </c>
      <c r="BG35" s="1066">
        <v>2580</v>
      </c>
      <c r="BH35" s="1066">
        <v>0</v>
      </c>
      <c r="BI35" s="1066" t="s">
        <v>76</v>
      </c>
      <c r="BJ35" s="1011">
        <v>0</v>
      </c>
      <c r="BK35" s="1066">
        <v>2658</v>
      </c>
      <c r="BL35" s="1066">
        <v>0</v>
      </c>
      <c r="BM35" s="1066" t="s">
        <v>76</v>
      </c>
      <c r="BN35" s="1011">
        <v>0</v>
      </c>
      <c r="BO35" s="1066">
        <v>2737</v>
      </c>
      <c r="BP35" s="1066">
        <v>0</v>
      </c>
      <c r="BQ35" s="1066" t="s">
        <v>76</v>
      </c>
      <c r="BR35" s="1011">
        <v>0</v>
      </c>
      <c r="BS35" s="1066">
        <v>2820</v>
      </c>
      <c r="BT35" s="1066">
        <v>0</v>
      </c>
      <c r="BU35" s="1066" t="s">
        <v>76</v>
      </c>
      <c r="BV35" s="1011">
        <v>0</v>
      </c>
      <c r="BW35" s="1066">
        <v>2904</v>
      </c>
      <c r="BX35" s="1066">
        <v>0</v>
      </c>
      <c r="BY35" s="1066" t="s">
        <v>76</v>
      </c>
      <c r="BZ35" s="1011">
        <v>0</v>
      </c>
      <c r="CA35" s="1066">
        <v>2991</v>
      </c>
      <c r="CB35" s="1066">
        <v>0</v>
      </c>
      <c r="CC35" s="1066" t="s">
        <v>76</v>
      </c>
      <c r="CD35" s="1011">
        <v>0</v>
      </c>
      <c r="CE35" s="1066">
        <v>3081</v>
      </c>
      <c r="CF35" s="1066">
        <v>0</v>
      </c>
      <c r="CG35" s="1066" t="s">
        <v>76</v>
      </c>
      <c r="CH35" s="1011">
        <v>0</v>
      </c>
      <c r="CI35" s="1066">
        <v>3174</v>
      </c>
      <c r="CJ35" s="1066">
        <v>0</v>
      </c>
      <c r="CK35" s="1066" t="s">
        <v>76</v>
      </c>
      <c r="CL35" s="1011">
        <v>0</v>
      </c>
      <c r="CM35" s="1066">
        <v>3269</v>
      </c>
      <c r="CN35" s="1066">
        <v>0</v>
      </c>
      <c r="CO35" s="1066" t="s">
        <v>76</v>
      </c>
      <c r="CP35" s="1011">
        <v>0</v>
      </c>
      <c r="CQ35" s="997">
        <f t="shared" si="1"/>
        <v>28719</v>
      </c>
      <c r="CR35" s="975" t="s">
        <v>333</v>
      </c>
      <c r="CS35" s="975" t="s">
        <v>432</v>
      </c>
      <c r="CT35" s="975" t="s">
        <v>432</v>
      </c>
      <c r="CU35" s="975" t="s">
        <v>433</v>
      </c>
      <c r="CV35" s="975" t="s">
        <v>434</v>
      </c>
      <c r="CW35" s="975" t="s">
        <v>435</v>
      </c>
      <c r="CX35" s="177"/>
      <c r="CY35" s="177"/>
      <c r="CZ35" s="177"/>
      <c r="DA35" s="177"/>
      <c r="DC35" s="177"/>
    </row>
    <row r="36" spans="1:107" s="918" customFormat="1" ht="80.25" customHeight="1">
      <c r="A36" s="946" t="s">
        <v>321</v>
      </c>
      <c r="B36" s="947"/>
      <c r="C36" s="948" t="s">
        <v>322</v>
      </c>
      <c r="D36" s="1362"/>
      <c r="E36" s="949" t="s">
        <v>2095</v>
      </c>
      <c r="F36" s="950" t="s">
        <v>324</v>
      </c>
      <c r="G36" s="951" t="s">
        <v>325</v>
      </c>
      <c r="H36" s="178" t="s">
        <v>29</v>
      </c>
      <c r="I36" s="952" t="s">
        <v>326</v>
      </c>
      <c r="J36" s="178" t="s">
        <v>326</v>
      </c>
      <c r="K36" s="953">
        <v>44927</v>
      </c>
      <c r="L36" s="953" t="s">
        <v>327</v>
      </c>
      <c r="M36" s="954">
        <v>0.5</v>
      </c>
      <c r="N36" s="1374">
        <v>0.47499999999999998</v>
      </c>
      <c r="O36" s="954">
        <v>0.45</v>
      </c>
      <c r="P36" s="1374">
        <v>0.42499999999999999</v>
      </c>
      <c r="Q36" s="954">
        <v>0.4</v>
      </c>
      <c r="R36" s="1374">
        <v>0.375</v>
      </c>
      <c r="S36" s="954">
        <v>0.35</v>
      </c>
      <c r="T36" s="1374">
        <v>0.32500000000000001</v>
      </c>
      <c r="U36" s="954">
        <v>0.3</v>
      </c>
      <c r="V36" s="1374">
        <v>0.27500000000000002</v>
      </c>
      <c r="W36" s="954">
        <v>0.25</v>
      </c>
      <c r="X36" s="955">
        <v>0.25</v>
      </c>
      <c r="Y36" s="959" t="s">
        <v>2105</v>
      </c>
      <c r="Z36" s="1371">
        <v>0.01</v>
      </c>
      <c r="AA36" s="689" t="s">
        <v>480</v>
      </c>
      <c r="AB36" s="689" t="s">
        <v>481</v>
      </c>
      <c r="AC36" s="721" t="s">
        <v>51</v>
      </c>
      <c r="AD36" s="721">
        <v>1.2</v>
      </c>
      <c r="AE36" s="721" t="s">
        <v>430</v>
      </c>
      <c r="AF36" s="1350" t="s">
        <v>23</v>
      </c>
      <c r="AG36" s="721" t="s">
        <v>331</v>
      </c>
      <c r="AH36" s="721">
        <v>18</v>
      </c>
      <c r="AI36" s="721">
        <v>3572</v>
      </c>
      <c r="AJ36" s="721">
        <v>2022</v>
      </c>
      <c r="AK36" s="1080">
        <v>45292</v>
      </c>
      <c r="AL36" s="989" t="s">
        <v>482</v>
      </c>
      <c r="AM36" s="1334">
        <v>0</v>
      </c>
      <c r="AN36" s="1336">
        <v>3572</v>
      </c>
      <c r="AO36" s="1003">
        <v>3572</v>
      </c>
      <c r="AP36" s="1003">
        <v>3572</v>
      </c>
      <c r="AQ36" s="1003">
        <v>3572</v>
      </c>
      <c r="AR36" s="1003">
        <v>3572</v>
      </c>
      <c r="AS36" s="1003">
        <v>3572</v>
      </c>
      <c r="AT36" s="1003">
        <v>3572</v>
      </c>
      <c r="AU36" s="1003">
        <v>3572</v>
      </c>
      <c r="AV36" s="1003">
        <v>3572</v>
      </c>
      <c r="AW36" s="1003">
        <v>3572</v>
      </c>
      <c r="AX36" s="1337">
        <v>3572</v>
      </c>
      <c r="AY36" s="1066">
        <v>0</v>
      </c>
      <c r="AZ36" s="1066">
        <v>0</v>
      </c>
      <c r="BA36" s="1308">
        <v>0</v>
      </c>
      <c r="BB36" s="1308">
        <v>0</v>
      </c>
      <c r="BC36" s="1066">
        <v>3974</v>
      </c>
      <c r="BD36" s="1066">
        <v>0</v>
      </c>
      <c r="BE36" s="1308" t="s">
        <v>76</v>
      </c>
      <c r="BF36" s="1308">
        <v>7720</v>
      </c>
      <c r="BG36" s="1066">
        <v>4093</v>
      </c>
      <c r="BH36" s="1066">
        <v>0</v>
      </c>
      <c r="BI36" s="1301" t="s">
        <v>76</v>
      </c>
      <c r="BJ36" s="1011">
        <v>0</v>
      </c>
      <c r="BK36" s="1066">
        <v>4216</v>
      </c>
      <c r="BL36" s="1066">
        <v>0</v>
      </c>
      <c r="BM36" s="1066" t="s">
        <v>76</v>
      </c>
      <c r="BN36" s="1011">
        <v>0</v>
      </c>
      <c r="BO36" s="1066">
        <v>4342</v>
      </c>
      <c r="BP36" s="1066">
        <v>0</v>
      </c>
      <c r="BQ36" s="1066" t="s">
        <v>76</v>
      </c>
      <c r="BR36" s="1011">
        <v>0</v>
      </c>
      <c r="BS36" s="1066">
        <v>4472</v>
      </c>
      <c r="BT36" s="1066">
        <v>0</v>
      </c>
      <c r="BU36" s="1066" t="s">
        <v>76</v>
      </c>
      <c r="BV36" s="1011">
        <v>0</v>
      </c>
      <c r="BW36" s="1066">
        <v>4606</v>
      </c>
      <c r="BX36" s="1066">
        <v>0</v>
      </c>
      <c r="BY36" s="1066" t="s">
        <v>76</v>
      </c>
      <c r="BZ36" s="1011">
        <v>0</v>
      </c>
      <c r="CA36" s="1066">
        <v>4745</v>
      </c>
      <c r="CB36" s="1066">
        <v>0</v>
      </c>
      <c r="CC36" s="1066" t="s">
        <v>76</v>
      </c>
      <c r="CD36" s="1011">
        <v>0</v>
      </c>
      <c r="CE36" s="1066">
        <v>4887</v>
      </c>
      <c r="CF36" s="1066">
        <v>0</v>
      </c>
      <c r="CG36" s="1301" t="s">
        <v>76</v>
      </c>
      <c r="CH36" s="1011">
        <v>0</v>
      </c>
      <c r="CI36" s="1066">
        <v>5034</v>
      </c>
      <c r="CJ36" s="1066">
        <v>0</v>
      </c>
      <c r="CK36" s="1066" t="s">
        <v>76</v>
      </c>
      <c r="CL36" s="1011">
        <v>0</v>
      </c>
      <c r="CM36" s="1066">
        <v>5185</v>
      </c>
      <c r="CN36" s="1066">
        <v>0</v>
      </c>
      <c r="CO36" s="1066" t="s">
        <v>76</v>
      </c>
      <c r="CP36" s="1011">
        <v>0</v>
      </c>
      <c r="CQ36" s="1309">
        <f>AY36+BC36+BG36+BK36+BO36+BS36+BW36+CA36+CE36+CI36+CM36</f>
        <v>45554</v>
      </c>
      <c r="CR36" s="975" t="s">
        <v>333</v>
      </c>
      <c r="CS36" s="975" t="s">
        <v>432</v>
      </c>
      <c r="CT36" s="975" t="s">
        <v>432</v>
      </c>
      <c r="CU36" s="975" t="s">
        <v>433</v>
      </c>
      <c r="CV36" s="975" t="s">
        <v>434</v>
      </c>
      <c r="CW36" s="975" t="s">
        <v>435</v>
      </c>
      <c r="CX36" s="177"/>
      <c r="CY36" s="177"/>
      <c r="CZ36" s="177"/>
      <c r="DA36" s="177"/>
      <c r="DC36" s="177"/>
    </row>
    <row r="37" spans="1:107" s="1014" customFormat="1" ht="80.25" customHeight="1">
      <c r="A37" s="946" t="s">
        <v>321</v>
      </c>
      <c r="B37" s="947"/>
      <c r="C37" s="948" t="s">
        <v>322</v>
      </c>
      <c r="D37" s="1362"/>
      <c r="E37" s="949" t="s">
        <v>2095</v>
      </c>
      <c r="F37" s="950" t="s">
        <v>324</v>
      </c>
      <c r="G37" s="951" t="s">
        <v>325</v>
      </c>
      <c r="H37" s="178" t="s">
        <v>29</v>
      </c>
      <c r="I37" s="952" t="s">
        <v>326</v>
      </c>
      <c r="J37" s="178" t="s">
        <v>326</v>
      </c>
      <c r="K37" s="953">
        <v>44927</v>
      </c>
      <c r="L37" s="953" t="s">
        <v>327</v>
      </c>
      <c r="M37" s="954">
        <v>0.5</v>
      </c>
      <c r="N37" s="1374">
        <v>0.47499999999999998</v>
      </c>
      <c r="O37" s="954">
        <v>0.45</v>
      </c>
      <c r="P37" s="1374">
        <v>0.42499999999999999</v>
      </c>
      <c r="Q37" s="954">
        <v>0.4</v>
      </c>
      <c r="R37" s="1374">
        <v>0.375</v>
      </c>
      <c r="S37" s="954">
        <v>0.35</v>
      </c>
      <c r="T37" s="1374">
        <v>0.32500000000000001</v>
      </c>
      <c r="U37" s="954">
        <v>0.3</v>
      </c>
      <c r="V37" s="1374">
        <v>0.27500000000000002</v>
      </c>
      <c r="W37" s="954">
        <v>0.25</v>
      </c>
      <c r="X37" s="955">
        <v>0.25</v>
      </c>
      <c r="Y37" s="1201" t="s">
        <v>483</v>
      </c>
      <c r="Z37" s="1371">
        <v>0.01</v>
      </c>
      <c r="AA37" s="1004" t="s">
        <v>2160</v>
      </c>
      <c r="AB37" s="1004" t="s">
        <v>2106</v>
      </c>
      <c r="AC37" s="459" t="s">
        <v>72</v>
      </c>
      <c r="AD37" s="459" t="s">
        <v>369</v>
      </c>
      <c r="AE37" s="459" t="s">
        <v>5</v>
      </c>
      <c r="AF37" s="1347" t="s">
        <v>20</v>
      </c>
      <c r="AG37" s="459" t="s">
        <v>331</v>
      </c>
      <c r="AH37" s="459" t="s">
        <v>370</v>
      </c>
      <c r="AI37" s="992">
        <v>7850</v>
      </c>
      <c r="AJ37" s="963">
        <v>2022</v>
      </c>
      <c r="AK37" s="1005">
        <v>44927</v>
      </c>
      <c r="AL37" s="1006" t="s">
        <v>327</v>
      </c>
      <c r="AM37" s="1067">
        <v>7500</v>
      </c>
      <c r="AN37" s="1067">
        <v>7500</v>
      </c>
      <c r="AO37" s="1067">
        <v>7500</v>
      </c>
      <c r="AP37" s="1067">
        <v>7500</v>
      </c>
      <c r="AQ37" s="1067">
        <v>7500</v>
      </c>
      <c r="AR37" s="1067">
        <v>7500</v>
      </c>
      <c r="AS37" s="1067">
        <v>7500</v>
      </c>
      <c r="AT37" s="1067">
        <v>7500</v>
      </c>
      <c r="AU37" s="1067">
        <v>7500</v>
      </c>
      <c r="AV37" s="1067">
        <v>7500</v>
      </c>
      <c r="AW37" s="1067">
        <v>7500</v>
      </c>
      <c r="AX37" s="1067">
        <f>SUM(AM37:AW37)</f>
        <v>82500</v>
      </c>
      <c r="AY37" s="1008">
        <v>244</v>
      </c>
      <c r="AZ37" s="1008">
        <v>244</v>
      </c>
      <c r="BA37" s="1008" t="s">
        <v>76</v>
      </c>
      <c r="BB37" s="963">
        <v>7576</v>
      </c>
      <c r="BC37" s="1008">
        <v>251</v>
      </c>
      <c r="BD37" s="1008">
        <v>0</v>
      </c>
      <c r="BE37" s="1008" t="s">
        <v>76</v>
      </c>
      <c r="BF37" s="1009">
        <v>7576</v>
      </c>
      <c r="BG37" s="1008">
        <v>259</v>
      </c>
      <c r="BH37" s="1008">
        <v>0</v>
      </c>
      <c r="BI37" s="1008" t="s">
        <v>76</v>
      </c>
      <c r="BJ37" s="1007">
        <v>0</v>
      </c>
      <c r="BK37" s="1008">
        <v>267</v>
      </c>
      <c r="BL37" s="1008">
        <v>0</v>
      </c>
      <c r="BM37" s="1008" t="s">
        <v>76</v>
      </c>
      <c r="BN37" s="1007">
        <v>0</v>
      </c>
      <c r="BO37" s="1008">
        <v>275</v>
      </c>
      <c r="BP37" s="1008">
        <v>0</v>
      </c>
      <c r="BQ37" s="1008" t="s">
        <v>76</v>
      </c>
      <c r="BR37" s="1007">
        <v>0</v>
      </c>
      <c r="BS37" s="1008">
        <v>283</v>
      </c>
      <c r="BT37" s="1008">
        <v>0</v>
      </c>
      <c r="BU37" s="1008" t="s">
        <v>76</v>
      </c>
      <c r="BV37" s="1007">
        <v>0</v>
      </c>
      <c r="BW37" s="1008">
        <v>291</v>
      </c>
      <c r="BX37" s="1008">
        <v>0</v>
      </c>
      <c r="BY37" s="1008" t="s">
        <v>76</v>
      </c>
      <c r="BZ37" s="1007">
        <v>0</v>
      </c>
      <c r="CA37" s="1008">
        <v>300</v>
      </c>
      <c r="CB37" s="1008">
        <v>0</v>
      </c>
      <c r="CC37" s="1008" t="s">
        <v>76</v>
      </c>
      <c r="CD37" s="1007">
        <v>0</v>
      </c>
      <c r="CE37" s="1008">
        <v>309</v>
      </c>
      <c r="CF37" s="1008">
        <v>0</v>
      </c>
      <c r="CG37" s="1008" t="s">
        <v>76</v>
      </c>
      <c r="CH37" s="1007">
        <v>0</v>
      </c>
      <c r="CI37" s="1008">
        <v>318</v>
      </c>
      <c r="CJ37" s="1008">
        <v>0</v>
      </c>
      <c r="CK37" s="1008" t="s">
        <v>76</v>
      </c>
      <c r="CL37" s="1007">
        <v>0</v>
      </c>
      <c r="CM37" s="1008">
        <v>328</v>
      </c>
      <c r="CN37" s="1008">
        <v>0</v>
      </c>
      <c r="CO37" s="1008" t="s">
        <v>76</v>
      </c>
      <c r="CP37" s="1007">
        <v>0</v>
      </c>
      <c r="CQ37" s="1010">
        <f>AY37+BC37+BG37+BK37+BO37+BS37+BW37+CA37+CE37+CI37+CM37</f>
        <v>3125</v>
      </c>
      <c r="CR37" s="1011" t="s">
        <v>2304</v>
      </c>
      <c r="CS37" s="1011" t="s">
        <v>371</v>
      </c>
      <c r="CT37" s="1011" t="s">
        <v>484</v>
      </c>
      <c r="CU37" s="1011" t="s">
        <v>485</v>
      </c>
      <c r="CV37" s="1011" t="s">
        <v>486</v>
      </c>
      <c r="CW37" s="1011" t="s">
        <v>487</v>
      </c>
      <c r="CX37" s="1012"/>
      <c r="CY37" s="1013"/>
      <c r="CZ37" s="1013"/>
      <c r="DA37" s="1013"/>
      <c r="DB37" s="1013"/>
      <c r="DC37" s="1013"/>
    </row>
    <row r="38" spans="1:107" s="1014" customFormat="1" ht="80.25" customHeight="1">
      <c r="A38" s="946" t="s">
        <v>321</v>
      </c>
      <c r="B38" s="947"/>
      <c r="C38" s="948" t="s">
        <v>322</v>
      </c>
      <c r="D38" s="1362"/>
      <c r="E38" s="949" t="s">
        <v>2095</v>
      </c>
      <c r="F38" s="950" t="s">
        <v>324</v>
      </c>
      <c r="G38" s="951" t="s">
        <v>325</v>
      </c>
      <c r="H38" s="178" t="s">
        <v>29</v>
      </c>
      <c r="I38" s="952" t="s">
        <v>326</v>
      </c>
      <c r="J38" s="178" t="s">
        <v>326</v>
      </c>
      <c r="K38" s="953">
        <v>44927</v>
      </c>
      <c r="L38" s="953" t="s">
        <v>327</v>
      </c>
      <c r="M38" s="954">
        <v>0.5</v>
      </c>
      <c r="N38" s="1374">
        <v>0.47499999999999998</v>
      </c>
      <c r="O38" s="954">
        <v>0.45</v>
      </c>
      <c r="P38" s="1374">
        <v>0.42499999999999999</v>
      </c>
      <c r="Q38" s="954">
        <v>0.4</v>
      </c>
      <c r="R38" s="1374">
        <v>0.375</v>
      </c>
      <c r="S38" s="954">
        <v>0.35</v>
      </c>
      <c r="T38" s="1374">
        <v>0.32500000000000001</v>
      </c>
      <c r="U38" s="954">
        <v>0.3</v>
      </c>
      <c r="V38" s="1374">
        <v>0.27500000000000002</v>
      </c>
      <c r="W38" s="954">
        <v>0.25</v>
      </c>
      <c r="X38" s="955">
        <v>0.25</v>
      </c>
      <c r="Y38" s="1429" t="s">
        <v>2266</v>
      </c>
      <c r="Z38" s="1440">
        <v>0.01</v>
      </c>
      <c r="AA38" s="1207" t="s">
        <v>2299</v>
      </c>
      <c r="AB38" s="974" t="s">
        <v>2306</v>
      </c>
      <c r="AC38" s="459" t="s">
        <v>69</v>
      </c>
      <c r="AD38" s="459" t="s">
        <v>2176</v>
      </c>
      <c r="AE38" s="178" t="s">
        <v>1</v>
      </c>
      <c r="AF38" s="178" t="s">
        <v>26</v>
      </c>
      <c r="AG38" s="178" t="s">
        <v>326</v>
      </c>
      <c r="AH38" s="178" t="s">
        <v>326</v>
      </c>
      <c r="AI38" s="178" t="s">
        <v>326</v>
      </c>
      <c r="AJ38" s="178" t="s">
        <v>326</v>
      </c>
      <c r="AK38" s="989">
        <v>45292</v>
      </c>
      <c r="AL38" s="989">
        <v>48944</v>
      </c>
      <c r="AM38" s="963">
        <v>0</v>
      </c>
      <c r="AN38" s="1024">
        <v>0.1</v>
      </c>
      <c r="AO38" s="1024">
        <v>0.2</v>
      </c>
      <c r="AP38" s="1024">
        <v>0.3</v>
      </c>
      <c r="AQ38" s="1024">
        <v>0.4</v>
      </c>
      <c r="AR38" s="1024">
        <v>0.5</v>
      </c>
      <c r="AS38" s="1024">
        <v>0.6</v>
      </c>
      <c r="AT38" s="1024">
        <v>0.7</v>
      </c>
      <c r="AU38" s="1024">
        <v>0.8</v>
      </c>
      <c r="AV38" s="1024">
        <v>0.9</v>
      </c>
      <c r="AW38" s="1024">
        <v>1</v>
      </c>
      <c r="AX38" s="1437">
        <v>1</v>
      </c>
      <c r="AY38" s="991">
        <v>0</v>
      </c>
      <c r="AZ38" s="991">
        <v>0</v>
      </c>
      <c r="BA38" s="992">
        <v>0</v>
      </c>
      <c r="BB38" s="992">
        <v>0</v>
      </c>
      <c r="BC38" s="991">
        <v>70</v>
      </c>
      <c r="BD38" s="991">
        <v>0</v>
      </c>
      <c r="BE38" s="991" t="s">
        <v>76</v>
      </c>
      <c r="BF38" s="992">
        <v>7621</v>
      </c>
      <c r="BG38" s="991">
        <v>80</v>
      </c>
      <c r="BH38" s="991">
        <v>0</v>
      </c>
      <c r="BI38" s="991" t="s">
        <v>360</v>
      </c>
      <c r="BJ38" s="992">
        <v>0</v>
      </c>
      <c r="BK38" s="991">
        <v>90</v>
      </c>
      <c r="BL38" s="991">
        <v>0</v>
      </c>
      <c r="BM38" s="992" t="s">
        <v>76</v>
      </c>
      <c r="BN38" s="992">
        <v>0</v>
      </c>
      <c r="BO38" s="991">
        <v>100</v>
      </c>
      <c r="BP38" s="991">
        <v>0</v>
      </c>
      <c r="BQ38" s="992" t="s">
        <v>76</v>
      </c>
      <c r="BR38" s="992">
        <v>0</v>
      </c>
      <c r="BS38" s="991">
        <v>110</v>
      </c>
      <c r="BT38" s="991">
        <v>0</v>
      </c>
      <c r="BU38" s="992" t="s">
        <v>76</v>
      </c>
      <c r="BV38" s="992">
        <v>0</v>
      </c>
      <c r="BW38" s="991">
        <v>120</v>
      </c>
      <c r="BX38" s="991">
        <v>0</v>
      </c>
      <c r="BY38" s="992" t="s">
        <v>76</v>
      </c>
      <c r="BZ38" s="992">
        <v>0</v>
      </c>
      <c r="CA38" s="991">
        <v>130</v>
      </c>
      <c r="CB38" s="991">
        <v>0</v>
      </c>
      <c r="CC38" s="992" t="s">
        <v>76</v>
      </c>
      <c r="CD38" s="992">
        <v>0</v>
      </c>
      <c r="CE38" s="991">
        <v>140</v>
      </c>
      <c r="CF38" s="991">
        <v>0</v>
      </c>
      <c r="CG38" s="992" t="s">
        <v>76</v>
      </c>
      <c r="CH38" s="992">
        <v>0</v>
      </c>
      <c r="CI38" s="991">
        <v>150</v>
      </c>
      <c r="CJ38" s="991">
        <v>0</v>
      </c>
      <c r="CK38" s="992" t="s">
        <v>76</v>
      </c>
      <c r="CL38" s="992">
        <v>0</v>
      </c>
      <c r="CM38" s="991">
        <v>160</v>
      </c>
      <c r="CN38" s="991">
        <v>0</v>
      </c>
      <c r="CO38" s="991" t="s">
        <v>76</v>
      </c>
      <c r="CP38" s="992">
        <v>0</v>
      </c>
      <c r="CQ38" s="993">
        <f>CM38+CI38+CE38+CA38+BW38+BS38+BO38+BK38+BG38+BC38</f>
        <v>1150</v>
      </c>
      <c r="CR38" s="975" t="s">
        <v>2267</v>
      </c>
      <c r="CS38" s="975" t="s">
        <v>2268</v>
      </c>
      <c r="CT38" s="975" t="s">
        <v>2269</v>
      </c>
      <c r="CU38" s="975" t="s">
        <v>2270</v>
      </c>
      <c r="CV38" s="975" t="s">
        <v>2271</v>
      </c>
      <c r="CW38" s="975" t="s">
        <v>2272</v>
      </c>
      <c r="CX38" s="1012"/>
      <c r="CY38" s="1013"/>
      <c r="CZ38" s="1013"/>
      <c r="DA38" s="1013"/>
      <c r="DB38" s="1013"/>
      <c r="DC38" s="1013"/>
    </row>
    <row r="39" spans="1:107" s="1073" customFormat="1" ht="90" customHeight="1">
      <c r="A39" s="946" t="s">
        <v>321</v>
      </c>
      <c r="B39" s="947"/>
      <c r="C39" s="179" t="s">
        <v>488</v>
      </c>
      <c r="D39" s="1362">
        <f>SUM(Z39:Z47)/100*100</f>
        <v>0.09</v>
      </c>
      <c r="E39" s="689" t="s">
        <v>489</v>
      </c>
      <c r="F39" s="158" t="s">
        <v>490</v>
      </c>
      <c r="G39" s="158" t="s">
        <v>491</v>
      </c>
      <c r="H39" s="721" t="s">
        <v>26</v>
      </c>
      <c r="I39" s="721">
        <v>15158</v>
      </c>
      <c r="J39" s="178">
        <v>2021</v>
      </c>
      <c r="K39" s="953">
        <v>44927</v>
      </c>
      <c r="L39" s="958" t="s">
        <v>327</v>
      </c>
      <c r="M39" s="721">
        <v>20000</v>
      </c>
      <c r="N39" s="721">
        <v>20200</v>
      </c>
      <c r="O39" s="721">
        <v>20400</v>
      </c>
      <c r="P39" s="721">
        <v>20600</v>
      </c>
      <c r="Q39" s="721">
        <v>20800</v>
      </c>
      <c r="R39" s="721">
        <v>21000</v>
      </c>
      <c r="S39" s="721">
        <v>21200</v>
      </c>
      <c r="T39" s="721">
        <v>21400</v>
      </c>
      <c r="U39" s="721">
        <v>21600</v>
      </c>
      <c r="V39" s="721">
        <v>21800</v>
      </c>
      <c r="W39" s="721">
        <v>22000</v>
      </c>
      <c r="X39" s="721">
        <v>22000</v>
      </c>
      <c r="Y39" s="959" t="s">
        <v>492</v>
      </c>
      <c r="Z39" s="1371">
        <v>0.01</v>
      </c>
      <c r="AA39" s="689" t="s">
        <v>493</v>
      </c>
      <c r="AB39" s="158" t="s">
        <v>494</v>
      </c>
      <c r="AC39" s="459" t="s">
        <v>57</v>
      </c>
      <c r="AD39" s="178">
        <v>4.0999999999999996</v>
      </c>
      <c r="AE39" s="1068" t="s">
        <v>2107</v>
      </c>
      <c r="AF39" s="1346" t="s">
        <v>23</v>
      </c>
      <c r="AG39" s="963" t="s">
        <v>463</v>
      </c>
      <c r="AH39" s="963">
        <v>302</v>
      </c>
      <c r="AI39" s="963" t="s">
        <v>495</v>
      </c>
      <c r="AJ39" s="963" t="s">
        <v>495</v>
      </c>
      <c r="AK39" s="1015">
        <v>44927</v>
      </c>
      <c r="AL39" s="1009" t="s">
        <v>327</v>
      </c>
      <c r="AM39" s="1069">
        <v>1</v>
      </c>
      <c r="AN39" s="1069">
        <v>1</v>
      </c>
      <c r="AO39" s="1069">
        <v>1</v>
      </c>
      <c r="AP39" s="1069">
        <v>1</v>
      </c>
      <c r="AQ39" s="1069">
        <v>1</v>
      </c>
      <c r="AR39" s="1069">
        <v>1</v>
      </c>
      <c r="AS39" s="1069">
        <v>1</v>
      </c>
      <c r="AT39" s="1069">
        <v>1</v>
      </c>
      <c r="AU39" s="1069">
        <v>1</v>
      </c>
      <c r="AV39" s="1069">
        <v>1</v>
      </c>
      <c r="AW39" s="1069">
        <v>1</v>
      </c>
      <c r="AX39" s="1069">
        <v>1</v>
      </c>
      <c r="AY39" s="1066">
        <v>29</v>
      </c>
      <c r="AZ39" s="1066">
        <v>29</v>
      </c>
      <c r="BA39" s="1066" t="s">
        <v>496</v>
      </c>
      <c r="BB39" s="1009">
        <v>7643</v>
      </c>
      <c r="BC39" s="1066">
        <v>29</v>
      </c>
      <c r="BD39" s="1066">
        <v>0</v>
      </c>
      <c r="BE39" s="1066" t="s">
        <v>496</v>
      </c>
      <c r="BF39" s="1009">
        <v>7643</v>
      </c>
      <c r="BG39" s="1066">
        <v>30</v>
      </c>
      <c r="BH39" s="1066">
        <v>0</v>
      </c>
      <c r="BI39" s="1066" t="s">
        <v>496</v>
      </c>
      <c r="BJ39" s="1066">
        <v>0</v>
      </c>
      <c r="BK39" s="1066">
        <v>31</v>
      </c>
      <c r="BL39" s="1066">
        <v>0</v>
      </c>
      <c r="BM39" s="1066" t="s">
        <v>496</v>
      </c>
      <c r="BN39" s="1066">
        <v>0</v>
      </c>
      <c r="BO39" s="1066">
        <v>32</v>
      </c>
      <c r="BP39" s="1066">
        <v>0</v>
      </c>
      <c r="BQ39" s="1066" t="s">
        <v>496</v>
      </c>
      <c r="BR39" s="1066">
        <v>0</v>
      </c>
      <c r="BS39" s="1066">
        <v>33</v>
      </c>
      <c r="BT39" s="1066">
        <v>0</v>
      </c>
      <c r="BU39" s="1066" t="s">
        <v>496</v>
      </c>
      <c r="BV39" s="1066">
        <v>0</v>
      </c>
      <c r="BW39" s="1066">
        <v>34</v>
      </c>
      <c r="BX39" s="1066">
        <v>0</v>
      </c>
      <c r="BY39" s="1066" t="s">
        <v>496</v>
      </c>
      <c r="BZ39" s="1066">
        <v>0</v>
      </c>
      <c r="CA39" s="1066">
        <v>35</v>
      </c>
      <c r="CB39" s="1066">
        <v>0</v>
      </c>
      <c r="CC39" s="1066" t="s">
        <v>496</v>
      </c>
      <c r="CD39" s="1066">
        <v>0</v>
      </c>
      <c r="CE39" s="1066">
        <v>36</v>
      </c>
      <c r="CF39" s="1066">
        <v>0</v>
      </c>
      <c r="CG39" s="1066" t="s">
        <v>496</v>
      </c>
      <c r="CH39" s="1066">
        <v>0</v>
      </c>
      <c r="CI39" s="1066">
        <v>37</v>
      </c>
      <c r="CJ39" s="1066">
        <v>0</v>
      </c>
      <c r="CK39" s="1066" t="s">
        <v>496</v>
      </c>
      <c r="CL39" s="1066">
        <v>0</v>
      </c>
      <c r="CM39" s="1066">
        <v>38</v>
      </c>
      <c r="CN39" s="1066">
        <v>0</v>
      </c>
      <c r="CO39" s="1066" t="s">
        <v>496</v>
      </c>
      <c r="CP39" s="1066">
        <v>0</v>
      </c>
      <c r="CQ39" s="997">
        <f t="shared" si="1"/>
        <v>364</v>
      </c>
      <c r="CR39" s="975" t="s">
        <v>2305</v>
      </c>
      <c r="CS39" s="975" t="s">
        <v>497</v>
      </c>
      <c r="CT39" s="975" t="s">
        <v>498</v>
      </c>
      <c r="CU39" s="975" t="s">
        <v>2170</v>
      </c>
      <c r="CV39" s="975">
        <v>3241000</v>
      </c>
      <c r="CW39" s="975" t="s">
        <v>1344</v>
      </c>
      <c r="CX39" s="1070"/>
      <c r="CY39" s="1071"/>
      <c r="CZ39" s="1071"/>
      <c r="DA39" s="1072"/>
      <c r="DB39" s="1072"/>
      <c r="DC39" s="1072"/>
    </row>
    <row r="40" spans="1:107" s="1073" customFormat="1" ht="90" customHeight="1">
      <c r="A40" s="946" t="s">
        <v>321</v>
      </c>
      <c r="B40" s="947"/>
      <c r="C40" s="179" t="s">
        <v>488</v>
      </c>
      <c r="D40" s="1362"/>
      <c r="E40" s="689" t="s">
        <v>489</v>
      </c>
      <c r="F40" s="158" t="s">
        <v>490</v>
      </c>
      <c r="G40" s="158" t="s">
        <v>491</v>
      </c>
      <c r="H40" s="721" t="s">
        <v>26</v>
      </c>
      <c r="I40" s="721">
        <v>15158</v>
      </c>
      <c r="J40" s="178">
        <v>2021</v>
      </c>
      <c r="K40" s="953">
        <v>44927</v>
      </c>
      <c r="L40" s="958" t="s">
        <v>327</v>
      </c>
      <c r="M40" s="721">
        <v>20000</v>
      </c>
      <c r="N40" s="721">
        <v>20200</v>
      </c>
      <c r="O40" s="721">
        <v>20400</v>
      </c>
      <c r="P40" s="721">
        <v>20600</v>
      </c>
      <c r="Q40" s="721">
        <v>20800</v>
      </c>
      <c r="R40" s="721">
        <v>21000</v>
      </c>
      <c r="S40" s="721">
        <v>21200</v>
      </c>
      <c r="T40" s="721">
        <v>21400</v>
      </c>
      <c r="U40" s="721">
        <v>21600</v>
      </c>
      <c r="V40" s="721">
        <v>21800</v>
      </c>
      <c r="W40" s="721">
        <v>22000</v>
      </c>
      <c r="X40" s="721">
        <v>22000</v>
      </c>
      <c r="Y40" s="959" t="s">
        <v>501</v>
      </c>
      <c r="Z40" s="1371">
        <v>0.01</v>
      </c>
      <c r="AA40" s="689" t="s">
        <v>502</v>
      </c>
      <c r="AB40" s="158" t="s">
        <v>503</v>
      </c>
      <c r="AC40" s="178" t="s">
        <v>57</v>
      </c>
      <c r="AD40" s="178">
        <v>4.0999999999999996</v>
      </c>
      <c r="AE40" s="178" t="s">
        <v>2317</v>
      </c>
      <c r="AF40" s="1346" t="s">
        <v>23</v>
      </c>
      <c r="AG40" s="178" t="s">
        <v>463</v>
      </c>
      <c r="AH40" s="178">
        <v>95</v>
      </c>
      <c r="AI40" s="1024">
        <v>1</v>
      </c>
      <c r="AJ40" s="963">
        <v>2022</v>
      </c>
      <c r="AK40" s="1015">
        <v>44927</v>
      </c>
      <c r="AL40" s="1009" t="s">
        <v>504</v>
      </c>
      <c r="AM40" s="1024">
        <v>1</v>
      </c>
      <c r="AN40" s="1024">
        <v>1</v>
      </c>
      <c r="AO40" s="1024">
        <v>1</v>
      </c>
      <c r="AP40" s="1024">
        <v>1</v>
      </c>
      <c r="AQ40" s="1024">
        <v>1</v>
      </c>
      <c r="AR40" s="1024">
        <v>1</v>
      </c>
      <c r="AS40" s="1024">
        <v>1</v>
      </c>
      <c r="AT40" s="1024">
        <v>1</v>
      </c>
      <c r="AU40" s="1024">
        <v>1</v>
      </c>
      <c r="AV40" s="1024">
        <v>1</v>
      </c>
      <c r="AW40" s="1024">
        <v>1</v>
      </c>
      <c r="AX40" s="1024">
        <v>1</v>
      </c>
      <c r="AY40" s="1066">
        <v>69865</v>
      </c>
      <c r="AZ40" s="1066">
        <v>69865</v>
      </c>
      <c r="BA40" s="1066" t="s">
        <v>76</v>
      </c>
      <c r="BB40" s="1009">
        <v>7624</v>
      </c>
      <c r="BC40" s="1066">
        <v>71961</v>
      </c>
      <c r="BD40" s="1066">
        <v>0</v>
      </c>
      <c r="BE40" s="1066" t="s">
        <v>76</v>
      </c>
      <c r="BF40" s="1009">
        <v>7624</v>
      </c>
      <c r="BG40" s="1066">
        <v>74119</v>
      </c>
      <c r="BH40" s="1066">
        <v>0</v>
      </c>
      <c r="BI40" s="1066" t="s">
        <v>76</v>
      </c>
      <c r="BJ40" s="1009">
        <v>0</v>
      </c>
      <c r="BK40" s="1066">
        <v>76343</v>
      </c>
      <c r="BL40" s="1066">
        <v>0</v>
      </c>
      <c r="BM40" s="1066" t="s">
        <v>76</v>
      </c>
      <c r="BN40" s="1009">
        <v>0</v>
      </c>
      <c r="BO40" s="1066">
        <v>78633</v>
      </c>
      <c r="BP40" s="1066">
        <v>0</v>
      </c>
      <c r="BQ40" s="1066" t="s">
        <v>76</v>
      </c>
      <c r="BR40" s="1009">
        <v>0</v>
      </c>
      <c r="BS40" s="1066">
        <v>80992</v>
      </c>
      <c r="BT40" s="1066">
        <v>0</v>
      </c>
      <c r="BU40" s="1066" t="s">
        <v>76</v>
      </c>
      <c r="BV40" s="1009">
        <v>0</v>
      </c>
      <c r="BW40" s="1066">
        <v>83422</v>
      </c>
      <c r="BX40" s="1066">
        <v>0</v>
      </c>
      <c r="BY40" s="1066" t="s">
        <v>76</v>
      </c>
      <c r="BZ40" s="1009">
        <v>0</v>
      </c>
      <c r="CA40" s="1066">
        <v>85925</v>
      </c>
      <c r="CB40" s="1066">
        <v>0</v>
      </c>
      <c r="CC40" s="1066" t="s">
        <v>76</v>
      </c>
      <c r="CD40" s="1009">
        <v>0</v>
      </c>
      <c r="CE40" s="1066">
        <v>88502</v>
      </c>
      <c r="CF40" s="1066">
        <v>0</v>
      </c>
      <c r="CG40" s="1066" t="s">
        <v>76</v>
      </c>
      <c r="CH40" s="1009">
        <v>0</v>
      </c>
      <c r="CI40" s="1066">
        <v>91158</v>
      </c>
      <c r="CJ40" s="1066">
        <v>0</v>
      </c>
      <c r="CK40" s="1066" t="s">
        <v>76</v>
      </c>
      <c r="CL40" s="1066">
        <v>0</v>
      </c>
      <c r="CM40" s="1066">
        <v>93892</v>
      </c>
      <c r="CN40" s="1066">
        <v>0</v>
      </c>
      <c r="CO40" s="1066" t="s">
        <v>76</v>
      </c>
      <c r="CP40" s="1009">
        <v>0</v>
      </c>
      <c r="CQ40" s="997">
        <f t="shared" si="1"/>
        <v>894812</v>
      </c>
      <c r="CR40" s="975" t="s">
        <v>2305</v>
      </c>
      <c r="CS40" s="975" t="s">
        <v>497</v>
      </c>
      <c r="CT40" s="975" t="s">
        <v>505</v>
      </c>
      <c r="CU40" s="975" t="s">
        <v>506</v>
      </c>
      <c r="CV40" s="975">
        <v>3241000</v>
      </c>
      <c r="CW40" s="975" t="s">
        <v>507</v>
      </c>
      <c r="CX40" s="1070"/>
      <c r="CY40" s="1071"/>
      <c r="CZ40" s="1071"/>
      <c r="DA40" s="1072"/>
      <c r="DB40" s="1072"/>
      <c r="DC40" s="1072"/>
    </row>
    <row r="41" spans="1:107" s="1073" customFormat="1" ht="90" customHeight="1">
      <c r="A41" s="946" t="s">
        <v>321</v>
      </c>
      <c r="B41" s="947"/>
      <c r="C41" s="179" t="s">
        <v>488</v>
      </c>
      <c r="D41" s="1362"/>
      <c r="E41" s="689" t="s">
        <v>489</v>
      </c>
      <c r="F41" s="158" t="s">
        <v>490</v>
      </c>
      <c r="G41" s="158" t="s">
        <v>491</v>
      </c>
      <c r="H41" s="721" t="s">
        <v>26</v>
      </c>
      <c r="I41" s="721">
        <v>15158</v>
      </c>
      <c r="J41" s="178">
        <v>2021</v>
      </c>
      <c r="K41" s="953">
        <v>44927</v>
      </c>
      <c r="L41" s="958" t="s">
        <v>327</v>
      </c>
      <c r="M41" s="721">
        <v>20000</v>
      </c>
      <c r="N41" s="721">
        <v>20200</v>
      </c>
      <c r="O41" s="721">
        <v>20400</v>
      </c>
      <c r="P41" s="721">
        <v>20600</v>
      </c>
      <c r="Q41" s="721">
        <v>20800</v>
      </c>
      <c r="R41" s="721">
        <v>21000</v>
      </c>
      <c r="S41" s="721">
        <v>21200</v>
      </c>
      <c r="T41" s="721">
        <v>21400</v>
      </c>
      <c r="U41" s="721">
        <v>21600</v>
      </c>
      <c r="V41" s="721">
        <v>21800</v>
      </c>
      <c r="W41" s="721">
        <v>22000</v>
      </c>
      <c r="X41" s="721">
        <v>22000</v>
      </c>
      <c r="Y41" s="959" t="s">
        <v>508</v>
      </c>
      <c r="Z41" s="1371">
        <v>0.01</v>
      </c>
      <c r="AA41" s="689" t="s">
        <v>509</v>
      </c>
      <c r="AB41" s="158" t="s">
        <v>510</v>
      </c>
      <c r="AC41" s="178" t="s">
        <v>57</v>
      </c>
      <c r="AD41" s="178">
        <v>4.0999999999999996</v>
      </c>
      <c r="AE41" s="178" t="s">
        <v>511</v>
      </c>
      <c r="AF41" s="1346" t="s">
        <v>26</v>
      </c>
      <c r="AG41" s="178" t="s">
        <v>463</v>
      </c>
      <c r="AH41" s="178">
        <v>302</v>
      </c>
      <c r="AI41" s="1074" t="s">
        <v>495</v>
      </c>
      <c r="AJ41" s="1074" t="s">
        <v>495</v>
      </c>
      <c r="AK41" s="1009">
        <v>2023</v>
      </c>
      <c r="AL41" s="1074">
        <v>2033</v>
      </c>
      <c r="AM41" s="1075">
        <v>0.1</v>
      </c>
      <c r="AN41" s="1075">
        <v>0.2</v>
      </c>
      <c r="AO41" s="1075">
        <v>0.3</v>
      </c>
      <c r="AP41" s="1075">
        <v>0.4</v>
      </c>
      <c r="AQ41" s="1075">
        <v>0.5</v>
      </c>
      <c r="AR41" s="1075">
        <v>0.6</v>
      </c>
      <c r="AS41" s="1075">
        <v>0.7</v>
      </c>
      <c r="AT41" s="1075">
        <v>0.8</v>
      </c>
      <c r="AU41" s="1338">
        <v>0.9</v>
      </c>
      <c r="AV41" s="1075">
        <v>1</v>
      </c>
      <c r="AW41" s="1075">
        <v>1</v>
      </c>
      <c r="AX41" s="1075">
        <v>1</v>
      </c>
      <c r="AY41" s="1066">
        <v>126</v>
      </c>
      <c r="AZ41" s="993">
        <v>126</v>
      </c>
      <c r="BA41" s="1074" t="s">
        <v>496</v>
      </c>
      <c r="BB41" s="975">
        <v>7643</v>
      </c>
      <c r="BC41" s="993">
        <v>127</v>
      </c>
      <c r="BD41" s="975">
        <v>0</v>
      </c>
      <c r="BE41" s="1074" t="s">
        <v>496</v>
      </c>
      <c r="BF41" s="975">
        <v>7643</v>
      </c>
      <c r="BG41" s="993">
        <v>133</v>
      </c>
      <c r="BH41" s="975">
        <v>0</v>
      </c>
      <c r="BI41" s="1074" t="s">
        <v>496</v>
      </c>
      <c r="BJ41" s="975">
        <v>0</v>
      </c>
      <c r="BK41" s="993">
        <v>139</v>
      </c>
      <c r="BL41" s="975">
        <v>0</v>
      </c>
      <c r="BM41" s="1074" t="s">
        <v>496</v>
      </c>
      <c r="BN41" s="975">
        <v>0</v>
      </c>
      <c r="BO41" s="993">
        <v>146</v>
      </c>
      <c r="BP41" s="975">
        <v>0</v>
      </c>
      <c r="BQ41" s="1074" t="s">
        <v>496</v>
      </c>
      <c r="BR41" s="975">
        <v>0</v>
      </c>
      <c r="BS41" s="993">
        <v>153</v>
      </c>
      <c r="BT41" s="975">
        <v>0</v>
      </c>
      <c r="BU41" s="1074" t="s">
        <v>496</v>
      </c>
      <c r="BV41" s="975">
        <v>0</v>
      </c>
      <c r="BW41" s="993">
        <v>161</v>
      </c>
      <c r="BX41" s="975">
        <v>0</v>
      </c>
      <c r="BY41" s="1074" t="s">
        <v>496</v>
      </c>
      <c r="BZ41" s="975">
        <v>0</v>
      </c>
      <c r="CA41" s="993">
        <v>169</v>
      </c>
      <c r="CB41" s="975">
        <v>0</v>
      </c>
      <c r="CC41" s="1074" t="s">
        <v>496</v>
      </c>
      <c r="CD41" s="975">
        <v>0</v>
      </c>
      <c r="CE41" s="993">
        <v>178</v>
      </c>
      <c r="CF41" s="975">
        <v>0</v>
      </c>
      <c r="CG41" s="1074" t="s">
        <v>496</v>
      </c>
      <c r="CH41" s="975">
        <v>0</v>
      </c>
      <c r="CI41" s="993">
        <v>186</v>
      </c>
      <c r="CJ41" s="975">
        <v>0</v>
      </c>
      <c r="CK41" s="1074" t="s">
        <v>496</v>
      </c>
      <c r="CL41" s="975">
        <v>0</v>
      </c>
      <c r="CM41" s="993">
        <v>196</v>
      </c>
      <c r="CN41" s="975">
        <v>0</v>
      </c>
      <c r="CO41" s="1074" t="s">
        <v>496</v>
      </c>
      <c r="CP41" s="975">
        <v>0</v>
      </c>
      <c r="CQ41" s="997">
        <f t="shared" si="1"/>
        <v>1714</v>
      </c>
      <c r="CR41" s="975" t="s">
        <v>2305</v>
      </c>
      <c r="CS41" s="975" t="s">
        <v>497</v>
      </c>
      <c r="CT41" s="975" t="s">
        <v>512</v>
      </c>
      <c r="CU41" s="975" t="s">
        <v>499</v>
      </c>
      <c r="CV41" s="975" t="s">
        <v>513</v>
      </c>
      <c r="CW41" s="975" t="s">
        <v>500</v>
      </c>
      <c r="CY41" s="1071"/>
      <c r="CZ41" s="1071"/>
      <c r="DA41" s="1072"/>
      <c r="DB41" s="1072"/>
      <c r="DC41" s="1072"/>
    </row>
    <row r="42" spans="1:107" s="1073" customFormat="1" ht="90" customHeight="1">
      <c r="A42" s="946" t="s">
        <v>321</v>
      </c>
      <c r="B42" s="947"/>
      <c r="C42" s="179" t="s">
        <v>488</v>
      </c>
      <c r="D42" s="1362"/>
      <c r="E42" s="689" t="s">
        <v>489</v>
      </c>
      <c r="F42" s="158" t="s">
        <v>490</v>
      </c>
      <c r="G42" s="158" t="s">
        <v>491</v>
      </c>
      <c r="H42" s="721" t="s">
        <v>26</v>
      </c>
      <c r="I42" s="721">
        <v>15158</v>
      </c>
      <c r="J42" s="178">
        <v>2021</v>
      </c>
      <c r="K42" s="953">
        <v>44927</v>
      </c>
      <c r="L42" s="958" t="s">
        <v>327</v>
      </c>
      <c r="M42" s="721">
        <v>20000</v>
      </c>
      <c r="N42" s="721">
        <v>20200</v>
      </c>
      <c r="O42" s="721">
        <v>20400</v>
      </c>
      <c r="P42" s="721">
        <v>20600</v>
      </c>
      <c r="Q42" s="721">
        <v>20800</v>
      </c>
      <c r="R42" s="721">
        <v>21000</v>
      </c>
      <c r="S42" s="721">
        <v>21200</v>
      </c>
      <c r="T42" s="721">
        <v>21400</v>
      </c>
      <c r="U42" s="721">
        <v>21600</v>
      </c>
      <c r="V42" s="721">
        <v>21800</v>
      </c>
      <c r="W42" s="721">
        <v>22000</v>
      </c>
      <c r="X42" s="721">
        <v>22000</v>
      </c>
      <c r="Y42" s="959" t="s">
        <v>514</v>
      </c>
      <c r="Z42" s="1371">
        <v>0.01</v>
      </c>
      <c r="AA42" s="689" t="s">
        <v>515</v>
      </c>
      <c r="AB42" s="158" t="s">
        <v>516</v>
      </c>
      <c r="AC42" s="178" t="s">
        <v>59</v>
      </c>
      <c r="AD42" s="177">
        <v>5.4</v>
      </c>
      <c r="AE42" s="1076" t="s">
        <v>517</v>
      </c>
      <c r="AF42" s="1349" t="s">
        <v>23</v>
      </c>
      <c r="AG42" s="1077" t="s">
        <v>463</v>
      </c>
      <c r="AH42" s="1040">
        <v>44</v>
      </c>
      <c r="AI42" s="1078">
        <v>1</v>
      </c>
      <c r="AJ42" s="1079">
        <v>2021</v>
      </c>
      <c r="AK42" s="1080">
        <v>44927</v>
      </c>
      <c r="AL42" s="1079" t="s">
        <v>327</v>
      </c>
      <c r="AM42" s="1081">
        <v>1</v>
      </c>
      <c r="AN42" s="1081">
        <v>1</v>
      </c>
      <c r="AO42" s="1081">
        <v>1</v>
      </c>
      <c r="AP42" s="1081">
        <v>1</v>
      </c>
      <c r="AQ42" s="1081">
        <v>1</v>
      </c>
      <c r="AR42" s="1081">
        <v>1</v>
      </c>
      <c r="AS42" s="1081">
        <v>1</v>
      </c>
      <c r="AT42" s="1081">
        <v>1</v>
      </c>
      <c r="AU42" s="1081">
        <v>1</v>
      </c>
      <c r="AV42" s="1081">
        <v>1</v>
      </c>
      <c r="AW42" s="1081">
        <v>1</v>
      </c>
      <c r="AX42" s="1081">
        <v>1</v>
      </c>
      <c r="AY42" s="1066">
        <v>3572</v>
      </c>
      <c r="AZ42" s="1066">
        <v>3572</v>
      </c>
      <c r="BA42" s="1082" t="s">
        <v>76</v>
      </c>
      <c r="BB42" s="1082">
        <v>7752</v>
      </c>
      <c r="BC42" s="993">
        <v>3679</v>
      </c>
      <c r="BD42" s="993">
        <v>0</v>
      </c>
      <c r="BE42" s="1082" t="s">
        <v>76</v>
      </c>
      <c r="BF42" s="1082">
        <v>7752</v>
      </c>
      <c r="BG42" s="993">
        <v>3790</v>
      </c>
      <c r="BH42" s="993">
        <v>0</v>
      </c>
      <c r="BI42" s="993" t="s">
        <v>76</v>
      </c>
      <c r="BJ42" s="993">
        <v>0</v>
      </c>
      <c r="BK42" s="993">
        <v>3903</v>
      </c>
      <c r="BL42" s="993">
        <v>0</v>
      </c>
      <c r="BM42" s="993" t="s">
        <v>76</v>
      </c>
      <c r="BN42" s="993">
        <v>0</v>
      </c>
      <c r="BO42" s="993">
        <v>4020</v>
      </c>
      <c r="BP42" s="993">
        <v>0</v>
      </c>
      <c r="BQ42" s="993" t="s">
        <v>76</v>
      </c>
      <c r="BR42" s="993">
        <v>0</v>
      </c>
      <c r="BS42" s="993">
        <v>4141</v>
      </c>
      <c r="BT42" s="993">
        <v>0</v>
      </c>
      <c r="BU42" s="993" t="s">
        <v>76</v>
      </c>
      <c r="BV42" s="993">
        <v>0</v>
      </c>
      <c r="BW42" s="993">
        <v>4265</v>
      </c>
      <c r="BX42" s="993">
        <v>0</v>
      </c>
      <c r="BY42" s="993" t="s">
        <v>76</v>
      </c>
      <c r="BZ42" s="993">
        <v>0</v>
      </c>
      <c r="CA42" s="993">
        <v>4393</v>
      </c>
      <c r="CB42" s="993">
        <v>0</v>
      </c>
      <c r="CC42" s="993" t="s">
        <v>76</v>
      </c>
      <c r="CD42" s="993">
        <v>0</v>
      </c>
      <c r="CE42" s="993">
        <v>4525</v>
      </c>
      <c r="CF42" s="993">
        <v>0</v>
      </c>
      <c r="CG42" s="993" t="s">
        <v>76</v>
      </c>
      <c r="CH42" s="993">
        <v>0</v>
      </c>
      <c r="CI42" s="993">
        <v>4661</v>
      </c>
      <c r="CJ42" s="993">
        <v>0</v>
      </c>
      <c r="CK42" s="993" t="s">
        <v>76</v>
      </c>
      <c r="CL42" s="993">
        <v>0</v>
      </c>
      <c r="CM42" s="993">
        <v>4800</v>
      </c>
      <c r="CN42" s="993">
        <v>0</v>
      </c>
      <c r="CO42" s="993" t="s">
        <v>76</v>
      </c>
      <c r="CP42" s="993">
        <v>0</v>
      </c>
      <c r="CQ42" s="993">
        <f t="shared" si="1"/>
        <v>45749</v>
      </c>
      <c r="CR42" s="975" t="s">
        <v>333</v>
      </c>
      <c r="CS42" s="975" t="s">
        <v>334</v>
      </c>
      <c r="CT42" s="975" t="s">
        <v>379</v>
      </c>
      <c r="CU42" s="975" t="s">
        <v>464</v>
      </c>
      <c r="CV42" s="975">
        <v>3138048137</v>
      </c>
      <c r="CW42" s="975" t="s">
        <v>381</v>
      </c>
      <c r="CX42" s="1083"/>
      <c r="CY42" s="1084"/>
      <c r="CZ42" s="1084"/>
      <c r="DA42" s="1085"/>
      <c r="DB42" s="1072"/>
      <c r="DC42" s="1072"/>
    </row>
    <row r="43" spans="1:107" s="1073" customFormat="1" ht="90" customHeight="1">
      <c r="A43" s="946" t="s">
        <v>321</v>
      </c>
      <c r="B43" s="947"/>
      <c r="C43" s="179" t="s">
        <v>488</v>
      </c>
      <c r="D43" s="1362"/>
      <c r="E43" s="689" t="s">
        <v>489</v>
      </c>
      <c r="F43" s="158" t="s">
        <v>490</v>
      </c>
      <c r="G43" s="158" t="s">
        <v>491</v>
      </c>
      <c r="H43" s="721" t="s">
        <v>26</v>
      </c>
      <c r="I43" s="721">
        <v>15158</v>
      </c>
      <c r="J43" s="178">
        <v>2021</v>
      </c>
      <c r="K43" s="953">
        <v>44927</v>
      </c>
      <c r="L43" s="958" t="s">
        <v>327</v>
      </c>
      <c r="M43" s="721">
        <v>20000</v>
      </c>
      <c r="N43" s="721">
        <v>20200</v>
      </c>
      <c r="O43" s="721">
        <v>20400</v>
      </c>
      <c r="P43" s="721">
        <v>20600</v>
      </c>
      <c r="Q43" s="721">
        <v>20800</v>
      </c>
      <c r="R43" s="721">
        <v>21000</v>
      </c>
      <c r="S43" s="721">
        <v>21200</v>
      </c>
      <c r="T43" s="721">
        <v>21400</v>
      </c>
      <c r="U43" s="721">
        <v>21600</v>
      </c>
      <c r="V43" s="721">
        <v>21800</v>
      </c>
      <c r="W43" s="721">
        <v>22000</v>
      </c>
      <c r="X43" s="721">
        <v>22000</v>
      </c>
      <c r="Y43" s="959" t="s">
        <v>518</v>
      </c>
      <c r="Z43" s="1371">
        <v>0.01</v>
      </c>
      <c r="AA43" s="689" t="s">
        <v>2319</v>
      </c>
      <c r="AB43" s="158" t="s">
        <v>2320</v>
      </c>
      <c r="AC43" s="178" t="s">
        <v>57</v>
      </c>
      <c r="AD43" s="1086" t="s">
        <v>519</v>
      </c>
      <c r="AE43" s="178" t="s">
        <v>520</v>
      </c>
      <c r="AF43" s="1346" t="s">
        <v>26</v>
      </c>
      <c r="AG43" s="1006" t="s">
        <v>331</v>
      </c>
      <c r="AH43" s="963">
        <v>302</v>
      </c>
      <c r="AI43" s="1087" t="s">
        <v>411</v>
      </c>
      <c r="AJ43" s="1087" t="s">
        <v>411</v>
      </c>
      <c r="AK43" s="1089">
        <v>44927</v>
      </c>
      <c r="AL43" s="1088" t="s">
        <v>327</v>
      </c>
      <c r="AM43" s="1087">
        <v>0.1</v>
      </c>
      <c r="AN43" s="1087">
        <v>0.2</v>
      </c>
      <c r="AO43" s="1087">
        <v>0.3</v>
      </c>
      <c r="AP43" s="1087">
        <v>0.4</v>
      </c>
      <c r="AQ43" s="1087">
        <v>0.5</v>
      </c>
      <c r="AR43" s="1087">
        <v>0.6</v>
      </c>
      <c r="AS43" s="1087">
        <v>0.7</v>
      </c>
      <c r="AT43" s="1087">
        <v>0.8</v>
      </c>
      <c r="AU43" s="1087">
        <v>0.9</v>
      </c>
      <c r="AV43" s="1087">
        <v>1</v>
      </c>
      <c r="AW43" s="1087">
        <v>1</v>
      </c>
      <c r="AX43" s="1087">
        <v>1</v>
      </c>
      <c r="AY43" s="1066">
        <v>75</v>
      </c>
      <c r="AZ43" s="1066">
        <v>75</v>
      </c>
      <c r="BA43" s="1082" t="s">
        <v>521</v>
      </c>
      <c r="BB43" s="1082">
        <v>7643</v>
      </c>
      <c r="BC43" s="993">
        <v>75</v>
      </c>
      <c r="BD43" s="993">
        <v>0</v>
      </c>
      <c r="BE43" s="993" t="s">
        <v>76</v>
      </c>
      <c r="BF43" s="1082">
        <v>7643</v>
      </c>
      <c r="BG43" s="993">
        <v>79</v>
      </c>
      <c r="BH43" s="993">
        <v>0</v>
      </c>
      <c r="BI43" s="993" t="s">
        <v>76</v>
      </c>
      <c r="BJ43" s="993">
        <v>0</v>
      </c>
      <c r="BK43" s="993">
        <v>83</v>
      </c>
      <c r="BL43" s="993">
        <v>0</v>
      </c>
      <c r="BM43" s="993" t="s">
        <v>76</v>
      </c>
      <c r="BN43" s="993">
        <v>0</v>
      </c>
      <c r="BO43" s="993">
        <v>87</v>
      </c>
      <c r="BP43" s="993">
        <v>0</v>
      </c>
      <c r="BQ43" s="993" t="s">
        <v>76</v>
      </c>
      <c r="BR43" s="993">
        <v>0</v>
      </c>
      <c r="BS43" s="993">
        <v>91</v>
      </c>
      <c r="BT43" s="993">
        <v>0</v>
      </c>
      <c r="BU43" s="993" t="s">
        <v>76</v>
      </c>
      <c r="BV43" s="993">
        <v>0</v>
      </c>
      <c r="BW43" s="993">
        <v>96</v>
      </c>
      <c r="BX43" s="993">
        <v>0</v>
      </c>
      <c r="BY43" s="993" t="s">
        <v>76</v>
      </c>
      <c r="BZ43" s="993">
        <v>0</v>
      </c>
      <c r="CA43" s="993">
        <v>101</v>
      </c>
      <c r="CB43" s="993">
        <v>0</v>
      </c>
      <c r="CC43" s="993" t="s">
        <v>76</v>
      </c>
      <c r="CD43" s="993">
        <v>0</v>
      </c>
      <c r="CE43" s="993">
        <v>106</v>
      </c>
      <c r="CF43" s="993">
        <v>0</v>
      </c>
      <c r="CG43" s="993" t="s">
        <v>76</v>
      </c>
      <c r="CH43" s="993">
        <v>0</v>
      </c>
      <c r="CI43" s="993">
        <v>111</v>
      </c>
      <c r="CJ43" s="993">
        <v>0</v>
      </c>
      <c r="CK43" s="993" t="s">
        <v>76</v>
      </c>
      <c r="CL43" s="993">
        <v>0</v>
      </c>
      <c r="CM43" s="993">
        <v>116</v>
      </c>
      <c r="CN43" s="993">
        <v>0</v>
      </c>
      <c r="CO43" s="993" t="s">
        <v>76</v>
      </c>
      <c r="CP43" s="993">
        <v>0</v>
      </c>
      <c r="CQ43" s="1039">
        <f t="shared" si="1"/>
        <v>1020</v>
      </c>
      <c r="CR43" s="975" t="s">
        <v>2305</v>
      </c>
      <c r="CS43" s="975" t="s">
        <v>497</v>
      </c>
      <c r="CT43" s="975" t="s">
        <v>512</v>
      </c>
      <c r="CU43" s="975" t="s">
        <v>499</v>
      </c>
      <c r="CV43" s="975">
        <v>3241000</v>
      </c>
      <c r="CW43" s="975" t="s">
        <v>500</v>
      </c>
      <c r="CY43" s="1071"/>
      <c r="CZ43" s="1071"/>
      <c r="DA43" s="1072"/>
      <c r="DB43" s="1090"/>
      <c r="DC43" s="1072"/>
    </row>
    <row r="44" spans="1:107" s="1073" customFormat="1" ht="116.25" customHeight="1">
      <c r="A44" s="946" t="s">
        <v>321</v>
      </c>
      <c r="B44" s="947"/>
      <c r="C44" s="179" t="s">
        <v>488</v>
      </c>
      <c r="D44" s="1362"/>
      <c r="E44" s="689" t="s">
        <v>489</v>
      </c>
      <c r="F44" s="158" t="s">
        <v>490</v>
      </c>
      <c r="G44" s="158" t="s">
        <v>491</v>
      </c>
      <c r="H44" s="721" t="s">
        <v>26</v>
      </c>
      <c r="I44" s="721">
        <v>15158</v>
      </c>
      <c r="J44" s="178">
        <v>2021</v>
      </c>
      <c r="K44" s="953">
        <v>44927</v>
      </c>
      <c r="L44" s="958" t="s">
        <v>327</v>
      </c>
      <c r="M44" s="721">
        <v>20000</v>
      </c>
      <c r="N44" s="721">
        <v>20200</v>
      </c>
      <c r="O44" s="721">
        <v>20400</v>
      </c>
      <c r="P44" s="721">
        <v>20600</v>
      </c>
      <c r="Q44" s="721">
        <v>20800</v>
      </c>
      <c r="R44" s="721">
        <v>21000</v>
      </c>
      <c r="S44" s="721">
        <v>21200</v>
      </c>
      <c r="T44" s="721">
        <v>21400</v>
      </c>
      <c r="U44" s="721">
        <v>21600</v>
      </c>
      <c r="V44" s="721">
        <v>21800</v>
      </c>
      <c r="W44" s="721">
        <v>22000</v>
      </c>
      <c r="X44" s="721">
        <v>22000</v>
      </c>
      <c r="Y44" s="959" t="s">
        <v>522</v>
      </c>
      <c r="Z44" s="1371">
        <v>0.01</v>
      </c>
      <c r="AA44" s="1091" t="s">
        <v>523</v>
      </c>
      <c r="AB44" s="1091" t="s">
        <v>524</v>
      </c>
      <c r="AC44" s="178" t="s">
        <v>55</v>
      </c>
      <c r="AD44" s="178" t="s">
        <v>525</v>
      </c>
      <c r="AE44" s="178" t="s">
        <v>526</v>
      </c>
      <c r="AF44" s="1334" t="s">
        <v>26</v>
      </c>
      <c r="AG44" s="1006" t="s">
        <v>463</v>
      </c>
      <c r="AH44" s="1006">
        <v>14</v>
      </c>
      <c r="AI44" s="1087">
        <v>0.15</v>
      </c>
      <c r="AJ44" s="1088">
        <v>2022</v>
      </c>
      <c r="AK44" s="1092">
        <v>44933</v>
      </c>
      <c r="AL44" s="1016" t="s">
        <v>327</v>
      </c>
      <c r="AM44" s="1087">
        <v>0.2</v>
      </c>
      <c r="AN44" s="1087">
        <v>0.25</v>
      </c>
      <c r="AO44" s="1087">
        <v>0.3</v>
      </c>
      <c r="AP44" s="1087">
        <v>0.35</v>
      </c>
      <c r="AQ44" s="1087">
        <v>0.4</v>
      </c>
      <c r="AR44" s="1087">
        <v>0.5</v>
      </c>
      <c r="AS44" s="1087">
        <v>0.6</v>
      </c>
      <c r="AT44" s="1087">
        <v>0.7</v>
      </c>
      <c r="AU44" s="1087">
        <v>0.8</v>
      </c>
      <c r="AV44" s="1087">
        <v>0.9</v>
      </c>
      <c r="AW44" s="1087">
        <v>1</v>
      </c>
      <c r="AX44" s="1087">
        <v>1</v>
      </c>
      <c r="AY44" s="1066">
        <v>22</v>
      </c>
      <c r="AZ44" s="1066">
        <v>22</v>
      </c>
      <c r="BA44" s="1066" t="s">
        <v>527</v>
      </c>
      <c r="BB44" s="1082">
        <v>7904</v>
      </c>
      <c r="BC44" s="993">
        <v>48</v>
      </c>
      <c r="BD44" s="993">
        <v>0</v>
      </c>
      <c r="BE44" s="993" t="s">
        <v>527</v>
      </c>
      <c r="BF44" s="1082">
        <v>7904</v>
      </c>
      <c r="BG44" s="993">
        <v>52</v>
      </c>
      <c r="BH44" s="993">
        <v>0</v>
      </c>
      <c r="BI44" s="993" t="s">
        <v>527</v>
      </c>
      <c r="BJ44" s="975">
        <v>0</v>
      </c>
      <c r="BK44" s="993">
        <v>56</v>
      </c>
      <c r="BL44" s="993">
        <v>0</v>
      </c>
      <c r="BM44" s="993" t="s">
        <v>527</v>
      </c>
      <c r="BN44" s="975">
        <v>0</v>
      </c>
      <c r="BO44" s="993">
        <v>61</v>
      </c>
      <c r="BP44" s="993">
        <v>0</v>
      </c>
      <c r="BQ44" s="993" t="s">
        <v>527</v>
      </c>
      <c r="BR44" s="975">
        <v>0</v>
      </c>
      <c r="BS44" s="993">
        <v>67</v>
      </c>
      <c r="BT44" s="993">
        <v>0</v>
      </c>
      <c r="BU44" s="993" t="s">
        <v>527</v>
      </c>
      <c r="BV44" s="975">
        <v>0</v>
      </c>
      <c r="BW44" s="993">
        <v>72</v>
      </c>
      <c r="BX44" s="993">
        <v>0</v>
      </c>
      <c r="BY44" s="993" t="s">
        <v>527</v>
      </c>
      <c r="BZ44" s="975">
        <v>0</v>
      </c>
      <c r="CA44" s="993">
        <v>78</v>
      </c>
      <c r="CB44" s="993">
        <v>0</v>
      </c>
      <c r="CC44" s="993" t="s">
        <v>527</v>
      </c>
      <c r="CD44" s="975">
        <v>0</v>
      </c>
      <c r="CE44" s="993">
        <v>85</v>
      </c>
      <c r="CF44" s="993">
        <v>0</v>
      </c>
      <c r="CG44" s="993" t="s">
        <v>527</v>
      </c>
      <c r="CH44" s="975">
        <v>0</v>
      </c>
      <c r="CI44" s="993">
        <v>93</v>
      </c>
      <c r="CJ44" s="993">
        <v>0</v>
      </c>
      <c r="CK44" s="993" t="s">
        <v>527</v>
      </c>
      <c r="CL44" s="975">
        <v>0</v>
      </c>
      <c r="CM44" s="993">
        <v>100</v>
      </c>
      <c r="CN44" s="993">
        <v>0</v>
      </c>
      <c r="CO44" s="993" t="s">
        <v>527</v>
      </c>
      <c r="CP44" s="975">
        <v>0</v>
      </c>
      <c r="CQ44" s="1039">
        <f>AY44+BC44+BG44+BK44+BO44+BS44+BW44+CA44+CE44+CI44+CM44</f>
        <v>734</v>
      </c>
      <c r="CR44" s="975" t="s">
        <v>388</v>
      </c>
      <c r="CS44" s="975" t="s">
        <v>50</v>
      </c>
      <c r="CT44" s="975" t="s">
        <v>528</v>
      </c>
      <c r="CU44" s="975" t="s">
        <v>529</v>
      </c>
      <c r="CV44" s="975">
        <v>3649090</v>
      </c>
      <c r="CW44" s="975" t="s">
        <v>530</v>
      </c>
      <c r="CX44" s="1093"/>
      <c r="CY44" s="1094"/>
      <c r="CZ44" s="1094"/>
      <c r="DA44" s="1095"/>
      <c r="DB44" s="1090"/>
      <c r="DC44" s="1072"/>
    </row>
    <row r="45" spans="1:107" s="1073" customFormat="1" ht="116.25" customHeight="1">
      <c r="A45" s="946" t="s">
        <v>321</v>
      </c>
      <c r="B45" s="947"/>
      <c r="C45" s="179" t="s">
        <v>488</v>
      </c>
      <c r="D45" s="1362"/>
      <c r="E45" s="689" t="s">
        <v>489</v>
      </c>
      <c r="F45" s="158" t="s">
        <v>490</v>
      </c>
      <c r="G45" s="158" t="s">
        <v>491</v>
      </c>
      <c r="H45" s="721" t="s">
        <v>26</v>
      </c>
      <c r="I45" s="721">
        <v>15158</v>
      </c>
      <c r="J45" s="178">
        <v>2021</v>
      </c>
      <c r="K45" s="953">
        <v>44927</v>
      </c>
      <c r="L45" s="958" t="s">
        <v>327</v>
      </c>
      <c r="M45" s="721">
        <v>20000</v>
      </c>
      <c r="N45" s="721">
        <v>20200</v>
      </c>
      <c r="O45" s="721">
        <v>20400</v>
      </c>
      <c r="P45" s="721">
        <v>20600</v>
      </c>
      <c r="Q45" s="721">
        <v>20800</v>
      </c>
      <c r="R45" s="721">
        <v>21000</v>
      </c>
      <c r="S45" s="721">
        <v>21200</v>
      </c>
      <c r="T45" s="721">
        <v>21400</v>
      </c>
      <c r="U45" s="721">
        <v>21600</v>
      </c>
      <c r="V45" s="721">
        <v>21800</v>
      </c>
      <c r="W45" s="721">
        <v>22000</v>
      </c>
      <c r="X45" s="721">
        <v>22000</v>
      </c>
      <c r="Y45" s="959" t="s">
        <v>531</v>
      </c>
      <c r="Z45" s="1371">
        <v>0.01</v>
      </c>
      <c r="AA45" s="689" t="s">
        <v>532</v>
      </c>
      <c r="AB45" s="158" t="s">
        <v>533</v>
      </c>
      <c r="AC45" s="178" t="s">
        <v>55</v>
      </c>
      <c r="AD45" s="178" t="s">
        <v>534</v>
      </c>
      <c r="AE45" s="178" t="s">
        <v>8</v>
      </c>
      <c r="AF45" s="1346" t="s">
        <v>26</v>
      </c>
      <c r="AG45" s="178" t="s">
        <v>463</v>
      </c>
      <c r="AH45" s="178">
        <v>80</v>
      </c>
      <c r="AI45" s="1069">
        <v>0.9</v>
      </c>
      <c r="AJ45" s="178">
        <v>2022</v>
      </c>
      <c r="AK45" s="1092">
        <v>44927</v>
      </c>
      <c r="AL45" s="1092" t="s">
        <v>327</v>
      </c>
      <c r="AM45" s="1339" t="s">
        <v>535</v>
      </c>
      <c r="AN45" s="1448">
        <v>0.91</v>
      </c>
      <c r="AO45" s="1448">
        <v>0.91500000000000004</v>
      </c>
      <c r="AP45" s="1448">
        <v>0.92500000000000004</v>
      </c>
      <c r="AQ45" s="1448">
        <v>0.93500000000000005</v>
      </c>
      <c r="AR45" s="1448">
        <v>0.94499999999999995</v>
      </c>
      <c r="AS45" s="1448">
        <v>0.95499999999999996</v>
      </c>
      <c r="AT45" s="1448">
        <v>0.96499999999999997</v>
      </c>
      <c r="AU45" s="1448">
        <v>0.97499999999999998</v>
      </c>
      <c r="AV45" s="1448">
        <v>0.98499999999999999</v>
      </c>
      <c r="AW45" s="1340" t="s">
        <v>536</v>
      </c>
      <c r="AX45" s="1448">
        <v>1</v>
      </c>
      <c r="AY45" s="1066">
        <v>2046</v>
      </c>
      <c r="AZ45" s="1066">
        <v>2046</v>
      </c>
      <c r="BA45" s="1066" t="s">
        <v>537</v>
      </c>
      <c r="BB45" s="1082">
        <v>7829</v>
      </c>
      <c r="BC45" s="993">
        <v>2135.94</v>
      </c>
      <c r="BD45" s="993">
        <v>0</v>
      </c>
      <c r="BE45" s="993" t="s">
        <v>537</v>
      </c>
      <c r="BF45" s="1082">
        <v>7829</v>
      </c>
      <c r="BG45" s="993">
        <v>2229.9209999999998</v>
      </c>
      <c r="BH45" s="993">
        <v>0</v>
      </c>
      <c r="BI45" s="993" t="s">
        <v>537</v>
      </c>
      <c r="BJ45" s="975">
        <v>0</v>
      </c>
      <c r="BK45" s="993">
        <v>2328.038</v>
      </c>
      <c r="BL45" s="993">
        <v>0</v>
      </c>
      <c r="BM45" s="993" t="s">
        <v>537</v>
      </c>
      <c r="BN45" s="975">
        <v>0</v>
      </c>
      <c r="BO45" s="993">
        <v>2432.799</v>
      </c>
      <c r="BP45" s="993">
        <v>0</v>
      </c>
      <c r="BQ45" s="993" t="s">
        <v>537</v>
      </c>
      <c r="BR45" s="975">
        <v>0</v>
      </c>
      <c r="BS45" s="993">
        <v>2556.8719999999998</v>
      </c>
      <c r="BT45" s="993">
        <v>0</v>
      </c>
      <c r="BU45" s="993" t="s">
        <v>537</v>
      </c>
      <c r="BV45" s="975">
        <v>0</v>
      </c>
      <c r="BW45" s="993">
        <v>2692.386</v>
      </c>
      <c r="BX45" s="993">
        <v>0</v>
      </c>
      <c r="BY45" s="993" t="s">
        <v>537</v>
      </c>
      <c r="BZ45" s="975">
        <v>0</v>
      </c>
      <c r="CA45" s="993">
        <v>2832.3910000000001</v>
      </c>
      <c r="CB45" s="993">
        <v>0</v>
      </c>
      <c r="CC45" s="993" t="s">
        <v>537</v>
      </c>
      <c r="CD45" s="975">
        <v>0</v>
      </c>
      <c r="CE45" s="993">
        <v>2976.8420000000001</v>
      </c>
      <c r="CF45" s="993">
        <v>0</v>
      </c>
      <c r="CG45" s="993" t="s">
        <v>537</v>
      </c>
      <c r="CH45" s="975">
        <v>0</v>
      </c>
      <c r="CI45" s="993">
        <v>3122.7080000000001</v>
      </c>
      <c r="CJ45" s="993">
        <v>0</v>
      </c>
      <c r="CK45" s="993" t="s">
        <v>537</v>
      </c>
      <c r="CL45" s="975">
        <v>0</v>
      </c>
      <c r="CM45" s="993">
        <v>3281.9659999999999</v>
      </c>
      <c r="CN45" s="993">
        <v>0</v>
      </c>
      <c r="CO45" s="993" t="s">
        <v>537</v>
      </c>
      <c r="CP45" s="975">
        <v>0</v>
      </c>
      <c r="CQ45" s="993">
        <f>AY45+BC45+BG45+BK45+BO45+BS45+BW45+CA45+CE45+CI45+CM45</f>
        <v>28635.862999999998</v>
      </c>
      <c r="CR45" s="975" t="s">
        <v>388</v>
      </c>
      <c r="CS45" s="975" t="s">
        <v>50</v>
      </c>
      <c r="CT45" s="975" t="s">
        <v>538</v>
      </c>
      <c r="CU45" s="975" t="s">
        <v>405</v>
      </c>
      <c r="CV45" s="975" t="s">
        <v>539</v>
      </c>
      <c r="CW45" s="975" t="s">
        <v>540</v>
      </c>
      <c r="CX45" s="1093"/>
      <c r="CY45" s="1094"/>
      <c r="CZ45" s="1094"/>
      <c r="DA45" s="1095"/>
      <c r="DB45" s="1090"/>
      <c r="DC45" s="1072"/>
    </row>
    <row r="46" spans="1:107" s="1073" customFormat="1" ht="116.25" customHeight="1">
      <c r="A46" s="946" t="s">
        <v>321</v>
      </c>
      <c r="B46" s="947"/>
      <c r="C46" s="179" t="s">
        <v>488</v>
      </c>
      <c r="D46" s="1362"/>
      <c r="E46" s="689" t="s">
        <v>489</v>
      </c>
      <c r="F46" s="158" t="s">
        <v>490</v>
      </c>
      <c r="G46" s="158" t="s">
        <v>491</v>
      </c>
      <c r="H46" s="721" t="s">
        <v>26</v>
      </c>
      <c r="I46" s="721">
        <v>15158</v>
      </c>
      <c r="J46" s="178">
        <v>2021</v>
      </c>
      <c r="K46" s="953">
        <v>44927</v>
      </c>
      <c r="L46" s="958" t="s">
        <v>327</v>
      </c>
      <c r="M46" s="721">
        <v>20000</v>
      </c>
      <c r="N46" s="721">
        <v>20200</v>
      </c>
      <c r="O46" s="721">
        <v>20400</v>
      </c>
      <c r="P46" s="721">
        <v>20600</v>
      </c>
      <c r="Q46" s="721">
        <v>20800</v>
      </c>
      <c r="R46" s="721">
        <v>21000</v>
      </c>
      <c r="S46" s="721">
        <v>21200</v>
      </c>
      <c r="T46" s="721">
        <v>21400</v>
      </c>
      <c r="U46" s="721">
        <v>21600</v>
      </c>
      <c r="V46" s="721">
        <v>21800</v>
      </c>
      <c r="W46" s="721">
        <v>22000</v>
      </c>
      <c r="X46" s="721">
        <v>22000</v>
      </c>
      <c r="Y46" s="959" t="s">
        <v>541</v>
      </c>
      <c r="Z46" s="1371">
        <v>0.01</v>
      </c>
      <c r="AA46" s="1096" t="s">
        <v>542</v>
      </c>
      <c r="AB46" s="962" t="s">
        <v>543</v>
      </c>
      <c r="AC46" s="178" t="s">
        <v>59</v>
      </c>
      <c r="AD46" s="178">
        <v>5.0999999999999996</v>
      </c>
      <c r="AE46" s="178" t="s">
        <v>544</v>
      </c>
      <c r="AF46" s="1346" t="s">
        <v>20</v>
      </c>
      <c r="AG46" s="178" t="s">
        <v>93</v>
      </c>
      <c r="AH46" s="178">
        <v>73</v>
      </c>
      <c r="AI46" s="178">
        <v>18616</v>
      </c>
      <c r="AJ46" s="178">
        <v>2021</v>
      </c>
      <c r="AK46" s="1092">
        <v>44927</v>
      </c>
      <c r="AL46" s="178" t="s">
        <v>327</v>
      </c>
      <c r="AM46" s="975">
        <v>20417</v>
      </c>
      <c r="AN46" s="975">
        <v>12249</v>
      </c>
      <c r="AO46" s="975">
        <v>19250</v>
      </c>
      <c r="AP46" s="975">
        <v>22459</v>
      </c>
      <c r="AQ46" s="975">
        <v>22459</v>
      </c>
      <c r="AR46" s="975">
        <v>13474</v>
      </c>
      <c r="AS46" s="975">
        <v>19905</v>
      </c>
      <c r="AT46" s="975">
        <v>23223</v>
      </c>
      <c r="AU46" s="975">
        <v>23223</v>
      </c>
      <c r="AV46" s="975">
        <v>13932</v>
      </c>
      <c r="AW46" s="975">
        <v>20582</v>
      </c>
      <c r="AX46" s="975">
        <v>211173</v>
      </c>
      <c r="AY46" s="1066">
        <v>517</v>
      </c>
      <c r="AZ46" s="1066">
        <v>517</v>
      </c>
      <c r="BA46" s="1066" t="s">
        <v>422</v>
      </c>
      <c r="BB46" s="1082">
        <v>7753</v>
      </c>
      <c r="BC46" s="993">
        <v>558</v>
      </c>
      <c r="BD46" s="993">
        <v>0</v>
      </c>
      <c r="BE46" s="993" t="s">
        <v>422</v>
      </c>
      <c r="BF46" s="1082">
        <v>7829</v>
      </c>
      <c r="BG46" s="993">
        <v>603</v>
      </c>
      <c r="BH46" s="993">
        <v>0</v>
      </c>
      <c r="BI46" s="993">
        <v>0</v>
      </c>
      <c r="BJ46" s="993">
        <v>0</v>
      </c>
      <c r="BK46" s="993">
        <v>651</v>
      </c>
      <c r="BL46" s="993">
        <v>0</v>
      </c>
      <c r="BM46" s="993">
        <v>0</v>
      </c>
      <c r="BN46" s="993">
        <v>0</v>
      </c>
      <c r="BO46" s="993">
        <v>703</v>
      </c>
      <c r="BP46" s="993">
        <v>0</v>
      </c>
      <c r="BQ46" s="993">
        <v>0</v>
      </c>
      <c r="BR46" s="993">
        <v>0</v>
      </c>
      <c r="BS46" s="993">
        <v>759</v>
      </c>
      <c r="BT46" s="993">
        <v>0</v>
      </c>
      <c r="BU46" s="993">
        <v>0</v>
      </c>
      <c r="BV46" s="993">
        <v>0</v>
      </c>
      <c r="BW46" s="993">
        <v>820</v>
      </c>
      <c r="BX46" s="993">
        <v>0</v>
      </c>
      <c r="BY46" s="993" t="s">
        <v>537</v>
      </c>
      <c r="BZ46" s="993">
        <v>0</v>
      </c>
      <c r="CA46" s="993">
        <v>886</v>
      </c>
      <c r="CB46" s="993">
        <v>0</v>
      </c>
      <c r="CC46" s="993">
        <v>0</v>
      </c>
      <c r="CD46" s="993" t="s">
        <v>411</v>
      </c>
      <c r="CE46" s="993">
        <v>957</v>
      </c>
      <c r="CF46" s="993">
        <v>0</v>
      </c>
      <c r="CG46" s="993">
        <v>0</v>
      </c>
      <c r="CH46" s="993">
        <v>0</v>
      </c>
      <c r="CI46" s="993">
        <v>1033</v>
      </c>
      <c r="CJ46" s="993">
        <v>0</v>
      </c>
      <c r="CK46" s="993">
        <v>0</v>
      </c>
      <c r="CL46" s="993">
        <v>0</v>
      </c>
      <c r="CM46" s="993">
        <v>1116</v>
      </c>
      <c r="CN46" s="993">
        <v>0</v>
      </c>
      <c r="CO46" s="993">
        <v>0</v>
      </c>
      <c r="CP46" s="993">
        <v>0</v>
      </c>
      <c r="CQ46" s="993">
        <f>AY46+BC46+BG46+BK46+BO46+BS46+BW46+CA46+CE46+CI46+CM46</f>
        <v>8603</v>
      </c>
      <c r="CR46" s="975" t="s">
        <v>333</v>
      </c>
      <c r="CS46" s="975" t="s">
        <v>56</v>
      </c>
      <c r="CT46" s="975" t="s">
        <v>423</v>
      </c>
      <c r="CU46" s="975" t="s">
        <v>424</v>
      </c>
      <c r="CV46" s="975" t="s">
        <v>545</v>
      </c>
      <c r="CW46" s="1358" t="s">
        <v>426</v>
      </c>
      <c r="CX46" s="1097"/>
      <c r="CY46" s="1097"/>
      <c r="CZ46" s="1097"/>
      <c r="DA46" s="1097"/>
      <c r="DB46" s="1097"/>
      <c r="DC46" s="1098"/>
    </row>
    <row r="47" spans="1:107" s="1073" customFormat="1" ht="116.25" customHeight="1">
      <c r="A47" s="946" t="s">
        <v>321</v>
      </c>
      <c r="B47" s="947"/>
      <c r="C47" s="179" t="s">
        <v>488</v>
      </c>
      <c r="D47" s="1362"/>
      <c r="E47" s="689" t="s">
        <v>489</v>
      </c>
      <c r="F47" s="158" t="s">
        <v>490</v>
      </c>
      <c r="G47" s="158" t="s">
        <v>491</v>
      </c>
      <c r="H47" s="721" t="s">
        <v>26</v>
      </c>
      <c r="I47" s="721">
        <v>15158</v>
      </c>
      <c r="J47" s="178">
        <v>2021</v>
      </c>
      <c r="K47" s="953">
        <v>44927</v>
      </c>
      <c r="L47" s="958" t="s">
        <v>327</v>
      </c>
      <c r="M47" s="721">
        <v>20000</v>
      </c>
      <c r="N47" s="721">
        <v>20200</v>
      </c>
      <c r="O47" s="721">
        <v>20400</v>
      </c>
      <c r="P47" s="721">
        <v>20600</v>
      </c>
      <c r="Q47" s="721">
        <v>20800</v>
      </c>
      <c r="R47" s="721">
        <v>21000</v>
      </c>
      <c r="S47" s="721">
        <v>21200</v>
      </c>
      <c r="T47" s="721">
        <v>21400</v>
      </c>
      <c r="U47" s="721">
        <v>21600</v>
      </c>
      <c r="V47" s="721">
        <v>21800</v>
      </c>
      <c r="W47" s="721">
        <v>22000</v>
      </c>
      <c r="X47" s="721">
        <v>22000</v>
      </c>
      <c r="Y47" s="959" t="s">
        <v>546</v>
      </c>
      <c r="Z47" s="1371">
        <v>0.01</v>
      </c>
      <c r="AA47" s="1096" t="s">
        <v>547</v>
      </c>
      <c r="AB47" s="1028" t="s">
        <v>548</v>
      </c>
      <c r="AC47" s="1099" t="s">
        <v>69</v>
      </c>
      <c r="AD47" s="1099" t="s">
        <v>549</v>
      </c>
      <c r="AE47" s="178" t="s">
        <v>550</v>
      </c>
      <c r="AF47" s="1346" t="s">
        <v>23</v>
      </c>
      <c r="AG47" s="178" t="s">
        <v>431</v>
      </c>
      <c r="AH47" s="178" t="s">
        <v>431</v>
      </c>
      <c r="AI47" s="178">
        <v>15212</v>
      </c>
      <c r="AJ47" s="178">
        <v>2021</v>
      </c>
      <c r="AK47" s="1092">
        <v>44927</v>
      </c>
      <c r="AL47" s="1092">
        <v>48944</v>
      </c>
      <c r="AM47" s="975">
        <v>23588</v>
      </c>
      <c r="AN47" s="975">
        <v>23588</v>
      </c>
      <c r="AO47" s="975">
        <v>23588</v>
      </c>
      <c r="AP47" s="975">
        <v>23588</v>
      </c>
      <c r="AQ47" s="975">
        <v>23588</v>
      </c>
      <c r="AR47" s="975">
        <v>23588</v>
      </c>
      <c r="AS47" s="975">
        <v>23588</v>
      </c>
      <c r="AT47" s="975">
        <v>23588</v>
      </c>
      <c r="AU47" s="975">
        <v>23588</v>
      </c>
      <c r="AV47" s="975">
        <v>23588</v>
      </c>
      <c r="AW47" s="975">
        <v>23588</v>
      </c>
      <c r="AX47" s="975">
        <v>23588</v>
      </c>
      <c r="AY47" s="1066">
        <v>19492</v>
      </c>
      <c r="AZ47" s="1066">
        <v>19492</v>
      </c>
      <c r="BA47" s="1066" t="s">
        <v>76</v>
      </c>
      <c r="BB47" s="1066" t="s">
        <v>551</v>
      </c>
      <c r="BC47" s="1066">
        <v>20076.759999999998</v>
      </c>
      <c r="BD47" s="1066">
        <v>0</v>
      </c>
      <c r="BE47" s="1066" t="s">
        <v>76</v>
      </c>
      <c r="BF47" s="1066" t="s">
        <v>551</v>
      </c>
      <c r="BG47" s="1066">
        <v>20679.0628</v>
      </c>
      <c r="BH47" s="1066">
        <v>0</v>
      </c>
      <c r="BI47" s="1066" t="s">
        <v>76</v>
      </c>
      <c r="BJ47" s="1066" t="s">
        <v>551</v>
      </c>
      <c r="BK47" s="1066">
        <v>21299.434684</v>
      </c>
      <c r="BL47" s="1066">
        <v>0</v>
      </c>
      <c r="BM47" s="1066" t="s">
        <v>76</v>
      </c>
      <c r="BN47" s="1066" t="s">
        <v>551</v>
      </c>
      <c r="BO47" s="1066">
        <v>21938.417724520001</v>
      </c>
      <c r="BP47" s="1066">
        <v>0</v>
      </c>
      <c r="BQ47" s="1066" t="s">
        <v>76</v>
      </c>
      <c r="BR47" s="1066" t="s">
        <v>551</v>
      </c>
      <c r="BS47" s="1066">
        <v>22596.5702562556</v>
      </c>
      <c r="BT47" s="1066">
        <v>0</v>
      </c>
      <c r="BU47" s="1066" t="s">
        <v>76</v>
      </c>
      <c r="BV47" s="1066" t="s">
        <v>551</v>
      </c>
      <c r="BW47" s="1066">
        <v>23274.467363943299</v>
      </c>
      <c r="BX47" s="1066">
        <v>0</v>
      </c>
      <c r="BY47" s="1066" t="s">
        <v>76</v>
      </c>
      <c r="BZ47" s="1066" t="s">
        <v>551</v>
      </c>
      <c r="CA47" s="1066">
        <v>23972.701384861601</v>
      </c>
      <c r="CB47" s="1066">
        <v>0</v>
      </c>
      <c r="CC47" s="1066" t="s">
        <v>76</v>
      </c>
      <c r="CD47" s="1066" t="s">
        <v>551</v>
      </c>
      <c r="CE47" s="1066">
        <v>24691.882426407399</v>
      </c>
      <c r="CF47" s="1066">
        <v>0</v>
      </c>
      <c r="CG47" s="1066" t="s">
        <v>76</v>
      </c>
      <c r="CH47" s="1066" t="s">
        <v>551</v>
      </c>
      <c r="CI47" s="1066">
        <v>25432.638899199599</v>
      </c>
      <c r="CJ47" s="1066">
        <v>0</v>
      </c>
      <c r="CK47" s="1066" t="s">
        <v>76</v>
      </c>
      <c r="CL47" s="1066" t="s">
        <v>551</v>
      </c>
      <c r="CM47" s="1066">
        <v>26195.618066175601</v>
      </c>
      <c r="CN47" s="1066">
        <v>0</v>
      </c>
      <c r="CO47" s="1066" t="s">
        <v>76</v>
      </c>
      <c r="CP47" s="1066" t="s">
        <v>551</v>
      </c>
      <c r="CQ47" s="993">
        <f>AY47+BC47+BG47+BK47+BO47+BS47+BW47+CA47+CE47+CI47+CM47</f>
        <v>249649.55360536309</v>
      </c>
      <c r="CR47" s="1040" t="s">
        <v>443</v>
      </c>
      <c r="CS47" s="975" t="s">
        <v>443</v>
      </c>
      <c r="CT47" s="975" t="s">
        <v>552</v>
      </c>
      <c r="CU47" s="975" t="s">
        <v>553</v>
      </c>
      <c r="CV47" s="975" t="s">
        <v>446</v>
      </c>
      <c r="CW47" s="1358" t="s">
        <v>554</v>
      </c>
      <c r="CX47" s="1097"/>
      <c r="CY47" s="1097"/>
      <c r="CZ47" s="1100"/>
      <c r="DA47" s="1100"/>
      <c r="DB47" s="1097"/>
      <c r="DC47" s="1098"/>
    </row>
    <row r="48" spans="1:107" s="1073" customFormat="1" ht="116.25" customHeight="1">
      <c r="A48" s="946" t="s">
        <v>321</v>
      </c>
      <c r="B48" s="947"/>
      <c r="C48" s="179" t="s">
        <v>555</v>
      </c>
      <c r="D48" s="1362">
        <f>SUM(Z48:Z49)/100*100</f>
        <v>0.02</v>
      </c>
      <c r="E48" s="689" t="s">
        <v>556</v>
      </c>
      <c r="F48" s="158" t="s">
        <v>557</v>
      </c>
      <c r="G48" s="158" t="s">
        <v>1018</v>
      </c>
      <c r="H48" s="721" t="s">
        <v>29</v>
      </c>
      <c r="I48" s="721" t="s">
        <v>558</v>
      </c>
      <c r="J48" s="721">
        <v>2021</v>
      </c>
      <c r="K48" s="953">
        <v>44927</v>
      </c>
      <c r="L48" s="721" t="s">
        <v>327</v>
      </c>
      <c r="M48" s="721" t="s">
        <v>558</v>
      </c>
      <c r="N48" s="721" t="s">
        <v>559</v>
      </c>
      <c r="O48" s="721" t="s">
        <v>560</v>
      </c>
      <c r="P48" s="721" t="s">
        <v>561</v>
      </c>
      <c r="Q48" s="721" t="s">
        <v>562</v>
      </c>
      <c r="R48" s="721" t="s">
        <v>563</v>
      </c>
      <c r="S48" s="721" t="s">
        <v>564</v>
      </c>
      <c r="T48" s="721" t="s">
        <v>565</v>
      </c>
      <c r="U48" s="721" t="s">
        <v>566</v>
      </c>
      <c r="V48" s="721" t="s">
        <v>567</v>
      </c>
      <c r="W48" s="721" t="s">
        <v>568</v>
      </c>
      <c r="X48" s="721" t="s">
        <v>568</v>
      </c>
      <c r="Y48" s="959" t="s">
        <v>569</v>
      </c>
      <c r="Z48" s="1371">
        <v>0.01</v>
      </c>
      <c r="AA48" s="689" t="s">
        <v>570</v>
      </c>
      <c r="AB48" s="158" t="s">
        <v>571</v>
      </c>
      <c r="AC48" s="178" t="s">
        <v>55</v>
      </c>
      <c r="AD48" s="178">
        <v>3.5</v>
      </c>
      <c r="AE48" s="178" t="s">
        <v>572</v>
      </c>
      <c r="AF48" s="1346" t="s">
        <v>20</v>
      </c>
      <c r="AG48" s="178" t="s">
        <v>463</v>
      </c>
      <c r="AH48" s="178">
        <v>16</v>
      </c>
      <c r="AI48" s="1069">
        <v>0</v>
      </c>
      <c r="AJ48" s="178">
        <v>2022</v>
      </c>
      <c r="AK48" s="1092">
        <v>44933</v>
      </c>
      <c r="AL48" s="1092" t="s">
        <v>327</v>
      </c>
      <c r="AM48" s="1035">
        <v>0.05</v>
      </c>
      <c r="AN48" s="1035">
        <v>0.1</v>
      </c>
      <c r="AO48" s="1035">
        <v>0.1</v>
      </c>
      <c r="AP48" s="1035">
        <v>0.1</v>
      </c>
      <c r="AQ48" s="1035">
        <v>0.1</v>
      </c>
      <c r="AR48" s="1035">
        <v>0.1</v>
      </c>
      <c r="AS48" s="1035">
        <v>0.1</v>
      </c>
      <c r="AT48" s="1035">
        <v>0.1</v>
      </c>
      <c r="AU48" s="1035">
        <v>0.1</v>
      </c>
      <c r="AV48" s="1035">
        <v>0.1</v>
      </c>
      <c r="AW48" s="1035">
        <v>0.05</v>
      </c>
      <c r="AX48" s="1035">
        <v>1</v>
      </c>
      <c r="AY48" s="1066">
        <v>4</v>
      </c>
      <c r="AZ48" s="1066">
        <v>4</v>
      </c>
      <c r="BA48" s="1101" t="s">
        <v>527</v>
      </c>
      <c r="BB48" s="1082">
        <v>7904</v>
      </c>
      <c r="BC48" s="993">
        <v>10</v>
      </c>
      <c r="BD48" s="1066">
        <v>0</v>
      </c>
      <c r="BE48" s="1102" t="s">
        <v>527</v>
      </c>
      <c r="BF48" s="1082">
        <v>7904</v>
      </c>
      <c r="BG48" s="993">
        <v>10</v>
      </c>
      <c r="BH48" s="1066">
        <v>0</v>
      </c>
      <c r="BI48" s="993" t="s">
        <v>527</v>
      </c>
      <c r="BJ48" s="975">
        <v>0</v>
      </c>
      <c r="BK48" s="993">
        <v>11</v>
      </c>
      <c r="BL48" s="1066">
        <v>0</v>
      </c>
      <c r="BM48" s="993" t="s">
        <v>527</v>
      </c>
      <c r="BN48" s="975">
        <v>0</v>
      </c>
      <c r="BO48" s="993">
        <v>12</v>
      </c>
      <c r="BP48" s="1066">
        <v>0</v>
      </c>
      <c r="BQ48" s="993" t="s">
        <v>527</v>
      </c>
      <c r="BR48" s="975">
        <v>0</v>
      </c>
      <c r="BS48" s="993">
        <v>13</v>
      </c>
      <c r="BT48" s="1066">
        <v>0</v>
      </c>
      <c r="BU48" s="993" t="s">
        <v>527</v>
      </c>
      <c r="BV48" s="975">
        <v>0</v>
      </c>
      <c r="BW48" s="993">
        <v>14</v>
      </c>
      <c r="BX48" s="1066">
        <v>0</v>
      </c>
      <c r="BY48" s="993" t="s">
        <v>527</v>
      </c>
      <c r="BZ48" s="975">
        <v>0</v>
      </c>
      <c r="CA48" s="993">
        <v>16</v>
      </c>
      <c r="CB48" s="1066">
        <v>0</v>
      </c>
      <c r="CC48" s="993" t="s">
        <v>527</v>
      </c>
      <c r="CD48" s="975">
        <v>0</v>
      </c>
      <c r="CE48" s="993">
        <v>17</v>
      </c>
      <c r="CF48" s="1066">
        <v>0</v>
      </c>
      <c r="CG48" s="993" t="s">
        <v>527</v>
      </c>
      <c r="CH48" s="975">
        <v>0</v>
      </c>
      <c r="CI48" s="993">
        <v>18</v>
      </c>
      <c r="CJ48" s="1066">
        <v>0</v>
      </c>
      <c r="CK48" s="993" t="s">
        <v>527</v>
      </c>
      <c r="CL48" s="975">
        <v>0</v>
      </c>
      <c r="CM48" s="993">
        <v>20</v>
      </c>
      <c r="CN48" s="1066">
        <v>0</v>
      </c>
      <c r="CO48" s="993" t="s">
        <v>527</v>
      </c>
      <c r="CP48" s="975">
        <v>0</v>
      </c>
      <c r="CQ48" s="993">
        <f>AY48+BC48+BG48+BK48+BO48+BS48+BW48+CA48+CE48+CI48+CM48</f>
        <v>145</v>
      </c>
      <c r="CR48" s="975" t="s">
        <v>388</v>
      </c>
      <c r="CS48" s="975" t="s">
        <v>50</v>
      </c>
      <c r="CT48" s="975" t="s">
        <v>528</v>
      </c>
      <c r="CU48" s="975" t="s">
        <v>529</v>
      </c>
      <c r="CV48" s="975" t="s">
        <v>573</v>
      </c>
      <c r="CW48" s="1358" t="s">
        <v>530</v>
      </c>
      <c r="CX48" s="975"/>
      <c r="CY48" s="975"/>
      <c r="CZ48" s="1094"/>
      <c r="DA48" s="1095"/>
      <c r="DB48" s="1090"/>
      <c r="DC48" s="1072"/>
    </row>
    <row r="49" spans="1:107" s="1073" customFormat="1" ht="116.25" customHeight="1">
      <c r="A49" s="946" t="s">
        <v>321</v>
      </c>
      <c r="B49" s="947"/>
      <c r="C49" s="179" t="s">
        <v>555</v>
      </c>
      <c r="D49" s="1362"/>
      <c r="E49" s="689" t="s">
        <v>556</v>
      </c>
      <c r="F49" s="158" t="s">
        <v>557</v>
      </c>
      <c r="G49" s="158" t="s">
        <v>1018</v>
      </c>
      <c r="H49" s="721" t="s">
        <v>29</v>
      </c>
      <c r="I49" s="721" t="s">
        <v>558</v>
      </c>
      <c r="J49" s="721">
        <v>2021</v>
      </c>
      <c r="K49" s="953">
        <v>44927</v>
      </c>
      <c r="L49" s="721" t="s">
        <v>327</v>
      </c>
      <c r="M49" s="721" t="s">
        <v>558</v>
      </c>
      <c r="N49" s="721" t="s">
        <v>559</v>
      </c>
      <c r="O49" s="721" t="s">
        <v>560</v>
      </c>
      <c r="P49" s="721" t="s">
        <v>561</v>
      </c>
      <c r="Q49" s="721" t="s">
        <v>562</v>
      </c>
      <c r="R49" s="721" t="s">
        <v>563</v>
      </c>
      <c r="S49" s="721" t="s">
        <v>564</v>
      </c>
      <c r="T49" s="721" t="s">
        <v>565</v>
      </c>
      <c r="U49" s="721" t="s">
        <v>566</v>
      </c>
      <c r="V49" s="721" t="s">
        <v>567</v>
      </c>
      <c r="W49" s="721" t="s">
        <v>568</v>
      </c>
      <c r="X49" s="721" t="s">
        <v>568</v>
      </c>
      <c r="Y49" s="959" t="s">
        <v>574</v>
      </c>
      <c r="Z49" s="1371">
        <v>0.01</v>
      </c>
      <c r="AA49" s="689" t="s">
        <v>575</v>
      </c>
      <c r="AB49" s="1103" t="s">
        <v>576</v>
      </c>
      <c r="AC49" s="178" t="s">
        <v>55</v>
      </c>
      <c r="AD49" s="178">
        <v>3.4</v>
      </c>
      <c r="AE49" s="178" t="s">
        <v>572</v>
      </c>
      <c r="AF49" s="1346" t="s">
        <v>20</v>
      </c>
      <c r="AG49" s="178" t="s">
        <v>397</v>
      </c>
      <c r="AH49" s="178" t="s">
        <v>431</v>
      </c>
      <c r="AI49" s="1069">
        <v>0</v>
      </c>
      <c r="AJ49" s="178">
        <v>2022</v>
      </c>
      <c r="AK49" s="1092">
        <v>45658</v>
      </c>
      <c r="AL49" s="1104" t="s">
        <v>327</v>
      </c>
      <c r="AM49" s="1105">
        <v>0</v>
      </c>
      <c r="AN49" s="1105">
        <v>0</v>
      </c>
      <c r="AO49" s="1105">
        <v>80000</v>
      </c>
      <c r="AP49" s="1105">
        <v>80000</v>
      </c>
      <c r="AQ49" s="1105">
        <v>80000</v>
      </c>
      <c r="AR49" s="1105">
        <v>80000</v>
      </c>
      <c r="AS49" s="1105">
        <v>80000</v>
      </c>
      <c r="AT49" s="1105">
        <v>80000</v>
      </c>
      <c r="AU49" s="1105">
        <v>80000</v>
      </c>
      <c r="AV49" s="1105">
        <v>80000</v>
      </c>
      <c r="AW49" s="1105">
        <v>80000</v>
      </c>
      <c r="AX49" s="1105">
        <f>SUM(AO49:AW49)</f>
        <v>720000</v>
      </c>
      <c r="AY49" s="1066">
        <v>0</v>
      </c>
      <c r="AZ49" s="1106">
        <v>0</v>
      </c>
      <c r="BA49" s="1006" t="s">
        <v>431</v>
      </c>
      <c r="BB49" s="1067">
        <v>0</v>
      </c>
      <c r="BC49" s="1107">
        <v>0</v>
      </c>
      <c r="BD49" s="1107">
        <v>0</v>
      </c>
      <c r="BE49" s="1006" t="s">
        <v>431</v>
      </c>
      <c r="BF49" s="1067">
        <v>0</v>
      </c>
      <c r="BG49" s="993">
        <v>9569</v>
      </c>
      <c r="BH49" s="1066">
        <v>0</v>
      </c>
      <c r="BI49" s="993" t="s">
        <v>431</v>
      </c>
      <c r="BJ49" s="975">
        <v>0</v>
      </c>
      <c r="BK49" s="993">
        <v>9990</v>
      </c>
      <c r="BL49" s="1066">
        <v>0</v>
      </c>
      <c r="BM49" s="993" t="s">
        <v>431</v>
      </c>
      <c r="BN49" s="975">
        <v>0</v>
      </c>
      <c r="BO49" s="993">
        <v>10400</v>
      </c>
      <c r="BP49" s="1066">
        <v>0</v>
      </c>
      <c r="BQ49" s="993" t="s">
        <v>431</v>
      </c>
      <c r="BR49" s="975">
        <v>0</v>
      </c>
      <c r="BS49" s="993">
        <v>10972</v>
      </c>
      <c r="BT49" s="1066">
        <v>0</v>
      </c>
      <c r="BU49" s="993" t="s">
        <v>431</v>
      </c>
      <c r="BV49" s="975">
        <v>0</v>
      </c>
      <c r="BW49" s="993">
        <v>11554</v>
      </c>
      <c r="BX49" s="1066">
        <v>0</v>
      </c>
      <c r="BY49" s="993" t="s">
        <v>431</v>
      </c>
      <c r="BZ49" s="975">
        <v>0</v>
      </c>
      <c r="CA49" s="993">
        <v>12154</v>
      </c>
      <c r="CB49" s="1066">
        <v>0</v>
      </c>
      <c r="CC49" s="993" t="s">
        <v>431</v>
      </c>
      <c r="CD49" s="975">
        <v>0</v>
      </c>
      <c r="CE49" s="993">
        <v>12774</v>
      </c>
      <c r="CF49" s="1066">
        <v>0</v>
      </c>
      <c r="CG49" s="993" t="s">
        <v>431</v>
      </c>
      <c r="CH49" s="975">
        <v>0</v>
      </c>
      <c r="CI49" s="993">
        <v>13400</v>
      </c>
      <c r="CJ49" s="1066">
        <v>0</v>
      </c>
      <c r="CK49" s="993" t="s">
        <v>431</v>
      </c>
      <c r="CL49" s="975">
        <v>0</v>
      </c>
      <c r="CM49" s="993">
        <v>14084</v>
      </c>
      <c r="CN49" s="1066">
        <v>0</v>
      </c>
      <c r="CO49" s="993" t="s">
        <v>431</v>
      </c>
      <c r="CP49" s="975">
        <v>0</v>
      </c>
      <c r="CQ49" s="997">
        <f>BG49+BK49+BO49+BS49+BW49+CA49+CE49+CI49+CM49</f>
        <v>104897</v>
      </c>
      <c r="CR49" s="975" t="s">
        <v>388</v>
      </c>
      <c r="CS49" s="975" t="s">
        <v>50</v>
      </c>
      <c r="CT49" s="975" t="s">
        <v>577</v>
      </c>
      <c r="CU49" s="975" t="s">
        <v>578</v>
      </c>
      <c r="CV49" s="975" t="s">
        <v>579</v>
      </c>
      <c r="CW49" s="1358" t="s">
        <v>580</v>
      </c>
      <c r="CX49" s="975"/>
      <c r="CY49" s="1094"/>
      <c r="CZ49" s="1094"/>
      <c r="DA49" s="1095"/>
      <c r="DB49" s="1090"/>
      <c r="DC49" s="1072"/>
    </row>
    <row r="50" spans="1:107" s="918" customFormat="1" ht="80.25" customHeight="1">
      <c r="A50" s="959" t="s">
        <v>581</v>
      </c>
      <c r="B50" s="947">
        <f>D50+D59</f>
        <v>0.25</v>
      </c>
      <c r="C50" s="179" t="s">
        <v>582</v>
      </c>
      <c r="D50" s="1362">
        <f>SUM(Z50:Z58)/100*100</f>
        <v>0.09</v>
      </c>
      <c r="E50" s="689" t="s">
        <v>2144</v>
      </c>
      <c r="F50" s="158" t="s">
        <v>2146</v>
      </c>
      <c r="G50" s="721" t="s">
        <v>11</v>
      </c>
      <c r="H50" s="721" t="s">
        <v>26</v>
      </c>
      <c r="I50" s="721">
        <v>12</v>
      </c>
      <c r="J50" s="721">
        <v>2022</v>
      </c>
      <c r="K50" s="953">
        <v>44927</v>
      </c>
      <c r="L50" s="721" t="s">
        <v>327</v>
      </c>
      <c r="M50" s="1382">
        <v>12</v>
      </c>
      <c r="N50" s="1382">
        <v>15</v>
      </c>
      <c r="O50" s="1382">
        <v>18</v>
      </c>
      <c r="P50" s="1382">
        <v>21</v>
      </c>
      <c r="Q50" s="1382">
        <v>24</v>
      </c>
      <c r="R50" s="1382">
        <v>27</v>
      </c>
      <c r="S50" s="1382">
        <v>30</v>
      </c>
      <c r="T50" s="1382">
        <v>33</v>
      </c>
      <c r="U50" s="1382">
        <v>36</v>
      </c>
      <c r="V50" s="1382">
        <v>39</v>
      </c>
      <c r="W50" s="1382">
        <v>42</v>
      </c>
      <c r="X50" s="1382">
        <v>42</v>
      </c>
      <c r="Y50" s="988" t="s">
        <v>2188</v>
      </c>
      <c r="Z50" s="1371">
        <v>0.01</v>
      </c>
      <c r="AA50" s="988" t="s">
        <v>2284</v>
      </c>
      <c r="AB50" s="988" t="s">
        <v>2283</v>
      </c>
      <c r="AC50" s="178" t="s">
        <v>72</v>
      </c>
      <c r="AD50" s="178">
        <v>11.3</v>
      </c>
      <c r="AE50" s="178" t="s">
        <v>2108</v>
      </c>
      <c r="AF50" s="178" t="s">
        <v>20</v>
      </c>
      <c r="AG50" s="178" t="s">
        <v>95</v>
      </c>
      <c r="AH50" s="178" t="s">
        <v>431</v>
      </c>
      <c r="AI50" s="178">
        <v>72</v>
      </c>
      <c r="AJ50" s="178">
        <v>2021</v>
      </c>
      <c r="AK50" s="1108">
        <v>44927</v>
      </c>
      <c r="AL50" s="1007" t="s">
        <v>327</v>
      </c>
      <c r="AM50" s="1007">
        <v>20</v>
      </c>
      <c r="AN50" s="1007">
        <v>20</v>
      </c>
      <c r="AO50" s="1007">
        <v>20</v>
      </c>
      <c r="AP50" s="1007">
        <v>20</v>
      </c>
      <c r="AQ50" s="1007">
        <v>20</v>
      </c>
      <c r="AR50" s="1007">
        <v>20</v>
      </c>
      <c r="AS50" s="1007">
        <v>20</v>
      </c>
      <c r="AT50" s="1007">
        <v>20</v>
      </c>
      <c r="AU50" s="1007">
        <v>20</v>
      </c>
      <c r="AV50" s="1007">
        <v>20</v>
      </c>
      <c r="AW50" s="1007">
        <v>20</v>
      </c>
      <c r="AX50" s="1007">
        <v>220</v>
      </c>
      <c r="AY50" s="1109">
        <v>20</v>
      </c>
      <c r="AZ50" s="1008">
        <v>20</v>
      </c>
      <c r="BA50" s="1007" t="s">
        <v>76</v>
      </c>
      <c r="BB50" s="1007">
        <v>7590</v>
      </c>
      <c r="BC50" s="1008">
        <v>20</v>
      </c>
      <c r="BD50" s="1055">
        <v>0</v>
      </c>
      <c r="BE50" s="1007" t="s">
        <v>76</v>
      </c>
      <c r="BF50" s="1007">
        <v>7590</v>
      </c>
      <c r="BG50" s="1008">
        <v>21</v>
      </c>
      <c r="BH50" s="1055">
        <v>0</v>
      </c>
      <c r="BI50" s="1007" t="s">
        <v>76</v>
      </c>
      <c r="BJ50" s="1056">
        <v>0</v>
      </c>
      <c r="BK50" s="1008">
        <v>22</v>
      </c>
      <c r="BL50" s="1055">
        <v>0</v>
      </c>
      <c r="BM50" s="1007" t="s">
        <v>76</v>
      </c>
      <c r="BN50" s="1056">
        <v>0</v>
      </c>
      <c r="BO50" s="1008">
        <v>22</v>
      </c>
      <c r="BP50" s="1055">
        <v>0</v>
      </c>
      <c r="BQ50" s="1007" t="s">
        <v>76</v>
      </c>
      <c r="BR50" s="1056">
        <v>0</v>
      </c>
      <c r="BS50" s="1008">
        <v>23</v>
      </c>
      <c r="BT50" s="1055">
        <v>0</v>
      </c>
      <c r="BU50" s="1007" t="s">
        <v>76</v>
      </c>
      <c r="BV50" s="1056">
        <v>0</v>
      </c>
      <c r="BW50" s="1008">
        <v>24</v>
      </c>
      <c r="BX50" s="1055">
        <v>0</v>
      </c>
      <c r="BY50" s="1007" t="s">
        <v>76</v>
      </c>
      <c r="BZ50" s="1056">
        <v>0</v>
      </c>
      <c r="CA50" s="1008">
        <v>24</v>
      </c>
      <c r="CB50" s="1055">
        <v>0</v>
      </c>
      <c r="CC50" s="1007" t="s">
        <v>76</v>
      </c>
      <c r="CD50" s="1056">
        <v>0</v>
      </c>
      <c r="CE50" s="1008">
        <v>26</v>
      </c>
      <c r="CF50" s="1055">
        <v>0</v>
      </c>
      <c r="CG50" s="1007" t="s">
        <v>76</v>
      </c>
      <c r="CH50" s="1056">
        <v>0</v>
      </c>
      <c r="CI50" s="1008">
        <v>27</v>
      </c>
      <c r="CJ50" s="1055">
        <v>0</v>
      </c>
      <c r="CK50" s="1007" t="s">
        <v>76</v>
      </c>
      <c r="CL50" s="1056">
        <v>0</v>
      </c>
      <c r="CM50" s="1008">
        <v>28</v>
      </c>
      <c r="CN50" s="1055">
        <v>0</v>
      </c>
      <c r="CO50" s="1007" t="s">
        <v>76</v>
      </c>
      <c r="CP50" s="1056">
        <v>0</v>
      </c>
      <c r="CQ50" s="1010">
        <f t="shared" ref="CQ50:CQ56" si="2">SUM(AY50+BC50+BK50+BG50+BO50+BS50+BW50+CA50++CE50+CI50+CM50)</f>
        <v>257</v>
      </c>
      <c r="CR50" s="1110" t="s">
        <v>583</v>
      </c>
      <c r="CS50" s="1110" t="s">
        <v>584</v>
      </c>
      <c r="CT50" s="1110" t="s">
        <v>585</v>
      </c>
      <c r="CU50" s="1111" t="s">
        <v>586</v>
      </c>
      <c r="CV50" s="1111" t="s">
        <v>587</v>
      </c>
      <c r="CW50" s="1358" t="s">
        <v>588</v>
      </c>
      <c r="CX50" s="1112"/>
      <c r="CY50" s="1112"/>
      <c r="CZ50" s="1112"/>
      <c r="DA50" s="1113"/>
      <c r="DB50" s="1113"/>
      <c r="DC50" s="1113"/>
    </row>
    <row r="51" spans="1:107" s="918" customFormat="1" ht="80.25" customHeight="1">
      <c r="A51" s="959" t="s">
        <v>581</v>
      </c>
      <c r="B51" s="947"/>
      <c r="C51" s="179" t="s">
        <v>582</v>
      </c>
      <c r="D51" s="1362"/>
      <c r="E51" s="689" t="s">
        <v>2144</v>
      </c>
      <c r="F51" s="158" t="s">
        <v>2146</v>
      </c>
      <c r="G51" s="721" t="s">
        <v>11</v>
      </c>
      <c r="H51" s="721" t="s">
        <v>26</v>
      </c>
      <c r="I51" s="721">
        <v>12</v>
      </c>
      <c r="J51" s="721">
        <v>2022</v>
      </c>
      <c r="K51" s="953">
        <v>44927</v>
      </c>
      <c r="L51" s="721" t="s">
        <v>327</v>
      </c>
      <c r="M51" s="1382">
        <v>12</v>
      </c>
      <c r="N51" s="1382">
        <v>15</v>
      </c>
      <c r="O51" s="1382">
        <v>18</v>
      </c>
      <c r="P51" s="1382">
        <v>21</v>
      </c>
      <c r="Q51" s="1382">
        <v>24</v>
      </c>
      <c r="R51" s="1382">
        <v>27</v>
      </c>
      <c r="S51" s="1382">
        <v>30</v>
      </c>
      <c r="T51" s="1382">
        <v>33</v>
      </c>
      <c r="U51" s="1382">
        <v>36</v>
      </c>
      <c r="V51" s="1382">
        <v>39</v>
      </c>
      <c r="W51" s="1382">
        <v>42</v>
      </c>
      <c r="X51" s="1382">
        <v>42</v>
      </c>
      <c r="Y51" s="959" t="s">
        <v>2174</v>
      </c>
      <c r="Z51" s="1371">
        <v>0.01</v>
      </c>
      <c r="AA51" s="689" t="s">
        <v>2139</v>
      </c>
      <c r="AB51" s="158" t="s">
        <v>2138</v>
      </c>
      <c r="AC51" s="178" t="s">
        <v>69</v>
      </c>
      <c r="AD51" s="178" t="s">
        <v>2176</v>
      </c>
      <c r="AE51" s="178" t="s">
        <v>690</v>
      </c>
      <c r="AF51" s="178" t="s">
        <v>20</v>
      </c>
      <c r="AG51" s="178" t="s">
        <v>331</v>
      </c>
      <c r="AH51" s="178">
        <v>424</v>
      </c>
      <c r="AI51" s="963">
        <v>20</v>
      </c>
      <c r="AJ51" s="963">
        <v>2022</v>
      </c>
      <c r="AK51" s="1015">
        <v>44927</v>
      </c>
      <c r="AL51" s="1009" t="s">
        <v>327</v>
      </c>
      <c r="AM51" s="1009">
        <v>5</v>
      </c>
      <c r="AN51" s="1009">
        <v>5</v>
      </c>
      <c r="AO51" s="1009">
        <v>5</v>
      </c>
      <c r="AP51" s="1009">
        <v>5</v>
      </c>
      <c r="AQ51" s="1009">
        <v>5</v>
      </c>
      <c r="AR51" s="1009">
        <v>5</v>
      </c>
      <c r="AS51" s="1009">
        <v>5</v>
      </c>
      <c r="AT51" s="1009">
        <v>5</v>
      </c>
      <c r="AU51" s="1009">
        <v>5</v>
      </c>
      <c r="AV51" s="1009">
        <v>5</v>
      </c>
      <c r="AW51" s="1009">
        <v>5</v>
      </c>
      <c r="AX51" s="1009">
        <v>55</v>
      </c>
      <c r="AY51" s="1107">
        <v>35</v>
      </c>
      <c r="AZ51" s="1066">
        <v>35</v>
      </c>
      <c r="BA51" s="1009" t="s">
        <v>360</v>
      </c>
      <c r="BB51" s="1009">
        <v>7867</v>
      </c>
      <c r="BC51" s="1066">
        <v>39</v>
      </c>
      <c r="BD51" s="1066">
        <v>0</v>
      </c>
      <c r="BE51" s="1009" t="s">
        <v>360</v>
      </c>
      <c r="BF51" s="1009">
        <v>7867</v>
      </c>
      <c r="BG51" s="1066">
        <v>39</v>
      </c>
      <c r="BH51" s="1066">
        <v>0</v>
      </c>
      <c r="BI51" s="1009" t="s">
        <v>360</v>
      </c>
      <c r="BJ51" s="975">
        <v>0</v>
      </c>
      <c r="BK51" s="1066">
        <v>39</v>
      </c>
      <c r="BL51" s="1066">
        <v>0</v>
      </c>
      <c r="BM51" s="1009" t="s">
        <v>360</v>
      </c>
      <c r="BN51" s="975">
        <v>0</v>
      </c>
      <c r="BO51" s="1066">
        <v>40</v>
      </c>
      <c r="BP51" s="1066">
        <v>0</v>
      </c>
      <c r="BQ51" s="1009" t="s">
        <v>360</v>
      </c>
      <c r="BR51" s="975">
        <v>0</v>
      </c>
      <c r="BS51" s="1066">
        <v>40</v>
      </c>
      <c r="BT51" s="1066">
        <v>0</v>
      </c>
      <c r="BU51" s="1009" t="s">
        <v>360</v>
      </c>
      <c r="BV51" s="975">
        <v>0</v>
      </c>
      <c r="BW51" s="1066">
        <v>40</v>
      </c>
      <c r="BX51" s="1066">
        <v>0</v>
      </c>
      <c r="BY51" s="1009" t="s">
        <v>360</v>
      </c>
      <c r="BZ51" s="975">
        <v>0</v>
      </c>
      <c r="CA51" s="1066">
        <v>41</v>
      </c>
      <c r="CB51" s="1066">
        <v>0</v>
      </c>
      <c r="CC51" s="1009" t="s">
        <v>360</v>
      </c>
      <c r="CD51" s="975">
        <v>0</v>
      </c>
      <c r="CE51" s="1066">
        <v>41</v>
      </c>
      <c r="CF51" s="1066">
        <v>0</v>
      </c>
      <c r="CG51" s="1009" t="s">
        <v>360</v>
      </c>
      <c r="CH51" s="975">
        <v>0</v>
      </c>
      <c r="CI51" s="1066">
        <v>41</v>
      </c>
      <c r="CJ51" s="1066">
        <v>0</v>
      </c>
      <c r="CK51" s="1009" t="s">
        <v>360</v>
      </c>
      <c r="CL51" s="975">
        <v>0</v>
      </c>
      <c r="CM51" s="1066">
        <v>42</v>
      </c>
      <c r="CN51" s="1066">
        <v>0</v>
      </c>
      <c r="CO51" s="1009" t="s">
        <v>360</v>
      </c>
      <c r="CP51" s="975">
        <v>0</v>
      </c>
      <c r="CQ51" s="1010">
        <f t="shared" si="2"/>
        <v>437</v>
      </c>
      <c r="CR51" s="1110" t="s">
        <v>590</v>
      </c>
      <c r="CS51" s="1110" t="s">
        <v>591</v>
      </c>
      <c r="CT51" s="1110" t="s">
        <v>695</v>
      </c>
      <c r="CU51" s="1110" t="s">
        <v>2147</v>
      </c>
      <c r="CV51" s="1110" t="s">
        <v>594</v>
      </c>
      <c r="CW51" s="1358" t="s">
        <v>2148</v>
      </c>
      <c r="CX51" s="174"/>
      <c r="CY51" s="174"/>
      <c r="CZ51" s="174"/>
      <c r="DA51" s="228"/>
      <c r="DB51" s="228"/>
      <c r="DC51" s="228"/>
    </row>
    <row r="52" spans="1:107" s="918" customFormat="1" ht="80.25" customHeight="1">
      <c r="A52" s="959" t="s">
        <v>581</v>
      </c>
      <c r="B52" s="947"/>
      <c r="C52" s="179" t="s">
        <v>582</v>
      </c>
      <c r="D52" s="1362"/>
      <c r="E52" s="689" t="s">
        <v>2144</v>
      </c>
      <c r="F52" s="158" t="s">
        <v>2146</v>
      </c>
      <c r="G52" s="721" t="s">
        <v>11</v>
      </c>
      <c r="H52" s="721" t="s">
        <v>26</v>
      </c>
      <c r="I52" s="721">
        <v>12</v>
      </c>
      <c r="J52" s="721">
        <v>2022</v>
      </c>
      <c r="K52" s="953">
        <v>44927</v>
      </c>
      <c r="L52" s="721" t="s">
        <v>327</v>
      </c>
      <c r="M52" s="1382">
        <v>12</v>
      </c>
      <c r="N52" s="1382">
        <v>15</v>
      </c>
      <c r="O52" s="1382">
        <v>18</v>
      </c>
      <c r="P52" s="1382">
        <v>21</v>
      </c>
      <c r="Q52" s="1382">
        <v>24</v>
      </c>
      <c r="R52" s="1382">
        <v>27</v>
      </c>
      <c r="S52" s="1382">
        <v>30</v>
      </c>
      <c r="T52" s="1382">
        <v>33</v>
      </c>
      <c r="U52" s="1382">
        <v>36</v>
      </c>
      <c r="V52" s="1382">
        <v>39</v>
      </c>
      <c r="W52" s="1382">
        <v>42</v>
      </c>
      <c r="X52" s="1382">
        <v>42</v>
      </c>
      <c r="Y52" s="1330" t="s">
        <v>596</v>
      </c>
      <c r="Z52" s="1371">
        <v>0.01</v>
      </c>
      <c r="AA52" s="689" t="s">
        <v>597</v>
      </c>
      <c r="AB52" s="158" t="s">
        <v>598</v>
      </c>
      <c r="AC52" s="178" t="s">
        <v>57</v>
      </c>
      <c r="AD52" s="178" t="s">
        <v>599</v>
      </c>
      <c r="AE52" s="178" t="s">
        <v>600</v>
      </c>
      <c r="AF52" s="1346" t="s">
        <v>20</v>
      </c>
      <c r="AG52" s="178" t="s">
        <v>463</v>
      </c>
      <c r="AH52" s="178">
        <v>86</v>
      </c>
      <c r="AI52" s="178" t="s">
        <v>411</v>
      </c>
      <c r="AJ52" s="178" t="s">
        <v>411</v>
      </c>
      <c r="AK52" s="1114">
        <v>44927</v>
      </c>
      <c r="AL52" s="1115" t="s">
        <v>327</v>
      </c>
      <c r="AM52" s="1003">
        <v>10</v>
      </c>
      <c r="AN52" s="1003">
        <v>11</v>
      </c>
      <c r="AO52" s="1003">
        <v>12</v>
      </c>
      <c r="AP52" s="1003">
        <v>13</v>
      </c>
      <c r="AQ52" s="1003">
        <v>14</v>
      </c>
      <c r="AR52" s="1003">
        <v>15</v>
      </c>
      <c r="AS52" s="1003">
        <v>15</v>
      </c>
      <c r="AT52" s="1003">
        <v>15</v>
      </c>
      <c r="AU52" s="1003">
        <v>15</v>
      </c>
      <c r="AV52" s="1003">
        <v>15</v>
      </c>
      <c r="AW52" s="1003">
        <v>15</v>
      </c>
      <c r="AX52" s="1003">
        <v>150</v>
      </c>
      <c r="AY52" s="1107">
        <v>55</v>
      </c>
      <c r="AZ52" s="1107">
        <v>0</v>
      </c>
      <c r="BA52" s="1107" t="s">
        <v>601</v>
      </c>
      <c r="BB52" s="1003">
        <v>7617</v>
      </c>
      <c r="BC52" s="1066">
        <v>64</v>
      </c>
      <c r="BD52" s="1066">
        <v>0</v>
      </c>
      <c r="BE52" s="1066" t="s">
        <v>601</v>
      </c>
      <c r="BF52" s="1003">
        <v>7617</v>
      </c>
      <c r="BG52" s="1066">
        <v>69</v>
      </c>
      <c r="BH52" s="1066">
        <v>0</v>
      </c>
      <c r="BI52" s="1066" t="s">
        <v>601</v>
      </c>
      <c r="BJ52" s="1066">
        <v>0</v>
      </c>
      <c r="BK52" s="1066">
        <v>75</v>
      </c>
      <c r="BL52" s="1066">
        <v>0</v>
      </c>
      <c r="BM52" s="1066" t="s">
        <v>601</v>
      </c>
      <c r="BN52" s="1066">
        <v>0</v>
      </c>
      <c r="BO52" s="1066">
        <v>81</v>
      </c>
      <c r="BP52" s="1066">
        <v>0</v>
      </c>
      <c r="BQ52" s="1066" t="s">
        <v>601</v>
      </c>
      <c r="BR52" s="1066">
        <v>0</v>
      </c>
      <c r="BS52" s="1066">
        <v>87</v>
      </c>
      <c r="BT52" s="1066">
        <v>0</v>
      </c>
      <c r="BU52" s="1066" t="s">
        <v>601</v>
      </c>
      <c r="BV52" s="1066">
        <v>0</v>
      </c>
      <c r="BW52" s="1066">
        <v>91</v>
      </c>
      <c r="BX52" s="1066">
        <v>0</v>
      </c>
      <c r="BY52" s="1066" t="s">
        <v>601</v>
      </c>
      <c r="BZ52" s="1066">
        <v>0</v>
      </c>
      <c r="CA52" s="1066">
        <v>95</v>
      </c>
      <c r="CB52" s="1066">
        <v>0</v>
      </c>
      <c r="CC52" s="1066" t="s">
        <v>601</v>
      </c>
      <c r="CD52" s="1066">
        <v>0</v>
      </c>
      <c r="CE52" s="1066">
        <v>99</v>
      </c>
      <c r="CF52" s="1066">
        <v>0</v>
      </c>
      <c r="CG52" s="1066" t="s">
        <v>601</v>
      </c>
      <c r="CH52" s="1066">
        <v>0</v>
      </c>
      <c r="CI52" s="1066">
        <v>103</v>
      </c>
      <c r="CJ52" s="1066">
        <v>0</v>
      </c>
      <c r="CK52" s="1066" t="s">
        <v>601</v>
      </c>
      <c r="CL52" s="1066">
        <v>0</v>
      </c>
      <c r="CM52" s="1066">
        <v>107</v>
      </c>
      <c r="CN52" s="1066">
        <v>0</v>
      </c>
      <c r="CO52" s="1066" t="s">
        <v>601</v>
      </c>
      <c r="CP52" s="1066">
        <v>0</v>
      </c>
      <c r="CQ52" s="1010">
        <f t="shared" si="2"/>
        <v>926</v>
      </c>
      <c r="CR52" s="1110" t="s">
        <v>602</v>
      </c>
      <c r="CS52" s="1110" t="s">
        <v>603</v>
      </c>
      <c r="CT52" s="1110" t="s">
        <v>604</v>
      </c>
      <c r="CU52" s="1110" t="s">
        <v>605</v>
      </c>
      <c r="CV52" s="1110">
        <v>3107957666</v>
      </c>
      <c r="CW52" s="1358" t="s">
        <v>606</v>
      </c>
      <c r="CX52" s="174"/>
      <c r="CY52" s="174"/>
      <c r="CZ52" s="174"/>
      <c r="DA52" s="228"/>
      <c r="DB52" s="228"/>
      <c r="DC52" s="228"/>
    </row>
    <row r="53" spans="1:107" s="918" customFormat="1" ht="100.5" customHeight="1">
      <c r="A53" s="959" t="s">
        <v>581</v>
      </c>
      <c r="B53" s="947"/>
      <c r="C53" s="179" t="s">
        <v>582</v>
      </c>
      <c r="D53" s="1362"/>
      <c r="E53" s="689" t="s">
        <v>2144</v>
      </c>
      <c r="F53" s="158" t="s">
        <v>2146</v>
      </c>
      <c r="G53" s="721" t="s">
        <v>11</v>
      </c>
      <c r="H53" s="721" t="s">
        <v>26</v>
      </c>
      <c r="I53" s="721">
        <v>12</v>
      </c>
      <c r="J53" s="721">
        <v>2022</v>
      </c>
      <c r="K53" s="953">
        <v>44927</v>
      </c>
      <c r="L53" s="721" t="s">
        <v>327</v>
      </c>
      <c r="M53" s="1382">
        <v>12</v>
      </c>
      <c r="N53" s="1382">
        <v>15</v>
      </c>
      <c r="O53" s="1382">
        <v>18</v>
      </c>
      <c r="P53" s="1382">
        <v>21</v>
      </c>
      <c r="Q53" s="1382">
        <v>24</v>
      </c>
      <c r="R53" s="1382">
        <v>27</v>
      </c>
      <c r="S53" s="1382">
        <v>30</v>
      </c>
      <c r="T53" s="1382">
        <v>33</v>
      </c>
      <c r="U53" s="1382">
        <v>36</v>
      </c>
      <c r="V53" s="1382">
        <v>39</v>
      </c>
      <c r="W53" s="1382">
        <v>42</v>
      </c>
      <c r="X53" s="1382">
        <v>42</v>
      </c>
      <c r="Y53" s="1193" t="s">
        <v>607</v>
      </c>
      <c r="Z53" s="1371">
        <v>0.01</v>
      </c>
      <c r="AA53" s="1117" t="s">
        <v>2109</v>
      </c>
      <c r="AB53" s="974" t="s">
        <v>2110</v>
      </c>
      <c r="AC53" s="178" t="s">
        <v>69</v>
      </c>
      <c r="AD53" s="1006">
        <v>10.199999999999999</v>
      </c>
      <c r="AE53" s="975" t="s">
        <v>608</v>
      </c>
      <c r="AF53" s="1346" t="s">
        <v>26</v>
      </c>
      <c r="AG53" s="1006" t="s">
        <v>331</v>
      </c>
      <c r="AH53" s="1009">
        <v>43</v>
      </c>
      <c r="AI53" s="1009" t="s">
        <v>411</v>
      </c>
      <c r="AJ53" s="1009" t="s">
        <v>411</v>
      </c>
      <c r="AK53" s="1015">
        <v>44927</v>
      </c>
      <c r="AL53" s="1009" t="s">
        <v>327</v>
      </c>
      <c r="AM53" s="1118">
        <v>0.09</v>
      </c>
      <c r="AN53" s="1118">
        <v>0.18</v>
      </c>
      <c r="AO53" s="1118">
        <v>0.27</v>
      </c>
      <c r="AP53" s="1118">
        <v>0.36</v>
      </c>
      <c r="AQ53" s="1118">
        <v>0.45</v>
      </c>
      <c r="AR53" s="1118">
        <v>0.54</v>
      </c>
      <c r="AS53" s="1118">
        <v>0.63</v>
      </c>
      <c r="AT53" s="1118">
        <v>0.72</v>
      </c>
      <c r="AU53" s="1118">
        <v>0.81</v>
      </c>
      <c r="AV53" s="1118">
        <v>0.9</v>
      </c>
      <c r="AW53" s="1118">
        <v>1</v>
      </c>
      <c r="AX53" s="1118">
        <v>1</v>
      </c>
      <c r="AY53" s="1119">
        <v>323</v>
      </c>
      <c r="AZ53" s="1119">
        <v>305</v>
      </c>
      <c r="BA53" s="1082" t="s">
        <v>342</v>
      </c>
      <c r="BB53" s="1079">
        <v>7744</v>
      </c>
      <c r="BC53" s="1119">
        <v>341</v>
      </c>
      <c r="BD53" s="991">
        <v>0</v>
      </c>
      <c r="BE53" s="1082" t="s">
        <v>342</v>
      </c>
      <c r="BF53" s="1079">
        <v>7744</v>
      </c>
      <c r="BG53" s="1119">
        <v>356</v>
      </c>
      <c r="BH53" s="991">
        <v>0</v>
      </c>
      <c r="BI53" s="1082" t="s">
        <v>342</v>
      </c>
      <c r="BJ53" s="975">
        <v>0</v>
      </c>
      <c r="BK53" s="1119">
        <v>367</v>
      </c>
      <c r="BL53" s="991">
        <v>0</v>
      </c>
      <c r="BM53" s="1082" t="s">
        <v>342</v>
      </c>
      <c r="BN53" s="975">
        <v>0</v>
      </c>
      <c r="BO53" s="1119">
        <v>378</v>
      </c>
      <c r="BP53" s="991">
        <v>0</v>
      </c>
      <c r="BQ53" s="1082" t="s">
        <v>342</v>
      </c>
      <c r="BR53" s="975">
        <v>0</v>
      </c>
      <c r="BS53" s="1119">
        <v>389</v>
      </c>
      <c r="BT53" s="991">
        <v>0</v>
      </c>
      <c r="BU53" s="1082" t="s">
        <v>342</v>
      </c>
      <c r="BV53" s="975">
        <v>0</v>
      </c>
      <c r="BW53" s="1119">
        <v>401</v>
      </c>
      <c r="BX53" s="991">
        <v>0</v>
      </c>
      <c r="BY53" s="1082" t="s">
        <v>342</v>
      </c>
      <c r="BZ53" s="975">
        <v>0</v>
      </c>
      <c r="CA53" s="1119">
        <v>413</v>
      </c>
      <c r="CB53" s="991">
        <v>0</v>
      </c>
      <c r="CC53" s="1082" t="s">
        <v>342</v>
      </c>
      <c r="CD53" s="975">
        <v>0</v>
      </c>
      <c r="CE53" s="1119">
        <v>425</v>
      </c>
      <c r="CF53" s="991">
        <v>0</v>
      </c>
      <c r="CG53" s="1082" t="s">
        <v>342</v>
      </c>
      <c r="CH53" s="975">
        <v>0</v>
      </c>
      <c r="CI53" s="1119">
        <v>438</v>
      </c>
      <c r="CJ53" s="991">
        <v>0</v>
      </c>
      <c r="CK53" s="1082" t="s">
        <v>342</v>
      </c>
      <c r="CL53" s="975">
        <v>0</v>
      </c>
      <c r="CM53" s="1119">
        <v>451</v>
      </c>
      <c r="CN53" s="991">
        <v>0</v>
      </c>
      <c r="CO53" s="1082" t="s">
        <v>342</v>
      </c>
      <c r="CP53" s="975">
        <v>0</v>
      </c>
      <c r="CQ53" s="1039">
        <f t="shared" si="2"/>
        <v>4282</v>
      </c>
      <c r="CR53" s="1110" t="s">
        <v>333</v>
      </c>
      <c r="CS53" s="1110" t="s">
        <v>334</v>
      </c>
      <c r="CT53" s="1110" t="s">
        <v>335</v>
      </c>
      <c r="CU53" s="178" t="s">
        <v>336</v>
      </c>
      <c r="CV53" s="178">
        <v>3102407261</v>
      </c>
      <c r="CW53" s="1358" t="s">
        <v>337</v>
      </c>
      <c r="CX53" s="1120"/>
      <c r="CY53" s="1120"/>
      <c r="CZ53" s="1120"/>
      <c r="DA53" s="1121"/>
      <c r="DB53" s="1121"/>
      <c r="DC53" s="1121"/>
    </row>
    <row r="54" spans="1:107" s="1126" customFormat="1" ht="80.25" customHeight="1">
      <c r="A54" s="959" t="s">
        <v>581</v>
      </c>
      <c r="B54" s="947"/>
      <c r="C54" s="179" t="s">
        <v>582</v>
      </c>
      <c r="D54" s="1362"/>
      <c r="E54" s="689" t="s">
        <v>2144</v>
      </c>
      <c r="F54" s="158" t="s">
        <v>2146</v>
      </c>
      <c r="G54" s="721" t="s">
        <v>11</v>
      </c>
      <c r="H54" s="721" t="s">
        <v>26</v>
      </c>
      <c r="I54" s="721">
        <v>12</v>
      </c>
      <c r="J54" s="721">
        <v>2022</v>
      </c>
      <c r="K54" s="953">
        <v>44927</v>
      </c>
      <c r="L54" s="721" t="s">
        <v>327</v>
      </c>
      <c r="M54" s="1382">
        <v>12</v>
      </c>
      <c r="N54" s="1382">
        <v>15</v>
      </c>
      <c r="O54" s="1382">
        <v>18</v>
      </c>
      <c r="P54" s="1382">
        <v>21</v>
      </c>
      <c r="Q54" s="1382">
        <v>24</v>
      </c>
      <c r="R54" s="1382">
        <v>27</v>
      </c>
      <c r="S54" s="1382">
        <v>30</v>
      </c>
      <c r="T54" s="1382">
        <v>33</v>
      </c>
      <c r="U54" s="1382">
        <v>36</v>
      </c>
      <c r="V54" s="1382">
        <v>39</v>
      </c>
      <c r="W54" s="1382">
        <v>42</v>
      </c>
      <c r="X54" s="1382">
        <v>42</v>
      </c>
      <c r="Y54" s="1202" t="s">
        <v>609</v>
      </c>
      <c r="Z54" s="1371">
        <v>0.01</v>
      </c>
      <c r="AA54" s="1117" t="s">
        <v>610</v>
      </c>
      <c r="AB54" s="1116" t="s">
        <v>611</v>
      </c>
      <c r="AC54" s="957" t="s">
        <v>69</v>
      </c>
      <c r="AD54" s="1077">
        <v>10.199999999999999</v>
      </c>
      <c r="AE54" s="1040" t="s">
        <v>612</v>
      </c>
      <c r="AF54" s="1349" t="s">
        <v>20</v>
      </c>
      <c r="AG54" s="1077" t="s">
        <v>331</v>
      </c>
      <c r="AH54" s="1115">
        <v>147</v>
      </c>
      <c r="AI54" s="1115">
        <v>1</v>
      </c>
      <c r="AJ54" s="1115">
        <v>2022</v>
      </c>
      <c r="AK54" s="1114">
        <v>44927</v>
      </c>
      <c r="AL54" s="1115" t="s">
        <v>327</v>
      </c>
      <c r="AM54" s="1077">
        <v>1</v>
      </c>
      <c r="AN54" s="1115">
        <v>1</v>
      </c>
      <c r="AO54" s="1115">
        <v>1</v>
      </c>
      <c r="AP54" s="1115">
        <v>1</v>
      </c>
      <c r="AQ54" s="1115">
        <v>1</v>
      </c>
      <c r="AR54" s="1115">
        <v>1</v>
      </c>
      <c r="AS54" s="1115">
        <v>1</v>
      </c>
      <c r="AT54" s="1115">
        <v>1</v>
      </c>
      <c r="AU54" s="1115">
        <v>1</v>
      </c>
      <c r="AV54" s="1115">
        <v>1</v>
      </c>
      <c r="AW54" s="1115">
        <v>1</v>
      </c>
      <c r="AX54" s="1123">
        <v>11</v>
      </c>
      <c r="AY54" s="1006">
        <v>45</v>
      </c>
      <c r="AZ54" s="1124">
        <v>0</v>
      </c>
      <c r="BA54" s="1067" t="s">
        <v>76</v>
      </c>
      <c r="BB54" s="1088">
        <v>7648</v>
      </c>
      <c r="BC54" s="1107">
        <v>46</v>
      </c>
      <c r="BD54" s="1107">
        <v>0</v>
      </c>
      <c r="BE54" s="1088" t="s">
        <v>76</v>
      </c>
      <c r="BF54" s="1088">
        <v>7648</v>
      </c>
      <c r="BG54" s="1124">
        <v>47</v>
      </c>
      <c r="BH54" s="1124">
        <v>0</v>
      </c>
      <c r="BI54" s="1088" t="s">
        <v>76</v>
      </c>
      <c r="BJ54" s="1088">
        <v>0</v>
      </c>
      <c r="BK54" s="1124">
        <v>48</v>
      </c>
      <c r="BL54" s="1124">
        <v>0</v>
      </c>
      <c r="BM54" s="1088" t="s">
        <v>76</v>
      </c>
      <c r="BN54" s="1088">
        <v>0</v>
      </c>
      <c r="BO54" s="1124">
        <v>49</v>
      </c>
      <c r="BP54" s="1124">
        <v>0</v>
      </c>
      <c r="BQ54" s="1088" t="s">
        <v>76</v>
      </c>
      <c r="BR54" s="1088">
        <v>0</v>
      </c>
      <c r="BS54" s="1124">
        <v>50</v>
      </c>
      <c r="BT54" s="1124">
        <v>0</v>
      </c>
      <c r="BU54" s="1088" t="s">
        <v>76</v>
      </c>
      <c r="BV54" s="1088">
        <v>0</v>
      </c>
      <c r="BW54" s="1124">
        <v>51</v>
      </c>
      <c r="BX54" s="1124">
        <v>0</v>
      </c>
      <c r="BY54" s="1088" t="s">
        <v>76</v>
      </c>
      <c r="BZ54" s="1088">
        <v>0</v>
      </c>
      <c r="CA54" s="1124">
        <v>52</v>
      </c>
      <c r="CB54" s="1124">
        <v>0</v>
      </c>
      <c r="CC54" s="1088" t="s">
        <v>76</v>
      </c>
      <c r="CD54" s="1088">
        <v>0</v>
      </c>
      <c r="CE54" s="1124">
        <v>53</v>
      </c>
      <c r="CF54" s="1124">
        <v>0</v>
      </c>
      <c r="CG54" s="1088" t="s">
        <v>76</v>
      </c>
      <c r="CH54" s="1088">
        <v>0</v>
      </c>
      <c r="CI54" s="1124">
        <v>54</v>
      </c>
      <c r="CJ54" s="1124">
        <v>0</v>
      </c>
      <c r="CK54" s="1088" t="s">
        <v>76</v>
      </c>
      <c r="CL54" s="1088">
        <v>0</v>
      </c>
      <c r="CM54" s="1124">
        <v>55</v>
      </c>
      <c r="CN54" s="1124">
        <v>0</v>
      </c>
      <c r="CO54" s="1088" t="s">
        <v>76</v>
      </c>
      <c r="CP54" s="1088">
        <v>0</v>
      </c>
      <c r="CQ54" s="1125">
        <f t="shared" si="2"/>
        <v>550</v>
      </c>
      <c r="CR54" s="1110" t="s">
        <v>602</v>
      </c>
      <c r="CS54" s="1110" t="s">
        <v>613</v>
      </c>
      <c r="CT54" s="1110" t="s">
        <v>614</v>
      </c>
      <c r="CU54" s="1110" t="s">
        <v>615</v>
      </c>
      <c r="CV54" s="1110">
        <v>3274850</v>
      </c>
      <c r="CW54" s="1110" t="s">
        <v>616</v>
      </c>
      <c r="CX54" s="1120"/>
      <c r="CY54" s="1120"/>
      <c r="CZ54" s="1120"/>
      <c r="DA54" s="1121"/>
      <c r="DB54" s="1121"/>
      <c r="DC54" s="1121"/>
    </row>
    <row r="55" spans="1:107" s="918" customFormat="1" ht="80.25" customHeight="1">
      <c r="A55" s="959" t="s">
        <v>581</v>
      </c>
      <c r="B55" s="947"/>
      <c r="C55" s="179" t="s">
        <v>582</v>
      </c>
      <c r="D55" s="1362"/>
      <c r="E55" s="689" t="s">
        <v>2144</v>
      </c>
      <c r="F55" s="158" t="s">
        <v>2146</v>
      </c>
      <c r="G55" s="721" t="s">
        <v>11</v>
      </c>
      <c r="H55" s="721" t="s">
        <v>26</v>
      </c>
      <c r="I55" s="721">
        <v>12</v>
      </c>
      <c r="J55" s="721">
        <v>2022</v>
      </c>
      <c r="K55" s="953">
        <v>44927</v>
      </c>
      <c r="L55" s="721" t="s">
        <v>327</v>
      </c>
      <c r="M55" s="1382">
        <v>12</v>
      </c>
      <c r="N55" s="1382">
        <v>15</v>
      </c>
      <c r="O55" s="1382">
        <v>18</v>
      </c>
      <c r="P55" s="1382">
        <v>21</v>
      </c>
      <c r="Q55" s="1382">
        <v>24</v>
      </c>
      <c r="R55" s="1382">
        <v>27</v>
      </c>
      <c r="S55" s="1382">
        <v>30</v>
      </c>
      <c r="T55" s="1382">
        <v>33</v>
      </c>
      <c r="U55" s="1382">
        <v>36</v>
      </c>
      <c r="V55" s="1382">
        <v>39</v>
      </c>
      <c r="W55" s="1382">
        <v>42</v>
      </c>
      <c r="X55" s="1382">
        <v>42</v>
      </c>
      <c r="Y55" s="1203" t="s">
        <v>617</v>
      </c>
      <c r="Z55" s="1371">
        <v>0.01</v>
      </c>
      <c r="AA55" s="1154" t="s">
        <v>2111</v>
      </c>
      <c r="AB55" s="1127" t="s">
        <v>618</v>
      </c>
      <c r="AC55" s="178" t="s">
        <v>69</v>
      </c>
      <c r="AD55" s="1006">
        <v>10.199999999999999</v>
      </c>
      <c r="AE55" s="963" t="s">
        <v>619</v>
      </c>
      <c r="AF55" s="1346" t="s">
        <v>20</v>
      </c>
      <c r="AG55" s="1006" t="s">
        <v>331</v>
      </c>
      <c r="AH55" s="1006">
        <v>509</v>
      </c>
      <c r="AI55" s="1006" t="s">
        <v>326</v>
      </c>
      <c r="AJ55" s="1006" t="s">
        <v>326</v>
      </c>
      <c r="AK55" s="1005">
        <v>44927</v>
      </c>
      <c r="AL55" s="1006" t="s">
        <v>327</v>
      </c>
      <c r="AM55" s="1006">
        <v>4</v>
      </c>
      <c r="AN55" s="1006">
        <v>4</v>
      </c>
      <c r="AO55" s="1006">
        <v>4</v>
      </c>
      <c r="AP55" s="1006">
        <v>4</v>
      </c>
      <c r="AQ55" s="1006">
        <v>4</v>
      </c>
      <c r="AR55" s="1006">
        <v>4</v>
      </c>
      <c r="AS55" s="1006">
        <v>4</v>
      </c>
      <c r="AT55" s="1006">
        <v>4</v>
      </c>
      <c r="AU55" s="1006">
        <v>4</v>
      </c>
      <c r="AV55" s="1006">
        <v>4</v>
      </c>
      <c r="AW55" s="1006">
        <v>4</v>
      </c>
      <c r="AX55" s="1006">
        <v>44</v>
      </c>
      <c r="AY55" s="1109">
        <v>122</v>
      </c>
      <c r="AZ55" s="1109">
        <v>122</v>
      </c>
      <c r="BA55" s="1109" t="s">
        <v>76</v>
      </c>
      <c r="BB55" s="1128">
        <v>7628</v>
      </c>
      <c r="BC55" s="1008">
        <v>128</v>
      </c>
      <c r="BD55" s="1107">
        <v>0</v>
      </c>
      <c r="BE55" s="1008" t="s">
        <v>76</v>
      </c>
      <c r="BF55" s="990">
        <v>7628</v>
      </c>
      <c r="BG55" s="1008">
        <v>132</v>
      </c>
      <c r="BH55" s="1107">
        <v>0</v>
      </c>
      <c r="BI55" s="1008" t="s">
        <v>76</v>
      </c>
      <c r="BJ55" s="1128">
        <v>0</v>
      </c>
      <c r="BK55" s="1008">
        <v>136</v>
      </c>
      <c r="BL55" s="1107">
        <v>0</v>
      </c>
      <c r="BM55" s="1008" t="s">
        <v>76</v>
      </c>
      <c r="BN55" s="1128">
        <v>0</v>
      </c>
      <c r="BO55" s="1008">
        <v>140</v>
      </c>
      <c r="BP55" s="1107">
        <v>0</v>
      </c>
      <c r="BQ55" s="1008" t="s">
        <v>76</v>
      </c>
      <c r="BR55" s="1128">
        <v>0</v>
      </c>
      <c r="BS55" s="1008">
        <v>144</v>
      </c>
      <c r="BT55" s="1107">
        <v>0</v>
      </c>
      <c r="BU55" s="1008" t="s">
        <v>76</v>
      </c>
      <c r="BV55" s="1128">
        <v>0</v>
      </c>
      <c r="BW55" s="1008">
        <v>148</v>
      </c>
      <c r="BX55" s="1107">
        <v>0</v>
      </c>
      <c r="BY55" s="1008" t="s">
        <v>76</v>
      </c>
      <c r="BZ55" s="1128">
        <v>0</v>
      </c>
      <c r="CA55" s="1008">
        <v>153</v>
      </c>
      <c r="CB55" s="1107">
        <v>0</v>
      </c>
      <c r="CC55" s="1008" t="s">
        <v>76</v>
      </c>
      <c r="CD55" s="1128">
        <v>0</v>
      </c>
      <c r="CE55" s="1008">
        <v>157</v>
      </c>
      <c r="CF55" s="1107">
        <v>0</v>
      </c>
      <c r="CG55" s="1008" t="s">
        <v>76</v>
      </c>
      <c r="CH55" s="1128">
        <v>0</v>
      </c>
      <c r="CI55" s="1008">
        <v>162</v>
      </c>
      <c r="CJ55" s="1107">
        <v>0</v>
      </c>
      <c r="CK55" s="1008" t="s">
        <v>76</v>
      </c>
      <c r="CL55" s="1128">
        <v>0</v>
      </c>
      <c r="CM55" s="1008">
        <v>167</v>
      </c>
      <c r="CN55" s="1107">
        <v>0</v>
      </c>
      <c r="CO55" s="1008" t="s">
        <v>76</v>
      </c>
      <c r="CP55" s="1128">
        <v>0</v>
      </c>
      <c r="CQ55" s="997">
        <f t="shared" si="2"/>
        <v>1589</v>
      </c>
      <c r="CR55" s="1129" t="s">
        <v>583</v>
      </c>
      <c r="CS55" s="1129" t="s">
        <v>620</v>
      </c>
      <c r="CT55" s="1129" t="s">
        <v>621</v>
      </c>
      <c r="CU55" s="1129" t="s">
        <v>622</v>
      </c>
      <c r="CV55" s="1129">
        <v>3134533779</v>
      </c>
      <c r="CW55" s="1129" t="s">
        <v>623</v>
      </c>
      <c r="CX55" s="174"/>
      <c r="CY55" s="174"/>
      <c r="CZ55" s="174"/>
      <c r="DA55" s="228"/>
      <c r="DB55" s="228"/>
      <c r="DC55" s="228"/>
    </row>
    <row r="56" spans="1:107" s="1131" customFormat="1" ht="80.25" customHeight="1">
      <c r="A56" s="959" t="s">
        <v>581</v>
      </c>
      <c r="B56" s="947"/>
      <c r="C56" s="179" t="s">
        <v>582</v>
      </c>
      <c r="D56" s="1362"/>
      <c r="E56" s="689" t="s">
        <v>2144</v>
      </c>
      <c r="F56" s="158" t="s">
        <v>2146</v>
      </c>
      <c r="G56" s="721" t="s">
        <v>11</v>
      </c>
      <c r="H56" s="721" t="s">
        <v>26</v>
      </c>
      <c r="I56" s="721">
        <v>12</v>
      </c>
      <c r="J56" s="721">
        <v>2022</v>
      </c>
      <c r="K56" s="953">
        <v>44927</v>
      </c>
      <c r="L56" s="721" t="s">
        <v>327</v>
      </c>
      <c r="M56" s="1382">
        <v>12</v>
      </c>
      <c r="N56" s="1382">
        <v>15</v>
      </c>
      <c r="O56" s="1382">
        <v>18</v>
      </c>
      <c r="P56" s="1382">
        <v>21</v>
      </c>
      <c r="Q56" s="1382">
        <v>24</v>
      </c>
      <c r="R56" s="1382">
        <v>27</v>
      </c>
      <c r="S56" s="1382">
        <v>30</v>
      </c>
      <c r="T56" s="1382">
        <v>33</v>
      </c>
      <c r="U56" s="1382">
        <v>36</v>
      </c>
      <c r="V56" s="1382">
        <v>39</v>
      </c>
      <c r="W56" s="1382">
        <v>42</v>
      </c>
      <c r="X56" s="1382">
        <v>42</v>
      </c>
      <c r="Y56" s="1204" t="s">
        <v>624</v>
      </c>
      <c r="Z56" s="1371">
        <v>0.01</v>
      </c>
      <c r="AA56" s="962" t="s">
        <v>625</v>
      </c>
      <c r="AB56" s="964" t="s">
        <v>2112</v>
      </c>
      <c r="AC56" s="1068" t="s">
        <v>69</v>
      </c>
      <c r="AD56" s="1006">
        <v>10.199999999999999</v>
      </c>
      <c r="AE56" s="963" t="s">
        <v>1530</v>
      </c>
      <c r="AF56" s="1346" t="s">
        <v>20</v>
      </c>
      <c r="AG56" s="1006" t="s">
        <v>331</v>
      </c>
      <c r="AH56" s="1006">
        <v>509</v>
      </c>
      <c r="AI56" s="1006" t="s">
        <v>326</v>
      </c>
      <c r="AJ56" s="1006" t="s">
        <v>326</v>
      </c>
      <c r="AK56" s="1005">
        <v>44927</v>
      </c>
      <c r="AL56" s="1006" t="s">
        <v>327</v>
      </c>
      <c r="AM56" s="1130">
        <v>2</v>
      </c>
      <c r="AN56" s="1130">
        <v>2</v>
      </c>
      <c r="AO56" s="1130">
        <v>2</v>
      </c>
      <c r="AP56" s="1130">
        <v>2</v>
      </c>
      <c r="AQ56" s="1130">
        <v>2</v>
      </c>
      <c r="AR56" s="1130">
        <v>2</v>
      </c>
      <c r="AS56" s="1130">
        <v>2</v>
      </c>
      <c r="AT56" s="1130">
        <v>2</v>
      </c>
      <c r="AU56" s="1130">
        <v>2</v>
      </c>
      <c r="AV56" s="1130">
        <v>2</v>
      </c>
      <c r="AW56" s="1130">
        <v>2</v>
      </c>
      <c r="AX56" s="1130">
        <v>22</v>
      </c>
      <c r="AY56" s="1109">
        <v>122</v>
      </c>
      <c r="AZ56" s="1109">
        <v>122</v>
      </c>
      <c r="BA56" s="1109" t="s">
        <v>76</v>
      </c>
      <c r="BB56" s="1088">
        <v>7628</v>
      </c>
      <c r="BC56" s="1008">
        <v>128</v>
      </c>
      <c r="BD56" s="1107">
        <v>0</v>
      </c>
      <c r="BE56" s="1008" t="s">
        <v>76</v>
      </c>
      <c r="BF56" s="963">
        <v>7628</v>
      </c>
      <c r="BG56" s="1008">
        <v>132</v>
      </c>
      <c r="BH56" s="1107">
        <v>0</v>
      </c>
      <c r="BI56" s="1008" t="s">
        <v>76</v>
      </c>
      <c r="BJ56" s="1088">
        <v>0</v>
      </c>
      <c r="BK56" s="1008">
        <v>136</v>
      </c>
      <c r="BL56" s="1107">
        <v>0</v>
      </c>
      <c r="BM56" s="1008" t="s">
        <v>76</v>
      </c>
      <c r="BN56" s="1088">
        <v>0</v>
      </c>
      <c r="BO56" s="1008">
        <v>140</v>
      </c>
      <c r="BP56" s="1107">
        <v>0</v>
      </c>
      <c r="BQ56" s="1008" t="s">
        <v>76</v>
      </c>
      <c r="BR56" s="1088">
        <v>0</v>
      </c>
      <c r="BS56" s="1008">
        <v>144</v>
      </c>
      <c r="BT56" s="1107">
        <v>0</v>
      </c>
      <c r="BU56" s="1008" t="s">
        <v>76</v>
      </c>
      <c r="BV56" s="1088">
        <v>0</v>
      </c>
      <c r="BW56" s="1008">
        <v>148</v>
      </c>
      <c r="BX56" s="1107">
        <v>0</v>
      </c>
      <c r="BY56" s="1008" t="s">
        <v>76</v>
      </c>
      <c r="BZ56" s="1088">
        <v>0</v>
      </c>
      <c r="CA56" s="1008">
        <v>153</v>
      </c>
      <c r="CB56" s="1107">
        <v>0</v>
      </c>
      <c r="CC56" s="1008" t="s">
        <v>76</v>
      </c>
      <c r="CD56" s="1088">
        <v>0</v>
      </c>
      <c r="CE56" s="1008">
        <v>157</v>
      </c>
      <c r="CF56" s="1107">
        <v>0</v>
      </c>
      <c r="CG56" s="1008" t="s">
        <v>76</v>
      </c>
      <c r="CH56" s="1088">
        <v>0</v>
      </c>
      <c r="CI56" s="1008">
        <v>162</v>
      </c>
      <c r="CJ56" s="1107">
        <v>0</v>
      </c>
      <c r="CK56" s="1008" t="s">
        <v>76</v>
      </c>
      <c r="CL56" s="1088">
        <v>0</v>
      </c>
      <c r="CM56" s="1008">
        <v>167</v>
      </c>
      <c r="CN56" s="1107">
        <v>0</v>
      </c>
      <c r="CO56" s="1008" t="s">
        <v>76</v>
      </c>
      <c r="CP56" s="1088">
        <v>0</v>
      </c>
      <c r="CQ56" s="997">
        <f t="shared" si="2"/>
        <v>1589</v>
      </c>
      <c r="CR56" s="1129" t="s">
        <v>583</v>
      </c>
      <c r="CS56" s="1129" t="s">
        <v>620</v>
      </c>
      <c r="CT56" s="1129" t="s">
        <v>626</v>
      </c>
      <c r="CU56" s="1129" t="s">
        <v>627</v>
      </c>
      <c r="CV56" s="1129">
        <v>3165030735</v>
      </c>
      <c r="CW56" s="1129" t="s">
        <v>628</v>
      </c>
      <c r="CX56" s="1112"/>
      <c r="CY56" s="1112"/>
      <c r="CZ56" s="1112"/>
      <c r="DA56" s="1113"/>
      <c r="DB56" s="1113"/>
      <c r="DC56" s="1113"/>
    </row>
    <row r="57" spans="1:107" s="1131" customFormat="1" ht="80.25" customHeight="1">
      <c r="A57" s="959" t="s">
        <v>581</v>
      </c>
      <c r="B57" s="947"/>
      <c r="C57" s="179" t="s">
        <v>582</v>
      </c>
      <c r="D57" s="1362"/>
      <c r="E57" s="689" t="s">
        <v>2144</v>
      </c>
      <c r="F57" s="158" t="s">
        <v>2146</v>
      </c>
      <c r="G57" s="721" t="s">
        <v>11</v>
      </c>
      <c r="H57" s="721" t="s">
        <v>26</v>
      </c>
      <c r="I57" s="721">
        <v>12</v>
      </c>
      <c r="J57" s="721">
        <v>2022</v>
      </c>
      <c r="K57" s="953">
        <v>44927</v>
      </c>
      <c r="L57" s="721" t="s">
        <v>327</v>
      </c>
      <c r="M57" s="1382">
        <v>12</v>
      </c>
      <c r="N57" s="1382">
        <v>15</v>
      </c>
      <c r="O57" s="1382">
        <v>18</v>
      </c>
      <c r="P57" s="1382">
        <v>21</v>
      </c>
      <c r="Q57" s="1382">
        <v>24</v>
      </c>
      <c r="R57" s="1382">
        <v>27</v>
      </c>
      <c r="S57" s="1382">
        <v>30</v>
      </c>
      <c r="T57" s="1382">
        <v>33</v>
      </c>
      <c r="U57" s="1382">
        <v>36</v>
      </c>
      <c r="V57" s="1382">
        <v>39</v>
      </c>
      <c r="W57" s="1382">
        <v>42</v>
      </c>
      <c r="X57" s="1382">
        <v>42</v>
      </c>
      <c r="Y57" s="1204" t="s">
        <v>629</v>
      </c>
      <c r="Z57" s="1371">
        <v>0.01</v>
      </c>
      <c r="AA57" s="962" t="s">
        <v>630</v>
      </c>
      <c r="AB57" s="961" t="s">
        <v>631</v>
      </c>
      <c r="AC57" s="1132" t="s">
        <v>59</v>
      </c>
      <c r="AD57" s="1130">
        <v>5.0999999999999996</v>
      </c>
      <c r="AE57" s="990" t="s">
        <v>2</v>
      </c>
      <c r="AF57" s="1347" t="s">
        <v>20</v>
      </c>
      <c r="AG57" s="1006" t="s">
        <v>397</v>
      </c>
      <c r="AH57" s="1006" t="s">
        <v>397</v>
      </c>
      <c r="AI57" s="1006" t="s">
        <v>326</v>
      </c>
      <c r="AJ57" s="1006" t="s">
        <v>326</v>
      </c>
      <c r="AK57" s="1005">
        <v>44927</v>
      </c>
      <c r="AL57" s="1006" t="s">
        <v>327</v>
      </c>
      <c r="AM57" s="990">
        <v>90</v>
      </c>
      <c r="AN57" s="990">
        <v>90</v>
      </c>
      <c r="AO57" s="990">
        <v>90</v>
      </c>
      <c r="AP57" s="990">
        <v>90</v>
      </c>
      <c r="AQ57" s="990">
        <v>90</v>
      </c>
      <c r="AR57" s="990">
        <v>90</v>
      </c>
      <c r="AS57" s="990">
        <v>90</v>
      </c>
      <c r="AT57" s="990">
        <v>90</v>
      </c>
      <c r="AU57" s="990">
        <v>90</v>
      </c>
      <c r="AV57" s="990">
        <v>90</v>
      </c>
      <c r="AW57" s="990">
        <v>90</v>
      </c>
      <c r="AX57" s="990">
        <v>990</v>
      </c>
      <c r="AY57" s="1109">
        <v>43</v>
      </c>
      <c r="AZ57" s="1109">
        <v>43</v>
      </c>
      <c r="BA57" s="969" t="s">
        <v>412</v>
      </c>
      <c r="BB57" s="969">
        <v>7671</v>
      </c>
      <c r="BC57" s="1109">
        <v>44</v>
      </c>
      <c r="BD57" s="1008">
        <v>0</v>
      </c>
      <c r="BE57" s="969" t="s">
        <v>412</v>
      </c>
      <c r="BF57" s="969">
        <v>0</v>
      </c>
      <c r="BG57" s="1133">
        <v>46</v>
      </c>
      <c r="BH57" s="1008">
        <v>0</v>
      </c>
      <c r="BI57" s="969" t="s">
        <v>412</v>
      </c>
      <c r="BJ57" s="969">
        <v>0</v>
      </c>
      <c r="BK57" s="1133">
        <v>47</v>
      </c>
      <c r="BL57" s="1008">
        <v>0</v>
      </c>
      <c r="BM57" s="969" t="s">
        <v>412</v>
      </c>
      <c r="BN57" s="969">
        <v>0</v>
      </c>
      <c r="BO57" s="1133">
        <v>50</v>
      </c>
      <c r="BP57" s="1008">
        <v>0</v>
      </c>
      <c r="BQ57" s="969" t="s">
        <v>412</v>
      </c>
      <c r="BR57" s="969">
        <v>0</v>
      </c>
      <c r="BS57" s="1133">
        <v>52</v>
      </c>
      <c r="BT57" s="1008">
        <v>0</v>
      </c>
      <c r="BU57" s="969" t="s">
        <v>412</v>
      </c>
      <c r="BV57" s="969">
        <v>0</v>
      </c>
      <c r="BW57" s="1133">
        <v>53</v>
      </c>
      <c r="BX57" s="1008">
        <v>0</v>
      </c>
      <c r="BY57" s="969" t="s">
        <v>412</v>
      </c>
      <c r="BZ57" s="969">
        <v>0</v>
      </c>
      <c r="CA57" s="1133">
        <v>54</v>
      </c>
      <c r="CB57" s="1008">
        <v>0</v>
      </c>
      <c r="CC57" s="969" t="s">
        <v>412</v>
      </c>
      <c r="CD57" s="969">
        <v>0</v>
      </c>
      <c r="CE57" s="1133">
        <v>56</v>
      </c>
      <c r="CF57" s="1008">
        <v>0</v>
      </c>
      <c r="CG57" s="969" t="s">
        <v>412</v>
      </c>
      <c r="CH57" s="969">
        <v>0</v>
      </c>
      <c r="CI57" s="1133">
        <v>58</v>
      </c>
      <c r="CJ57" s="1008">
        <v>0</v>
      </c>
      <c r="CK57" s="969" t="s">
        <v>412</v>
      </c>
      <c r="CL57" s="969">
        <v>0</v>
      </c>
      <c r="CM57" s="1133">
        <v>60</v>
      </c>
      <c r="CN57" s="1008">
        <v>0</v>
      </c>
      <c r="CO57" s="969" t="s">
        <v>412</v>
      </c>
      <c r="CP57" s="969">
        <v>0</v>
      </c>
      <c r="CQ57" s="1010">
        <f>CM57+CI57+CE57+CA57+BW57+BS57+BO57+BK57+BG57+BC57+AY57</f>
        <v>563</v>
      </c>
      <c r="CR57" s="1045" t="s">
        <v>413</v>
      </c>
      <c r="CS57" s="1134" t="s">
        <v>414</v>
      </c>
      <c r="CT57" s="963" t="s">
        <v>415</v>
      </c>
      <c r="CU57" s="963" t="s">
        <v>416</v>
      </c>
      <c r="CV57" s="963">
        <v>6013169001</v>
      </c>
      <c r="CW57" s="963" t="s">
        <v>417</v>
      </c>
      <c r="CX57" s="1112"/>
      <c r="CY57" s="1112"/>
      <c r="CZ57" s="1112"/>
      <c r="DA57" s="1113"/>
      <c r="DB57" s="1113"/>
      <c r="DC57" s="1113"/>
    </row>
    <row r="58" spans="1:107" s="1014" customFormat="1" ht="84.75" customHeight="1">
      <c r="A58" s="959" t="s">
        <v>581</v>
      </c>
      <c r="B58" s="947"/>
      <c r="C58" s="179" t="s">
        <v>582</v>
      </c>
      <c r="D58" s="1362"/>
      <c r="E58" s="689" t="s">
        <v>2144</v>
      </c>
      <c r="F58" s="158" t="s">
        <v>2146</v>
      </c>
      <c r="G58" s="721" t="s">
        <v>11</v>
      </c>
      <c r="H58" s="721" t="s">
        <v>26</v>
      </c>
      <c r="I58" s="721">
        <v>12</v>
      </c>
      <c r="J58" s="721">
        <v>2022</v>
      </c>
      <c r="K58" s="953">
        <v>44927</v>
      </c>
      <c r="L58" s="721" t="s">
        <v>327</v>
      </c>
      <c r="M58" s="1382">
        <v>12</v>
      </c>
      <c r="N58" s="1382">
        <v>15</v>
      </c>
      <c r="O58" s="1382">
        <v>18</v>
      </c>
      <c r="P58" s="1382">
        <v>21</v>
      </c>
      <c r="Q58" s="1382">
        <v>24</v>
      </c>
      <c r="R58" s="1382">
        <v>27</v>
      </c>
      <c r="S58" s="1382">
        <v>30</v>
      </c>
      <c r="T58" s="1382">
        <v>33</v>
      </c>
      <c r="U58" s="1382">
        <v>36</v>
      </c>
      <c r="V58" s="1382">
        <v>39</v>
      </c>
      <c r="W58" s="1382">
        <v>42</v>
      </c>
      <c r="X58" s="1382">
        <v>42</v>
      </c>
      <c r="Y58" s="1201" t="s">
        <v>2113</v>
      </c>
      <c r="Z58" s="1371">
        <v>0.01</v>
      </c>
      <c r="AA58" s="974" t="s">
        <v>632</v>
      </c>
      <c r="AB58" s="974" t="s">
        <v>633</v>
      </c>
      <c r="AC58" s="459" t="s">
        <v>86</v>
      </c>
      <c r="AD58" s="459">
        <v>16.2</v>
      </c>
      <c r="AE58" s="459" t="s">
        <v>5</v>
      </c>
      <c r="AF58" s="1347" t="s">
        <v>20</v>
      </c>
      <c r="AG58" s="459" t="s">
        <v>95</v>
      </c>
      <c r="AH58" s="459" t="s">
        <v>359</v>
      </c>
      <c r="AI58" s="459">
        <v>558</v>
      </c>
      <c r="AJ58" s="459">
        <v>2022</v>
      </c>
      <c r="AK58" s="1005">
        <v>44927</v>
      </c>
      <c r="AL58" s="1006" t="s">
        <v>327</v>
      </c>
      <c r="AM58" s="1007">
        <v>500</v>
      </c>
      <c r="AN58" s="1007">
        <v>500</v>
      </c>
      <c r="AO58" s="1007">
        <v>500</v>
      </c>
      <c r="AP58" s="1007">
        <v>500</v>
      </c>
      <c r="AQ58" s="1007">
        <v>500</v>
      </c>
      <c r="AR58" s="1007">
        <v>500</v>
      </c>
      <c r="AS58" s="1007">
        <v>500</v>
      </c>
      <c r="AT58" s="1007">
        <v>500</v>
      </c>
      <c r="AU58" s="1007">
        <v>500</v>
      </c>
      <c r="AV58" s="1007">
        <v>500</v>
      </c>
      <c r="AW58" s="1007">
        <v>500</v>
      </c>
      <c r="AX58" s="1007">
        <v>5500</v>
      </c>
      <c r="AY58" s="1008">
        <v>57</v>
      </c>
      <c r="AZ58" s="1008">
        <v>57</v>
      </c>
      <c r="BA58" s="1008" t="s">
        <v>76</v>
      </c>
      <c r="BB58" s="963">
        <v>7705</v>
      </c>
      <c r="BC58" s="1008">
        <f>AY58+(57*3/100)</f>
        <v>58.71</v>
      </c>
      <c r="BD58" s="1008">
        <v>0</v>
      </c>
      <c r="BE58" s="1008" t="s">
        <v>76</v>
      </c>
      <c r="BF58" s="963">
        <v>0</v>
      </c>
      <c r="BG58" s="1008">
        <f>BC58+(59*3/100)</f>
        <v>60.480000000000004</v>
      </c>
      <c r="BH58" s="1008">
        <v>0</v>
      </c>
      <c r="BI58" s="1008" t="s">
        <v>76</v>
      </c>
      <c r="BJ58" s="963">
        <v>0</v>
      </c>
      <c r="BK58" s="1008">
        <f>BG58+(60*3/100)</f>
        <v>62.28</v>
      </c>
      <c r="BL58" s="1008">
        <v>0</v>
      </c>
      <c r="BM58" s="1008" t="s">
        <v>76</v>
      </c>
      <c r="BN58" s="963">
        <v>0</v>
      </c>
      <c r="BO58" s="1008">
        <f>BK58+(62*3/100)</f>
        <v>64.14</v>
      </c>
      <c r="BP58" s="1008">
        <v>0</v>
      </c>
      <c r="BQ58" s="1008" t="s">
        <v>76</v>
      </c>
      <c r="BR58" s="963">
        <v>0</v>
      </c>
      <c r="BS58" s="1008">
        <f>BO58+(64*3/100)</f>
        <v>66.06</v>
      </c>
      <c r="BT58" s="1008">
        <v>0</v>
      </c>
      <c r="BU58" s="1008" t="s">
        <v>76</v>
      </c>
      <c r="BV58" s="963">
        <v>0</v>
      </c>
      <c r="BW58" s="1008">
        <f>BS58+(66*3/100)</f>
        <v>68.040000000000006</v>
      </c>
      <c r="BX58" s="1008">
        <v>0</v>
      </c>
      <c r="BY58" s="1008" t="s">
        <v>76</v>
      </c>
      <c r="BZ58" s="1008" t="s">
        <v>431</v>
      </c>
      <c r="CA58" s="1008">
        <f>BW58+(68*3/100)</f>
        <v>70.080000000000013</v>
      </c>
      <c r="CB58" s="1008">
        <v>0</v>
      </c>
      <c r="CC58" s="1008" t="s">
        <v>76</v>
      </c>
      <c r="CD58" s="963">
        <v>0</v>
      </c>
      <c r="CE58" s="1008">
        <f>CA58+(70*3/100)</f>
        <v>72.180000000000007</v>
      </c>
      <c r="CF58" s="1008">
        <v>0</v>
      </c>
      <c r="CG58" s="1008" t="s">
        <v>76</v>
      </c>
      <c r="CH58" s="963">
        <v>0</v>
      </c>
      <c r="CI58" s="1008">
        <f>CE58+(72*3/100)</f>
        <v>74.34</v>
      </c>
      <c r="CJ58" s="1008">
        <v>0</v>
      </c>
      <c r="CK58" s="1008" t="s">
        <v>76</v>
      </c>
      <c r="CL58" s="1008" t="s">
        <v>431</v>
      </c>
      <c r="CM58" s="1008">
        <f>CI58+(74*3/100)</f>
        <v>76.56</v>
      </c>
      <c r="CN58" s="1008">
        <v>0</v>
      </c>
      <c r="CO58" s="1008" t="s">
        <v>76</v>
      </c>
      <c r="CP58" s="963">
        <v>0</v>
      </c>
      <c r="CQ58" s="1010">
        <f>AY58+BC58+BG58+BK58+BO58+BS58+BW58+CA58+CE58+CI58+CM58</f>
        <v>729.87000000000012</v>
      </c>
      <c r="CR58" s="975" t="s">
        <v>634</v>
      </c>
      <c r="CS58" s="975" t="s">
        <v>635</v>
      </c>
      <c r="CT58" s="975" t="s">
        <v>636</v>
      </c>
      <c r="CU58" s="975" t="s">
        <v>637</v>
      </c>
      <c r="CV58" s="975">
        <v>2170711</v>
      </c>
      <c r="CW58" s="975" t="s">
        <v>638</v>
      </c>
      <c r="CX58" s="1012"/>
      <c r="CY58" s="1013"/>
      <c r="CZ58" s="1013"/>
      <c r="DA58" s="1013"/>
      <c r="DB58" s="1013"/>
      <c r="DC58" s="1013"/>
    </row>
    <row r="59" spans="1:107" s="1130" customFormat="1" ht="80.25" customHeight="1">
      <c r="A59" s="959" t="s">
        <v>581</v>
      </c>
      <c r="B59" s="947"/>
      <c r="C59" s="961" t="s">
        <v>639</v>
      </c>
      <c r="D59" s="1363">
        <f>SUM(Z59:Z74)/100*100</f>
        <v>0.16</v>
      </c>
      <c r="E59" s="962" t="s">
        <v>640</v>
      </c>
      <c r="F59" s="961" t="s">
        <v>641</v>
      </c>
      <c r="G59" s="961" t="s">
        <v>2114</v>
      </c>
      <c r="H59" s="963" t="s">
        <v>26</v>
      </c>
      <c r="I59" s="963" t="s">
        <v>642</v>
      </c>
      <c r="J59" s="963">
        <v>2021</v>
      </c>
      <c r="K59" s="953">
        <v>44927</v>
      </c>
      <c r="L59" s="963" t="s">
        <v>327</v>
      </c>
      <c r="M59" s="960">
        <v>0.86</v>
      </c>
      <c r="N59" s="960">
        <v>0.87</v>
      </c>
      <c r="O59" s="960">
        <v>0.88</v>
      </c>
      <c r="P59" s="960">
        <v>0.89</v>
      </c>
      <c r="Q59" s="960">
        <v>0.9</v>
      </c>
      <c r="R59" s="960">
        <v>0.91</v>
      </c>
      <c r="S59" s="960">
        <v>0.92</v>
      </c>
      <c r="T59" s="960">
        <v>0.93</v>
      </c>
      <c r="U59" s="960">
        <v>0.94</v>
      </c>
      <c r="V59" s="960">
        <v>0.95</v>
      </c>
      <c r="W59" s="960">
        <v>0.96</v>
      </c>
      <c r="X59" s="960">
        <v>0.96</v>
      </c>
      <c r="Y59" s="1204" t="s">
        <v>643</v>
      </c>
      <c r="Z59" s="1371">
        <v>0.01</v>
      </c>
      <c r="AA59" s="962" t="s">
        <v>644</v>
      </c>
      <c r="AB59" s="961" t="s">
        <v>2115</v>
      </c>
      <c r="AC59" s="1132" t="s">
        <v>72</v>
      </c>
      <c r="AD59" s="459">
        <v>11.6</v>
      </c>
      <c r="AE59" s="459" t="s">
        <v>14</v>
      </c>
      <c r="AF59" s="1347" t="s">
        <v>20</v>
      </c>
      <c r="AG59" s="459" t="s">
        <v>331</v>
      </c>
      <c r="AH59" s="459">
        <v>160</v>
      </c>
      <c r="AI59" s="1007" t="s">
        <v>411</v>
      </c>
      <c r="AJ59" s="1007" t="s">
        <v>411</v>
      </c>
      <c r="AK59" s="1135">
        <v>44927</v>
      </c>
      <c r="AL59" s="1135" t="s">
        <v>327</v>
      </c>
      <c r="AM59" s="990">
        <v>200</v>
      </c>
      <c r="AN59" s="990">
        <v>100</v>
      </c>
      <c r="AO59" s="990">
        <v>200</v>
      </c>
      <c r="AP59" s="990">
        <v>200</v>
      </c>
      <c r="AQ59" s="990">
        <v>200</v>
      </c>
      <c r="AR59" s="990">
        <v>200</v>
      </c>
      <c r="AS59" s="990">
        <v>200</v>
      </c>
      <c r="AT59" s="990">
        <v>200</v>
      </c>
      <c r="AU59" s="990">
        <v>200</v>
      </c>
      <c r="AV59" s="990">
        <v>200</v>
      </c>
      <c r="AW59" s="990">
        <v>200</v>
      </c>
      <c r="AX59" s="990">
        <v>2100</v>
      </c>
      <c r="AY59" s="1109">
        <v>11</v>
      </c>
      <c r="AZ59" s="1008">
        <v>11</v>
      </c>
      <c r="BA59" s="1007" t="s">
        <v>76</v>
      </c>
      <c r="BB59" s="1007">
        <v>7657</v>
      </c>
      <c r="BC59" s="1008">
        <v>5</v>
      </c>
      <c r="BD59" s="1008">
        <v>0</v>
      </c>
      <c r="BE59" s="1007" t="s">
        <v>76</v>
      </c>
      <c r="BF59" s="1007">
        <v>7657</v>
      </c>
      <c r="BG59" s="1008">
        <v>12</v>
      </c>
      <c r="BH59" s="1008">
        <v>0</v>
      </c>
      <c r="BI59" s="1008" t="s">
        <v>76</v>
      </c>
      <c r="BJ59" s="1008" t="s">
        <v>431</v>
      </c>
      <c r="BK59" s="1008">
        <v>12</v>
      </c>
      <c r="BL59" s="1008">
        <v>0</v>
      </c>
      <c r="BM59" s="1008" t="s">
        <v>76</v>
      </c>
      <c r="BN59" s="1008" t="s">
        <v>431</v>
      </c>
      <c r="BO59" s="1008">
        <v>12</v>
      </c>
      <c r="BP59" s="1008">
        <v>0</v>
      </c>
      <c r="BQ59" s="1008" t="s">
        <v>76</v>
      </c>
      <c r="BR59" s="1008" t="s">
        <v>431</v>
      </c>
      <c r="BS59" s="1008">
        <v>13</v>
      </c>
      <c r="BT59" s="1008">
        <v>0</v>
      </c>
      <c r="BU59" s="1008" t="s">
        <v>76</v>
      </c>
      <c r="BV59" s="1008" t="s">
        <v>431</v>
      </c>
      <c r="BW59" s="1008">
        <v>13</v>
      </c>
      <c r="BX59" s="1008">
        <v>0</v>
      </c>
      <c r="BY59" s="1008" t="s">
        <v>76</v>
      </c>
      <c r="BZ59" s="1008" t="s">
        <v>431</v>
      </c>
      <c r="CA59" s="1008">
        <v>14</v>
      </c>
      <c r="CB59" s="1008">
        <v>0</v>
      </c>
      <c r="CC59" s="1008" t="s">
        <v>76</v>
      </c>
      <c r="CD59" s="1008" t="s">
        <v>431</v>
      </c>
      <c r="CE59" s="1008">
        <v>14</v>
      </c>
      <c r="CF59" s="1008">
        <v>0</v>
      </c>
      <c r="CG59" s="1008" t="s">
        <v>76</v>
      </c>
      <c r="CH59" s="1008" t="s">
        <v>431</v>
      </c>
      <c r="CI59" s="1008">
        <v>14</v>
      </c>
      <c r="CJ59" s="1008">
        <v>0</v>
      </c>
      <c r="CK59" s="1008" t="s">
        <v>76</v>
      </c>
      <c r="CL59" s="1008" t="s">
        <v>431</v>
      </c>
      <c r="CM59" s="1008">
        <v>15</v>
      </c>
      <c r="CN59" s="1008">
        <v>0</v>
      </c>
      <c r="CO59" s="1008" t="s">
        <v>76</v>
      </c>
      <c r="CP59" s="1008" t="s">
        <v>431</v>
      </c>
      <c r="CQ59" s="1010">
        <f>SUM(AY59+BC59+BK59+BG59+BO59+BS59+BW59+CA59++CE59+CI59+CM59)</f>
        <v>135</v>
      </c>
      <c r="CR59" s="990" t="s">
        <v>645</v>
      </c>
      <c r="CS59" s="1056" t="s">
        <v>646</v>
      </c>
      <c r="CT59" s="1056" t="s">
        <v>647</v>
      </c>
      <c r="CU59" s="1111" t="s">
        <v>648</v>
      </c>
      <c r="CV59" s="1112">
        <v>3778881</v>
      </c>
      <c r="CW59" s="1359" t="s">
        <v>649</v>
      </c>
      <c r="CX59" s="459"/>
      <c r="CY59" s="1136"/>
      <c r="CZ59" s="1136"/>
      <c r="DA59" s="1136"/>
      <c r="DB59" s="1136"/>
      <c r="DC59" s="1136"/>
    </row>
    <row r="60" spans="1:107" s="916" customFormat="1" ht="96.75" customHeight="1">
      <c r="A60" s="959" t="s">
        <v>581</v>
      </c>
      <c r="B60" s="947"/>
      <c r="C60" s="961" t="s">
        <v>639</v>
      </c>
      <c r="D60" s="1363"/>
      <c r="E60" s="962" t="s">
        <v>640</v>
      </c>
      <c r="F60" s="961" t="s">
        <v>641</v>
      </c>
      <c r="G60" s="961" t="s">
        <v>2114</v>
      </c>
      <c r="H60" s="963" t="s">
        <v>26</v>
      </c>
      <c r="I60" s="963" t="s">
        <v>642</v>
      </c>
      <c r="J60" s="963">
        <v>2021</v>
      </c>
      <c r="K60" s="953">
        <v>44927</v>
      </c>
      <c r="L60" s="963" t="s">
        <v>327</v>
      </c>
      <c r="M60" s="960">
        <v>0.86</v>
      </c>
      <c r="N60" s="960">
        <v>0.87</v>
      </c>
      <c r="O60" s="960">
        <v>0.88</v>
      </c>
      <c r="P60" s="960">
        <v>0.89</v>
      </c>
      <c r="Q60" s="960">
        <v>0.9</v>
      </c>
      <c r="R60" s="960">
        <v>0.91</v>
      </c>
      <c r="S60" s="960">
        <v>0.92</v>
      </c>
      <c r="T60" s="960">
        <v>0.93</v>
      </c>
      <c r="U60" s="960">
        <v>0.94</v>
      </c>
      <c r="V60" s="960">
        <v>0.95</v>
      </c>
      <c r="W60" s="960">
        <v>0.96</v>
      </c>
      <c r="X60" s="960">
        <v>0.96</v>
      </c>
      <c r="Y60" s="1193" t="s">
        <v>2116</v>
      </c>
      <c r="Z60" s="1371">
        <v>0.01</v>
      </c>
      <c r="AA60" s="1117" t="s">
        <v>650</v>
      </c>
      <c r="AB60" s="1116" t="s">
        <v>651</v>
      </c>
      <c r="AC60" s="174" t="s">
        <v>69</v>
      </c>
      <c r="AD60" s="174">
        <v>10.199999999999999</v>
      </c>
      <c r="AE60" s="174" t="s">
        <v>652</v>
      </c>
      <c r="AF60" s="1351" t="s">
        <v>20</v>
      </c>
      <c r="AG60" s="174" t="s">
        <v>95</v>
      </c>
      <c r="AH60" s="174" t="s">
        <v>431</v>
      </c>
      <c r="AI60" s="1007" t="s">
        <v>411</v>
      </c>
      <c r="AJ60" s="1007" t="s">
        <v>411</v>
      </c>
      <c r="AK60" s="1137">
        <v>44928</v>
      </c>
      <c r="AL60" s="1137" t="s">
        <v>653</v>
      </c>
      <c r="AM60" s="1138">
        <v>1</v>
      </c>
      <c r="AN60" s="1138">
        <v>0</v>
      </c>
      <c r="AO60" s="1138">
        <v>1</v>
      </c>
      <c r="AP60" s="1138">
        <v>0</v>
      </c>
      <c r="AQ60" s="1138">
        <v>1</v>
      </c>
      <c r="AR60" s="1138">
        <v>0</v>
      </c>
      <c r="AS60" s="1138">
        <v>0</v>
      </c>
      <c r="AT60" s="1138">
        <v>0</v>
      </c>
      <c r="AU60" s="1138">
        <v>0</v>
      </c>
      <c r="AV60" s="1138">
        <v>0</v>
      </c>
      <c r="AW60" s="1138">
        <v>0</v>
      </c>
      <c r="AX60" s="1138">
        <v>3</v>
      </c>
      <c r="AY60" s="1066">
        <v>178</v>
      </c>
      <c r="AZ60" s="1066">
        <v>0</v>
      </c>
      <c r="BA60" s="1066" t="s">
        <v>601</v>
      </c>
      <c r="BB60" s="1009">
        <v>7879</v>
      </c>
      <c r="BC60" s="1066">
        <v>0</v>
      </c>
      <c r="BD60" s="1066">
        <v>0</v>
      </c>
      <c r="BE60" s="1066">
        <v>0</v>
      </c>
      <c r="BF60" s="1066">
        <v>0</v>
      </c>
      <c r="BG60" s="1066">
        <v>178</v>
      </c>
      <c r="BH60" s="1066">
        <v>0</v>
      </c>
      <c r="BI60" s="1066">
        <v>0</v>
      </c>
      <c r="BJ60" s="1066">
        <v>0</v>
      </c>
      <c r="BK60" s="1066">
        <v>0</v>
      </c>
      <c r="BL60" s="1066">
        <v>0</v>
      </c>
      <c r="BM60" s="1066">
        <v>0</v>
      </c>
      <c r="BN60" s="1066">
        <v>0</v>
      </c>
      <c r="BO60" s="1066">
        <v>178</v>
      </c>
      <c r="BP60" s="1066">
        <v>0</v>
      </c>
      <c r="BQ60" s="1066">
        <v>0</v>
      </c>
      <c r="BR60" s="1066">
        <v>0</v>
      </c>
      <c r="BS60" s="1066">
        <v>0</v>
      </c>
      <c r="BT60" s="1066">
        <v>0</v>
      </c>
      <c r="BU60" s="1066">
        <v>0</v>
      </c>
      <c r="BV60" s="1066">
        <v>0</v>
      </c>
      <c r="BW60" s="1066">
        <v>0</v>
      </c>
      <c r="BX60" s="1066">
        <v>0</v>
      </c>
      <c r="BY60" s="1066">
        <v>0</v>
      </c>
      <c r="BZ60" s="1066">
        <v>0</v>
      </c>
      <c r="CA60" s="1066">
        <v>0</v>
      </c>
      <c r="CB60" s="1066">
        <v>0</v>
      </c>
      <c r="CC60" s="1066">
        <v>0</v>
      </c>
      <c r="CD60" s="1066">
        <v>0</v>
      </c>
      <c r="CE60" s="1066">
        <v>0</v>
      </c>
      <c r="CF60" s="1066">
        <v>0</v>
      </c>
      <c r="CG60" s="1066">
        <v>0</v>
      </c>
      <c r="CH60" s="1066">
        <v>0</v>
      </c>
      <c r="CI60" s="1066">
        <v>0</v>
      </c>
      <c r="CJ60" s="1066">
        <v>0</v>
      </c>
      <c r="CK60" s="1066">
        <v>0</v>
      </c>
      <c r="CL60" s="1066">
        <v>0</v>
      </c>
      <c r="CM60" s="1066">
        <v>0</v>
      </c>
      <c r="CN60" s="1066">
        <v>0</v>
      </c>
      <c r="CO60" s="1066">
        <v>0</v>
      </c>
      <c r="CP60" s="1066">
        <v>0</v>
      </c>
      <c r="CQ60" s="997">
        <f>AY60+BG60+BO60</f>
        <v>534</v>
      </c>
      <c r="CR60" s="975" t="s">
        <v>602</v>
      </c>
      <c r="CS60" s="975" t="s">
        <v>613</v>
      </c>
      <c r="CT60" s="975" t="s">
        <v>654</v>
      </c>
      <c r="CU60" s="975" t="s">
        <v>655</v>
      </c>
      <c r="CV60" s="975" t="s">
        <v>656</v>
      </c>
      <c r="CW60" s="975" t="s">
        <v>657</v>
      </c>
      <c r="DB60" s="168"/>
      <c r="DC60" s="168"/>
    </row>
    <row r="61" spans="1:107" s="1014" customFormat="1" ht="80.25" customHeight="1">
      <c r="A61" s="959" t="s">
        <v>581</v>
      </c>
      <c r="B61" s="947"/>
      <c r="C61" s="961" t="s">
        <v>639</v>
      </c>
      <c r="D61" s="1363"/>
      <c r="E61" s="962" t="s">
        <v>640</v>
      </c>
      <c r="F61" s="961" t="s">
        <v>641</v>
      </c>
      <c r="G61" s="961" t="s">
        <v>2114</v>
      </c>
      <c r="H61" s="963" t="s">
        <v>26</v>
      </c>
      <c r="I61" s="963" t="s">
        <v>642</v>
      </c>
      <c r="J61" s="963">
        <v>2021</v>
      </c>
      <c r="K61" s="953">
        <v>44927</v>
      </c>
      <c r="L61" s="963" t="s">
        <v>327</v>
      </c>
      <c r="M61" s="960">
        <v>0.86</v>
      </c>
      <c r="N61" s="960">
        <v>0.87</v>
      </c>
      <c r="O61" s="960">
        <v>0.88</v>
      </c>
      <c r="P61" s="960">
        <v>0.89</v>
      </c>
      <c r="Q61" s="960">
        <v>0.9</v>
      </c>
      <c r="R61" s="960">
        <v>0.91</v>
      </c>
      <c r="S61" s="960">
        <v>0.92</v>
      </c>
      <c r="T61" s="960">
        <v>0.93</v>
      </c>
      <c r="U61" s="960">
        <v>0.94</v>
      </c>
      <c r="V61" s="960">
        <v>0.95</v>
      </c>
      <c r="W61" s="960">
        <v>0.96</v>
      </c>
      <c r="X61" s="960">
        <v>0.96</v>
      </c>
      <c r="Y61" s="959" t="s">
        <v>658</v>
      </c>
      <c r="Z61" s="1371">
        <v>0.01</v>
      </c>
      <c r="AA61" s="689" t="s">
        <v>659</v>
      </c>
      <c r="AB61" s="1139" t="s">
        <v>660</v>
      </c>
      <c r="AC61" s="174" t="s">
        <v>57</v>
      </c>
      <c r="AD61" s="1140">
        <v>4.7</v>
      </c>
      <c r="AE61" s="177" t="s">
        <v>661</v>
      </c>
      <c r="AF61" s="1346" t="s">
        <v>20</v>
      </c>
      <c r="AG61" s="963" t="s">
        <v>331</v>
      </c>
      <c r="AH61" s="975">
        <v>100</v>
      </c>
      <c r="AI61" s="1009">
        <v>22980</v>
      </c>
      <c r="AJ61" s="1009">
        <v>2022</v>
      </c>
      <c r="AK61" s="1141">
        <v>44927</v>
      </c>
      <c r="AL61" s="1003" t="s">
        <v>662</v>
      </c>
      <c r="AM61" s="1009">
        <v>23068</v>
      </c>
      <c r="AN61" s="1009">
        <v>23156</v>
      </c>
      <c r="AO61" s="1009">
        <v>23244</v>
      </c>
      <c r="AP61" s="1009">
        <v>23332</v>
      </c>
      <c r="AQ61" s="1009">
        <v>23420</v>
      </c>
      <c r="AR61" s="1009">
        <v>23508</v>
      </c>
      <c r="AS61" s="1009">
        <v>23596</v>
      </c>
      <c r="AT61" s="1009">
        <v>23684</v>
      </c>
      <c r="AU61" s="1009">
        <v>23772</v>
      </c>
      <c r="AV61" s="1009">
        <v>23860</v>
      </c>
      <c r="AW61" s="1009">
        <v>23948</v>
      </c>
      <c r="AX61" s="1009">
        <v>258588</v>
      </c>
      <c r="AY61" s="1066">
        <v>15853</v>
      </c>
      <c r="AZ61" s="1066">
        <v>15853</v>
      </c>
      <c r="BA61" s="1066" t="s">
        <v>521</v>
      </c>
      <c r="BB61" s="1009">
        <v>7663</v>
      </c>
      <c r="BC61" s="1066">
        <v>16646</v>
      </c>
      <c r="BD61" s="1066">
        <v>0</v>
      </c>
      <c r="BE61" s="1066" t="s">
        <v>601</v>
      </c>
      <c r="BF61" s="1009">
        <v>7663</v>
      </c>
      <c r="BG61" s="1107">
        <v>17478</v>
      </c>
      <c r="BH61" s="1107">
        <v>0</v>
      </c>
      <c r="BI61" s="1107" t="s">
        <v>601</v>
      </c>
      <c r="BJ61" s="1107" t="s">
        <v>326</v>
      </c>
      <c r="BK61" s="1107">
        <v>18352</v>
      </c>
      <c r="BL61" s="1107">
        <v>0</v>
      </c>
      <c r="BM61" s="1107" t="s">
        <v>601</v>
      </c>
      <c r="BN61" s="1107">
        <v>0</v>
      </c>
      <c r="BO61" s="1107">
        <v>19270</v>
      </c>
      <c r="BP61" s="1107">
        <v>0</v>
      </c>
      <c r="BQ61" s="1107" t="s">
        <v>601</v>
      </c>
      <c r="BR61" s="1107">
        <v>0</v>
      </c>
      <c r="BS61" s="1107">
        <v>20233</v>
      </c>
      <c r="BT61" s="1107">
        <v>0</v>
      </c>
      <c r="BU61" s="1107" t="s">
        <v>601</v>
      </c>
      <c r="BV61" s="1107">
        <v>0</v>
      </c>
      <c r="BW61" s="1107">
        <v>21245</v>
      </c>
      <c r="BX61" s="1107">
        <v>0</v>
      </c>
      <c r="BY61" s="1107" t="s">
        <v>601</v>
      </c>
      <c r="BZ61" s="1107">
        <v>0</v>
      </c>
      <c r="CA61" s="1107">
        <v>22307</v>
      </c>
      <c r="CB61" s="1107">
        <v>0</v>
      </c>
      <c r="CC61" s="1107" t="s">
        <v>601</v>
      </c>
      <c r="CD61" s="1107">
        <v>0</v>
      </c>
      <c r="CE61" s="1107">
        <v>23422</v>
      </c>
      <c r="CF61" s="1107">
        <v>0</v>
      </c>
      <c r="CG61" s="1107" t="s">
        <v>601</v>
      </c>
      <c r="CH61" s="1107">
        <v>0</v>
      </c>
      <c r="CI61" s="1107">
        <v>24594</v>
      </c>
      <c r="CJ61" s="1107">
        <v>0</v>
      </c>
      <c r="CK61" s="1107" t="s">
        <v>601</v>
      </c>
      <c r="CL61" s="1107">
        <v>0</v>
      </c>
      <c r="CM61" s="1107">
        <v>25824</v>
      </c>
      <c r="CN61" s="1107">
        <v>0</v>
      </c>
      <c r="CO61" s="1107" t="s">
        <v>601</v>
      </c>
      <c r="CP61" s="1107">
        <v>0</v>
      </c>
      <c r="CQ61" s="997">
        <f t="shared" ref="CQ61:CQ70" si="3">AY61+BC61+BG61+BK61+BO61+BS61+BW61+CA61+CE61+CI61+CM61</f>
        <v>225224</v>
      </c>
      <c r="CR61" s="963" t="s">
        <v>602</v>
      </c>
      <c r="CS61" s="963" t="s">
        <v>66</v>
      </c>
      <c r="CT61" s="963" t="s">
        <v>663</v>
      </c>
      <c r="CU61" s="963" t="s">
        <v>664</v>
      </c>
      <c r="CV61" s="963">
        <v>2889988</v>
      </c>
      <c r="CW61" s="963" t="s">
        <v>665</v>
      </c>
      <c r="CX61" s="974"/>
      <c r="CY61" s="974"/>
      <c r="CZ61" s="974"/>
      <c r="DA61" s="974"/>
      <c r="DB61" s="974"/>
      <c r="DC61" s="974"/>
    </row>
    <row r="62" spans="1:107" s="1014" customFormat="1" ht="80.25" customHeight="1">
      <c r="A62" s="959" t="s">
        <v>581</v>
      </c>
      <c r="B62" s="947"/>
      <c r="C62" s="961" t="s">
        <v>639</v>
      </c>
      <c r="D62" s="1363"/>
      <c r="E62" s="962" t="s">
        <v>640</v>
      </c>
      <c r="F62" s="961" t="s">
        <v>641</v>
      </c>
      <c r="G62" s="961" t="s">
        <v>2114</v>
      </c>
      <c r="H62" s="963" t="s">
        <v>26</v>
      </c>
      <c r="I62" s="963" t="s">
        <v>642</v>
      </c>
      <c r="J62" s="963">
        <v>2021</v>
      </c>
      <c r="K62" s="953">
        <v>44927</v>
      </c>
      <c r="L62" s="963" t="s">
        <v>327</v>
      </c>
      <c r="M62" s="960">
        <v>0.86</v>
      </c>
      <c r="N62" s="960">
        <v>0.87</v>
      </c>
      <c r="O62" s="960">
        <v>0.88</v>
      </c>
      <c r="P62" s="960">
        <v>0.89</v>
      </c>
      <c r="Q62" s="960">
        <v>0.9</v>
      </c>
      <c r="R62" s="960">
        <v>0.91</v>
      </c>
      <c r="S62" s="960">
        <v>0.92</v>
      </c>
      <c r="T62" s="960">
        <v>0.93</v>
      </c>
      <c r="U62" s="960">
        <v>0.94</v>
      </c>
      <c r="V62" s="960">
        <v>0.95</v>
      </c>
      <c r="W62" s="960">
        <v>0.96</v>
      </c>
      <c r="X62" s="960">
        <v>0.96</v>
      </c>
      <c r="Y62" s="1201" t="s">
        <v>666</v>
      </c>
      <c r="Z62" s="1371">
        <v>0.01</v>
      </c>
      <c r="AA62" s="974" t="s">
        <v>667</v>
      </c>
      <c r="AB62" s="974" t="s">
        <v>1616</v>
      </c>
      <c r="AC62" s="174" t="s">
        <v>57</v>
      </c>
      <c r="AD62" s="1140">
        <v>4.7</v>
      </c>
      <c r="AE62" s="177" t="s">
        <v>661</v>
      </c>
      <c r="AF62" s="1346" t="s">
        <v>20</v>
      </c>
      <c r="AG62" s="963" t="s">
        <v>331</v>
      </c>
      <c r="AH62" s="963">
        <v>100</v>
      </c>
      <c r="AI62" s="1009">
        <v>3020</v>
      </c>
      <c r="AJ62" s="1009">
        <v>2022</v>
      </c>
      <c r="AK62" s="1141">
        <v>44927</v>
      </c>
      <c r="AL62" s="1141" t="s">
        <v>662</v>
      </c>
      <c r="AM62" s="1009">
        <v>3032</v>
      </c>
      <c r="AN62" s="1009">
        <v>3044</v>
      </c>
      <c r="AO62" s="1009">
        <v>3056</v>
      </c>
      <c r="AP62" s="1009">
        <v>3068</v>
      </c>
      <c r="AQ62" s="1009">
        <v>3080</v>
      </c>
      <c r="AR62" s="1331">
        <v>3092</v>
      </c>
      <c r="AS62" s="1009">
        <v>3104</v>
      </c>
      <c r="AT62" s="1009">
        <v>3116</v>
      </c>
      <c r="AU62" s="1009">
        <v>3128</v>
      </c>
      <c r="AV62" s="1009">
        <v>3140</v>
      </c>
      <c r="AW62" s="1009">
        <v>3152</v>
      </c>
      <c r="AX62" s="1009">
        <v>34012</v>
      </c>
      <c r="AY62" s="1066">
        <v>2162</v>
      </c>
      <c r="AZ62" s="1066">
        <v>2162</v>
      </c>
      <c r="BA62" s="1066" t="s">
        <v>601</v>
      </c>
      <c r="BB62" s="1009">
        <v>7663</v>
      </c>
      <c r="BC62" s="1066">
        <v>2270</v>
      </c>
      <c r="BD62" s="1066">
        <v>0</v>
      </c>
      <c r="BE62" s="1009" t="s">
        <v>601</v>
      </c>
      <c r="BF62" s="1009">
        <v>7663</v>
      </c>
      <c r="BG62" s="1107">
        <v>1383</v>
      </c>
      <c r="BH62" s="1009">
        <v>0</v>
      </c>
      <c r="BI62" s="1107" t="s">
        <v>601</v>
      </c>
      <c r="BJ62" s="1107">
        <v>0</v>
      </c>
      <c r="BK62" s="1107">
        <v>2503</v>
      </c>
      <c r="BL62" s="1009">
        <v>0</v>
      </c>
      <c r="BM62" s="1107" t="s">
        <v>601</v>
      </c>
      <c r="BN62" s="1107">
        <v>0</v>
      </c>
      <c r="BO62" s="1107">
        <v>2628</v>
      </c>
      <c r="BP62" s="1009">
        <v>0</v>
      </c>
      <c r="BQ62" s="1107" t="s">
        <v>601</v>
      </c>
      <c r="BR62" s="1107">
        <v>0</v>
      </c>
      <c r="BS62" s="1107">
        <v>2756</v>
      </c>
      <c r="BT62" s="1009">
        <v>0</v>
      </c>
      <c r="BU62" s="1107" t="s">
        <v>601</v>
      </c>
      <c r="BV62" s="1107">
        <v>0</v>
      </c>
      <c r="BW62" s="1107">
        <v>2897</v>
      </c>
      <c r="BX62" s="1009">
        <v>0</v>
      </c>
      <c r="BY62" s="1107" t="s">
        <v>601</v>
      </c>
      <c r="BZ62" s="1107">
        <v>0</v>
      </c>
      <c r="CA62" s="1107">
        <v>3042</v>
      </c>
      <c r="CB62" s="1009">
        <v>0</v>
      </c>
      <c r="CC62" s="1107" t="s">
        <v>601</v>
      </c>
      <c r="CD62" s="1107">
        <v>0</v>
      </c>
      <c r="CE62" s="1107">
        <v>3194</v>
      </c>
      <c r="CF62" s="1009">
        <v>0</v>
      </c>
      <c r="CG62" s="1107" t="s">
        <v>601</v>
      </c>
      <c r="CH62" s="1107">
        <v>0</v>
      </c>
      <c r="CI62" s="1107">
        <v>3354</v>
      </c>
      <c r="CJ62" s="1009">
        <v>0</v>
      </c>
      <c r="CK62" s="1107" t="s">
        <v>601</v>
      </c>
      <c r="CL62" s="1107">
        <v>0</v>
      </c>
      <c r="CM62" s="1107">
        <v>3521</v>
      </c>
      <c r="CN62" s="1009">
        <v>0</v>
      </c>
      <c r="CO62" s="1107" t="s">
        <v>601</v>
      </c>
      <c r="CP62" s="1107">
        <v>0</v>
      </c>
      <c r="CQ62" s="997">
        <f t="shared" si="3"/>
        <v>29710</v>
      </c>
      <c r="CR62" s="963" t="s">
        <v>602</v>
      </c>
      <c r="CS62" s="963" t="s">
        <v>66</v>
      </c>
      <c r="CT62" s="963" t="s">
        <v>663</v>
      </c>
      <c r="CU62" s="963" t="s">
        <v>664</v>
      </c>
      <c r="CV62" s="963">
        <v>2889988</v>
      </c>
      <c r="CW62" s="963" t="s">
        <v>665</v>
      </c>
      <c r="CX62" s="974"/>
      <c r="CY62" s="974"/>
      <c r="CZ62" s="974"/>
      <c r="DA62" s="974"/>
      <c r="DB62" s="974"/>
      <c r="DC62" s="974"/>
    </row>
    <row r="63" spans="1:107" s="1014" customFormat="1" ht="80.25" customHeight="1">
      <c r="A63" s="959" t="s">
        <v>581</v>
      </c>
      <c r="B63" s="947"/>
      <c r="C63" s="961" t="s">
        <v>639</v>
      </c>
      <c r="D63" s="1363"/>
      <c r="E63" s="962" t="s">
        <v>640</v>
      </c>
      <c r="F63" s="961" t="s">
        <v>641</v>
      </c>
      <c r="G63" s="961" t="s">
        <v>2114</v>
      </c>
      <c r="H63" s="963" t="s">
        <v>26</v>
      </c>
      <c r="I63" s="963" t="s">
        <v>642</v>
      </c>
      <c r="J63" s="963">
        <v>2021</v>
      </c>
      <c r="K63" s="953">
        <v>44927</v>
      </c>
      <c r="L63" s="963" t="s">
        <v>327</v>
      </c>
      <c r="M63" s="960">
        <v>0.86</v>
      </c>
      <c r="N63" s="960">
        <v>0.87</v>
      </c>
      <c r="O63" s="960">
        <v>0.88</v>
      </c>
      <c r="P63" s="960">
        <v>0.89</v>
      </c>
      <c r="Q63" s="960">
        <v>0.9</v>
      </c>
      <c r="R63" s="960">
        <v>0.91</v>
      </c>
      <c r="S63" s="960">
        <v>0.92</v>
      </c>
      <c r="T63" s="960">
        <v>0.93</v>
      </c>
      <c r="U63" s="960">
        <v>0.94</v>
      </c>
      <c r="V63" s="960">
        <v>0.95</v>
      </c>
      <c r="W63" s="960">
        <v>0.96</v>
      </c>
      <c r="X63" s="960">
        <v>0.96</v>
      </c>
      <c r="Y63" s="1201" t="s">
        <v>668</v>
      </c>
      <c r="Z63" s="1371">
        <v>0.01</v>
      </c>
      <c r="AA63" s="974" t="s">
        <v>669</v>
      </c>
      <c r="AB63" s="974" t="s">
        <v>670</v>
      </c>
      <c r="AC63" s="174" t="s">
        <v>55</v>
      </c>
      <c r="AD63" s="174" t="s">
        <v>671</v>
      </c>
      <c r="AE63" s="174" t="s">
        <v>672</v>
      </c>
      <c r="AF63" s="1351" t="s">
        <v>20</v>
      </c>
      <c r="AG63" s="174" t="s">
        <v>331</v>
      </c>
      <c r="AH63" s="963" t="s">
        <v>673</v>
      </c>
      <c r="AI63" s="1009">
        <v>21837</v>
      </c>
      <c r="AJ63" s="1009">
        <v>2022</v>
      </c>
      <c r="AK63" s="1114">
        <v>44927</v>
      </c>
      <c r="AL63" s="1115" t="s">
        <v>327</v>
      </c>
      <c r="AM63" s="1009">
        <v>24000</v>
      </c>
      <c r="AN63" s="1009">
        <v>13022</v>
      </c>
      <c r="AO63" s="1009">
        <v>22770</v>
      </c>
      <c r="AP63" s="1009">
        <v>23213</v>
      </c>
      <c r="AQ63" s="1009">
        <v>23668</v>
      </c>
      <c r="AR63" s="1009">
        <v>13172</v>
      </c>
      <c r="AS63" s="1009">
        <v>23213</v>
      </c>
      <c r="AT63" s="1009">
        <v>23668</v>
      </c>
      <c r="AU63" s="1009">
        <v>24137</v>
      </c>
      <c r="AV63" s="1009">
        <v>13327</v>
      </c>
      <c r="AW63" s="1009">
        <v>23668</v>
      </c>
      <c r="AX63" s="1009">
        <v>227858</v>
      </c>
      <c r="AY63" s="1066">
        <v>8581</v>
      </c>
      <c r="AZ63" s="1066">
        <v>8581</v>
      </c>
      <c r="BA63" s="975" t="s">
        <v>601</v>
      </c>
      <c r="BB63" s="975" t="s">
        <v>674</v>
      </c>
      <c r="BC63" s="1066">
        <v>3365</v>
      </c>
      <c r="BD63" s="1107">
        <v>0</v>
      </c>
      <c r="BE63" s="975" t="s">
        <v>601</v>
      </c>
      <c r="BF63" s="975" t="s">
        <v>674</v>
      </c>
      <c r="BG63" s="1107">
        <v>6011</v>
      </c>
      <c r="BH63" s="1107">
        <v>0</v>
      </c>
      <c r="BI63" s="1107" t="s">
        <v>601</v>
      </c>
      <c r="BJ63" s="1107">
        <v>0</v>
      </c>
      <c r="BK63" s="1107">
        <v>6191</v>
      </c>
      <c r="BL63" s="1107">
        <v>0</v>
      </c>
      <c r="BM63" s="1107" t="s">
        <v>601</v>
      </c>
      <c r="BN63" s="1107">
        <v>0</v>
      </c>
      <c r="BO63" s="1107">
        <v>6377</v>
      </c>
      <c r="BP63" s="1107">
        <v>0</v>
      </c>
      <c r="BQ63" s="1107" t="s">
        <v>601</v>
      </c>
      <c r="BR63" s="1107">
        <v>0</v>
      </c>
      <c r="BS63" s="1107">
        <v>3466</v>
      </c>
      <c r="BT63" s="1107">
        <v>0</v>
      </c>
      <c r="BU63" s="1107" t="s">
        <v>601</v>
      </c>
      <c r="BV63" s="1107">
        <v>0</v>
      </c>
      <c r="BW63" s="1107">
        <v>6191</v>
      </c>
      <c r="BX63" s="1107">
        <v>0</v>
      </c>
      <c r="BY63" s="1107" t="s">
        <v>601</v>
      </c>
      <c r="BZ63" s="1107">
        <v>0</v>
      </c>
      <c r="CA63" s="1107">
        <v>6377</v>
      </c>
      <c r="CB63" s="1107">
        <v>0</v>
      </c>
      <c r="CC63" s="1107" t="s">
        <v>601</v>
      </c>
      <c r="CD63" s="1107">
        <v>0</v>
      </c>
      <c r="CE63" s="1107">
        <v>6568</v>
      </c>
      <c r="CF63" s="1107">
        <v>0</v>
      </c>
      <c r="CG63" s="1107" t="s">
        <v>601</v>
      </c>
      <c r="CH63" s="1107">
        <v>0</v>
      </c>
      <c r="CI63" s="1107">
        <v>3570</v>
      </c>
      <c r="CJ63" s="1107">
        <v>0</v>
      </c>
      <c r="CK63" s="1107" t="s">
        <v>601</v>
      </c>
      <c r="CL63" s="1107">
        <v>0</v>
      </c>
      <c r="CM63" s="1107">
        <v>6377</v>
      </c>
      <c r="CN63" s="1107">
        <v>0</v>
      </c>
      <c r="CO63" s="1107" t="s">
        <v>601</v>
      </c>
      <c r="CP63" s="1107">
        <v>0</v>
      </c>
      <c r="CQ63" s="997">
        <f t="shared" si="3"/>
        <v>63074</v>
      </c>
      <c r="CR63" s="963" t="s">
        <v>602</v>
      </c>
      <c r="CS63" s="963" t="s">
        <v>675</v>
      </c>
      <c r="CT63" s="963" t="s">
        <v>676</v>
      </c>
      <c r="CU63" s="963" t="s">
        <v>677</v>
      </c>
      <c r="CV63" s="963">
        <v>6605400</v>
      </c>
      <c r="CW63" s="963" t="s">
        <v>678</v>
      </c>
      <c r="CX63" s="974"/>
      <c r="CY63" s="974"/>
      <c r="CZ63" s="974"/>
      <c r="DA63" s="974"/>
      <c r="DB63" s="974"/>
      <c r="DC63" s="974"/>
    </row>
    <row r="64" spans="1:107" s="1014" customFormat="1" ht="80.25" customHeight="1">
      <c r="A64" s="959" t="s">
        <v>581</v>
      </c>
      <c r="B64" s="947"/>
      <c r="C64" s="961" t="s">
        <v>639</v>
      </c>
      <c r="D64" s="1363"/>
      <c r="E64" s="962" t="s">
        <v>640</v>
      </c>
      <c r="F64" s="961" t="s">
        <v>641</v>
      </c>
      <c r="G64" s="961" t="s">
        <v>2114</v>
      </c>
      <c r="H64" s="963" t="s">
        <v>26</v>
      </c>
      <c r="I64" s="963" t="s">
        <v>642</v>
      </c>
      <c r="J64" s="963">
        <v>2021</v>
      </c>
      <c r="K64" s="953">
        <v>44927</v>
      </c>
      <c r="L64" s="963" t="s">
        <v>327</v>
      </c>
      <c r="M64" s="960">
        <v>0.86</v>
      </c>
      <c r="N64" s="960">
        <v>0.87</v>
      </c>
      <c r="O64" s="960">
        <v>0.88</v>
      </c>
      <c r="P64" s="960">
        <v>0.89</v>
      </c>
      <c r="Q64" s="960">
        <v>0.9</v>
      </c>
      <c r="R64" s="960">
        <v>0.91</v>
      </c>
      <c r="S64" s="960">
        <v>0.92</v>
      </c>
      <c r="T64" s="960">
        <v>0.93</v>
      </c>
      <c r="U64" s="960">
        <v>0.94</v>
      </c>
      <c r="V64" s="960">
        <v>0.95</v>
      </c>
      <c r="W64" s="960">
        <v>0.96</v>
      </c>
      <c r="X64" s="960">
        <v>0.96</v>
      </c>
      <c r="Y64" s="1201" t="s">
        <v>2117</v>
      </c>
      <c r="Z64" s="1371">
        <v>0.01</v>
      </c>
      <c r="AA64" s="974" t="s">
        <v>679</v>
      </c>
      <c r="AB64" s="974" t="s">
        <v>680</v>
      </c>
      <c r="AC64" s="178" t="s">
        <v>72</v>
      </c>
      <c r="AD64" s="178">
        <v>11.4</v>
      </c>
      <c r="AE64" s="178" t="s">
        <v>5</v>
      </c>
      <c r="AF64" s="1346" t="s">
        <v>20</v>
      </c>
      <c r="AG64" s="178" t="s">
        <v>331</v>
      </c>
      <c r="AH64" s="178">
        <v>156</v>
      </c>
      <c r="AI64" s="178">
        <v>500</v>
      </c>
      <c r="AJ64" s="178">
        <v>2022</v>
      </c>
      <c r="AK64" s="1015">
        <v>44927</v>
      </c>
      <c r="AL64" s="1015" t="s">
        <v>327</v>
      </c>
      <c r="AM64" s="1006">
        <v>800</v>
      </c>
      <c r="AN64" s="1006">
        <v>800</v>
      </c>
      <c r="AO64" s="1006">
        <v>800</v>
      </c>
      <c r="AP64" s="1006">
        <v>800</v>
      </c>
      <c r="AQ64" s="1006">
        <v>800</v>
      </c>
      <c r="AR64" s="1006">
        <v>800</v>
      </c>
      <c r="AS64" s="1006">
        <v>800</v>
      </c>
      <c r="AT64" s="1006">
        <v>800</v>
      </c>
      <c r="AU64" s="1006">
        <v>800</v>
      </c>
      <c r="AV64" s="1006">
        <v>800</v>
      </c>
      <c r="AW64" s="1006">
        <v>800</v>
      </c>
      <c r="AX64" s="1006">
        <v>8800</v>
      </c>
      <c r="AY64" s="1066">
        <v>255</v>
      </c>
      <c r="AZ64" s="1066">
        <v>255</v>
      </c>
      <c r="BA64" s="1009" t="s">
        <v>601</v>
      </c>
      <c r="BB64" s="975" t="s">
        <v>681</v>
      </c>
      <c r="BC64" s="1066">
        <f>AY64+(255*3/100)</f>
        <v>262.64999999999998</v>
      </c>
      <c r="BD64" s="1009">
        <v>0</v>
      </c>
      <c r="BE64" s="1066" t="s">
        <v>601</v>
      </c>
      <c r="BF64" s="991" t="s">
        <v>681</v>
      </c>
      <c r="BG64" s="1066">
        <f>BC64+(263*3/100)</f>
        <v>270.53999999999996</v>
      </c>
      <c r="BH64" s="1066">
        <v>0</v>
      </c>
      <c r="BI64" s="1066" t="s">
        <v>601</v>
      </c>
      <c r="BJ64" s="1066">
        <v>0</v>
      </c>
      <c r="BK64" s="1066">
        <f>BG64+(271*3/100)</f>
        <v>278.66999999999996</v>
      </c>
      <c r="BL64" s="1066">
        <v>0</v>
      </c>
      <c r="BM64" s="1066" t="s">
        <v>601</v>
      </c>
      <c r="BN64" s="1066">
        <v>0</v>
      </c>
      <c r="BO64" s="1066">
        <f>BK64+(279*3/100)</f>
        <v>287.03999999999996</v>
      </c>
      <c r="BP64" s="1066">
        <v>0</v>
      </c>
      <c r="BQ64" s="1066" t="s">
        <v>601</v>
      </c>
      <c r="BR64" s="1066">
        <v>0</v>
      </c>
      <c r="BS64" s="1066">
        <f>BO64+(287*3/100)</f>
        <v>295.64999999999998</v>
      </c>
      <c r="BT64" s="1066">
        <v>0</v>
      </c>
      <c r="BU64" s="1066" t="s">
        <v>601</v>
      </c>
      <c r="BV64" s="1066">
        <f>BR64+(287*3/100)</f>
        <v>8.61</v>
      </c>
      <c r="BW64" s="1066">
        <f>BS64+(296*3/100)</f>
        <v>304.52999999999997</v>
      </c>
      <c r="BX64" s="1066">
        <v>0</v>
      </c>
      <c r="BY64" s="1066" t="s">
        <v>601</v>
      </c>
      <c r="BZ64" s="1066">
        <v>0</v>
      </c>
      <c r="CA64" s="1066">
        <f>BW64+(305*3/100)</f>
        <v>313.67999999999995</v>
      </c>
      <c r="CB64" s="1066">
        <v>0</v>
      </c>
      <c r="CC64" s="1066" t="s">
        <v>601</v>
      </c>
      <c r="CD64" s="1066">
        <v>0</v>
      </c>
      <c r="CE64" s="1066">
        <f>CA64+(314*3/100)</f>
        <v>323.09999999999997</v>
      </c>
      <c r="CF64" s="1066">
        <v>0</v>
      </c>
      <c r="CG64" s="1066" t="s">
        <v>601</v>
      </c>
      <c r="CH64" s="1066">
        <v>0</v>
      </c>
      <c r="CI64" s="1066">
        <f>CE64+(323*3/100)</f>
        <v>332.78999999999996</v>
      </c>
      <c r="CJ64" s="1066">
        <v>0</v>
      </c>
      <c r="CK64" s="1066" t="s">
        <v>601</v>
      </c>
      <c r="CL64" s="1066">
        <v>0</v>
      </c>
      <c r="CM64" s="1066">
        <f>CI64+(333*3/100)</f>
        <v>342.78</v>
      </c>
      <c r="CN64" s="1066">
        <v>0</v>
      </c>
      <c r="CO64" s="1066" t="s">
        <v>601</v>
      </c>
      <c r="CP64" s="1066">
        <v>0</v>
      </c>
      <c r="CQ64" s="997">
        <f t="shared" si="3"/>
        <v>3266.4299999999994</v>
      </c>
      <c r="CR64" s="963" t="s">
        <v>602</v>
      </c>
      <c r="CS64" s="963" t="s">
        <v>71</v>
      </c>
      <c r="CT64" s="963" t="s">
        <v>2118</v>
      </c>
      <c r="CU64" s="963" t="s">
        <v>682</v>
      </c>
      <c r="CV64" s="963">
        <v>4320410</v>
      </c>
      <c r="CW64" s="963" t="s">
        <v>683</v>
      </c>
      <c r="CX64" s="974"/>
      <c r="CY64" s="974"/>
      <c r="CZ64" s="974"/>
      <c r="DA64" s="974"/>
      <c r="DB64" s="974"/>
      <c r="DC64" s="974"/>
    </row>
    <row r="65" spans="1:107" s="1014" customFormat="1" ht="80.25" customHeight="1">
      <c r="A65" s="959" t="s">
        <v>581</v>
      </c>
      <c r="B65" s="947"/>
      <c r="C65" s="961" t="s">
        <v>639</v>
      </c>
      <c r="D65" s="1363"/>
      <c r="E65" s="962" t="s">
        <v>640</v>
      </c>
      <c r="F65" s="961" t="s">
        <v>641</v>
      </c>
      <c r="G65" s="961" t="s">
        <v>2114</v>
      </c>
      <c r="H65" s="963" t="s">
        <v>26</v>
      </c>
      <c r="I65" s="963" t="s">
        <v>642</v>
      </c>
      <c r="J65" s="963">
        <v>2021</v>
      </c>
      <c r="K65" s="953">
        <v>44927</v>
      </c>
      <c r="L65" s="963" t="s">
        <v>327</v>
      </c>
      <c r="M65" s="960">
        <v>0.86</v>
      </c>
      <c r="N65" s="960">
        <v>0.87</v>
      </c>
      <c r="O65" s="960">
        <v>0.88</v>
      </c>
      <c r="P65" s="960">
        <v>0.89</v>
      </c>
      <c r="Q65" s="960">
        <v>0.9</v>
      </c>
      <c r="R65" s="960">
        <v>0.91</v>
      </c>
      <c r="S65" s="960">
        <v>0.92</v>
      </c>
      <c r="T65" s="960">
        <v>0.93</v>
      </c>
      <c r="U65" s="960">
        <v>0.94</v>
      </c>
      <c r="V65" s="960">
        <v>0.95</v>
      </c>
      <c r="W65" s="960">
        <v>0.96</v>
      </c>
      <c r="X65" s="960">
        <v>0.96</v>
      </c>
      <c r="Y65" s="1201" t="s">
        <v>684</v>
      </c>
      <c r="Z65" s="1371">
        <v>0.01</v>
      </c>
      <c r="AA65" s="974" t="s">
        <v>2119</v>
      </c>
      <c r="AB65" s="974" t="s">
        <v>2120</v>
      </c>
      <c r="AC65" s="174" t="s">
        <v>57</v>
      </c>
      <c r="AD65" s="1142" t="s">
        <v>685</v>
      </c>
      <c r="AE65" s="1143" t="s">
        <v>5</v>
      </c>
      <c r="AF65" s="1346" t="s">
        <v>20</v>
      </c>
      <c r="AG65" s="1053" t="s">
        <v>463</v>
      </c>
      <c r="AH65" s="975">
        <v>96</v>
      </c>
      <c r="AI65" s="1003">
        <v>40140</v>
      </c>
      <c r="AJ65" s="1003">
        <v>2022</v>
      </c>
      <c r="AK65" s="1114">
        <v>44927</v>
      </c>
      <c r="AL65" s="1115" t="s">
        <v>327</v>
      </c>
      <c r="AM65" s="1003">
        <v>39000</v>
      </c>
      <c r="AN65" s="1003">
        <v>61855</v>
      </c>
      <c r="AO65" s="1003">
        <v>67709</v>
      </c>
      <c r="AP65" s="1003">
        <v>74149</v>
      </c>
      <c r="AQ65" s="1003">
        <v>81237</v>
      </c>
      <c r="AR65" s="1003">
        <v>89043</v>
      </c>
      <c r="AS65" s="1003">
        <v>97643</v>
      </c>
      <c r="AT65" s="1003">
        <v>107123</v>
      </c>
      <c r="AU65" s="1003">
        <v>117579</v>
      </c>
      <c r="AV65" s="1003">
        <v>129116</v>
      </c>
      <c r="AW65" s="1003">
        <v>141853</v>
      </c>
      <c r="AX65" s="1003">
        <f>SUM(AM65:AW65)</f>
        <v>1006307</v>
      </c>
      <c r="AY65" s="1066">
        <v>24000</v>
      </c>
      <c r="AZ65" s="1009">
        <v>0</v>
      </c>
      <c r="BA65" s="1066" t="s">
        <v>601</v>
      </c>
      <c r="BB65" s="1003">
        <v>7619</v>
      </c>
      <c r="BC65" s="1066">
        <v>47334</v>
      </c>
      <c r="BD65" s="1009">
        <v>0</v>
      </c>
      <c r="BE65" s="1066" t="s">
        <v>601</v>
      </c>
      <c r="BF65" s="1003">
        <v>7619</v>
      </c>
      <c r="BG65" s="1066">
        <v>53369</v>
      </c>
      <c r="BH65" s="1009">
        <v>0</v>
      </c>
      <c r="BI65" s="1066" t="s">
        <v>601</v>
      </c>
      <c r="BJ65" s="1066">
        <v>0</v>
      </c>
      <c r="BK65" s="1066">
        <v>60198</v>
      </c>
      <c r="BL65" s="1009">
        <v>0</v>
      </c>
      <c r="BM65" s="1066" t="s">
        <v>601</v>
      </c>
      <c r="BN65" s="1066">
        <v>0</v>
      </c>
      <c r="BO65" s="1066">
        <v>67931</v>
      </c>
      <c r="BP65" s="1009">
        <v>0</v>
      </c>
      <c r="BQ65" s="1066" t="s">
        <v>601</v>
      </c>
      <c r="BR65" s="1066">
        <v>0</v>
      </c>
      <c r="BS65" s="1066">
        <v>76692</v>
      </c>
      <c r="BT65" s="1066">
        <v>0</v>
      </c>
      <c r="BU65" s="1066" t="s">
        <v>601</v>
      </c>
      <c r="BV65" s="1066">
        <v>0</v>
      </c>
      <c r="BW65" s="1066">
        <v>86623</v>
      </c>
      <c r="BX65" s="1066">
        <v>0</v>
      </c>
      <c r="BY65" s="1066" t="s">
        <v>601</v>
      </c>
      <c r="BZ65" s="1066">
        <v>0</v>
      </c>
      <c r="CA65" s="1066">
        <v>97884</v>
      </c>
      <c r="CB65" s="1066">
        <v>0</v>
      </c>
      <c r="CC65" s="1066" t="s">
        <v>601</v>
      </c>
      <c r="CD65" s="1066">
        <v>0</v>
      </c>
      <c r="CE65" s="1066">
        <v>110661</v>
      </c>
      <c r="CF65" s="1066">
        <v>0</v>
      </c>
      <c r="CG65" s="1066" t="s">
        <v>601</v>
      </c>
      <c r="CH65" s="1066">
        <v>0</v>
      </c>
      <c r="CI65" s="1066">
        <v>125165</v>
      </c>
      <c r="CJ65" s="1066">
        <v>0</v>
      </c>
      <c r="CK65" s="1066" t="s">
        <v>601</v>
      </c>
      <c r="CL65" s="1066">
        <v>0</v>
      </c>
      <c r="CM65" s="1066">
        <v>141638</v>
      </c>
      <c r="CN65" s="1066">
        <v>0</v>
      </c>
      <c r="CO65" s="1066" t="s">
        <v>601</v>
      </c>
      <c r="CP65" s="1066">
        <v>0</v>
      </c>
      <c r="CQ65" s="997">
        <f t="shared" si="3"/>
        <v>891495</v>
      </c>
      <c r="CR65" s="963" t="s">
        <v>602</v>
      </c>
      <c r="CS65" s="963" t="s">
        <v>603</v>
      </c>
      <c r="CT65" s="963" t="s">
        <v>604</v>
      </c>
      <c r="CU65" s="963" t="s">
        <v>686</v>
      </c>
      <c r="CV65" s="963">
        <v>3107957666</v>
      </c>
      <c r="CW65" s="963" t="s">
        <v>606</v>
      </c>
      <c r="CX65" s="974"/>
      <c r="CY65" s="974"/>
      <c r="CZ65" s="974"/>
      <c r="DA65" s="974"/>
      <c r="DB65" s="974"/>
      <c r="DC65" s="974"/>
    </row>
    <row r="66" spans="1:107" s="1014" customFormat="1" ht="80.25" customHeight="1">
      <c r="A66" s="959" t="s">
        <v>581</v>
      </c>
      <c r="B66" s="947"/>
      <c r="C66" s="961" t="s">
        <v>639</v>
      </c>
      <c r="D66" s="1363"/>
      <c r="E66" s="962" t="s">
        <v>640</v>
      </c>
      <c r="F66" s="961" t="s">
        <v>641</v>
      </c>
      <c r="G66" s="961" t="s">
        <v>2114</v>
      </c>
      <c r="H66" s="963" t="s">
        <v>26</v>
      </c>
      <c r="I66" s="963" t="s">
        <v>642</v>
      </c>
      <c r="J66" s="963">
        <v>2021</v>
      </c>
      <c r="K66" s="953">
        <v>44927</v>
      </c>
      <c r="L66" s="963" t="s">
        <v>327</v>
      </c>
      <c r="M66" s="960">
        <v>0.86</v>
      </c>
      <c r="N66" s="960">
        <v>0.87</v>
      </c>
      <c r="O66" s="960">
        <v>0.88</v>
      </c>
      <c r="P66" s="960">
        <v>0.89</v>
      </c>
      <c r="Q66" s="960">
        <v>0.9</v>
      </c>
      <c r="R66" s="960">
        <v>0.91</v>
      </c>
      <c r="S66" s="960">
        <v>0.92</v>
      </c>
      <c r="T66" s="960">
        <v>0.93</v>
      </c>
      <c r="U66" s="960">
        <v>0.94</v>
      </c>
      <c r="V66" s="960">
        <v>0.95</v>
      </c>
      <c r="W66" s="960">
        <v>0.96</v>
      </c>
      <c r="X66" s="960">
        <v>0.96</v>
      </c>
      <c r="Y66" s="1201" t="s">
        <v>687</v>
      </c>
      <c r="Z66" s="1371">
        <v>0.01</v>
      </c>
      <c r="AA66" s="974" t="s">
        <v>688</v>
      </c>
      <c r="AB66" s="974" t="s">
        <v>1663</v>
      </c>
      <c r="AC66" s="178" t="s">
        <v>57</v>
      </c>
      <c r="AD66" s="1054" t="s">
        <v>689</v>
      </c>
      <c r="AE66" s="1003" t="s">
        <v>690</v>
      </c>
      <c r="AF66" s="1346" t="s">
        <v>23</v>
      </c>
      <c r="AG66" s="1053" t="s">
        <v>463</v>
      </c>
      <c r="AH66" s="1016">
        <v>86</v>
      </c>
      <c r="AI66" s="1003">
        <v>7400</v>
      </c>
      <c r="AJ66" s="1003">
        <v>2022</v>
      </c>
      <c r="AK66" s="1114">
        <v>44927</v>
      </c>
      <c r="AL66" s="1115" t="s">
        <v>327</v>
      </c>
      <c r="AM66" s="1003">
        <v>7400</v>
      </c>
      <c r="AN66" s="1003">
        <v>7400</v>
      </c>
      <c r="AO66" s="1003">
        <v>7400</v>
      </c>
      <c r="AP66" s="1003">
        <v>7400</v>
      </c>
      <c r="AQ66" s="1003">
        <v>7400</v>
      </c>
      <c r="AR66" s="1003">
        <v>7400</v>
      </c>
      <c r="AS66" s="1003">
        <v>7400</v>
      </c>
      <c r="AT66" s="1003">
        <v>7400</v>
      </c>
      <c r="AU66" s="1003">
        <v>7400</v>
      </c>
      <c r="AV66" s="1003">
        <v>7400</v>
      </c>
      <c r="AW66" s="1003">
        <v>7400</v>
      </c>
      <c r="AX66" s="1003">
        <v>7400</v>
      </c>
      <c r="AY66" s="1066">
        <v>1628</v>
      </c>
      <c r="AZ66" s="1009">
        <v>0</v>
      </c>
      <c r="BA66" s="975" t="s">
        <v>601</v>
      </c>
      <c r="BB66" s="1003">
        <v>7617</v>
      </c>
      <c r="BC66" s="1066">
        <v>1709</v>
      </c>
      <c r="BD66" s="1009">
        <v>0</v>
      </c>
      <c r="BE66" s="1066" t="s">
        <v>601</v>
      </c>
      <c r="BF66" s="1003">
        <v>7617</v>
      </c>
      <c r="BG66" s="1066">
        <v>1795</v>
      </c>
      <c r="BH66" s="1009">
        <v>0</v>
      </c>
      <c r="BI66" s="1066" t="s">
        <v>601</v>
      </c>
      <c r="BJ66" s="1066">
        <v>0</v>
      </c>
      <c r="BK66" s="1066">
        <v>1885</v>
      </c>
      <c r="BL66" s="1009">
        <v>0</v>
      </c>
      <c r="BM66" s="1066" t="s">
        <v>601</v>
      </c>
      <c r="BN66" s="1066">
        <v>0</v>
      </c>
      <c r="BO66" s="1066">
        <v>1979</v>
      </c>
      <c r="BP66" s="1009">
        <v>0</v>
      </c>
      <c r="BQ66" s="1066" t="s">
        <v>601</v>
      </c>
      <c r="BR66" s="1066">
        <v>0</v>
      </c>
      <c r="BS66" s="1066">
        <v>2078</v>
      </c>
      <c r="BT66" s="1066">
        <v>0</v>
      </c>
      <c r="BU66" s="1066" t="s">
        <v>601</v>
      </c>
      <c r="BV66" s="1066">
        <v>0</v>
      </c>
      <c r="BW66" s="1066">
        <v>2182</v>
      </c>
      <c r="BX66" s="1066">
        <v>0</v>
      </c>
      <c r="BY66" s="1066" t="s">
        <v>601</v>
      </c>
      <c r="BZ66" s="1066">
        <v>0</v>
      </c>
      <c r="CA66" s="1066">
        <v>2291</v>
      </c>
      <c r="CB66" s="1066">
        <v>0</v>
      </c>
      <c r="CC66" s="1066" t="s">
        <v>601</v>
      </c>
      <c r="CD66" s="1066">
        <v>0</v>
      </c>
      <c r="CE66" s="1066">
        <v>2405</v>
      </c>
      <c r="CF66" s="1066">
        <v>0</v>
      </c>
      <c r="CG66" s="1066" t="s">
        <v>601</v>
      </c>
      <c r="CH66" s="1066">
        <v>0</v>
      </c>
      <c r="CI66" s="1066">
        <v>2526</v>
      </c>
      <c r="CJ66" s="1066">
        <v>0</v>
      </c>
      <c r="CK66" s="1066" t="s">
        <v>601</v>
      </c>
      <c r="CL66" s="1066">
        <v>0</v>
      </c>
      <c r="CM66" s="1066">
        <v>2652</v>
      </c>
      <c r="CN66" s="1066">
        <v>0</v>
      </c>
      <c r="CO66" s="1066" t="s">
        <v>601</v>
      </c>
      <c r="CP66" s="1066">
        <v>0</v>
      </c>
      <c r="CQ66" s="997">
        <f t="shared" si="3"/>
        <v>23130</v>
      </c>
      <c r="CR66" s="963" t="s">
        <v>602</v>
      </c>
      <c r="CS66" s="963" t="s">
        <v>603</v>
      </c>
      <c r="CT66" s="963" t="s">
        <v>604</v>
      </c>
      <c r="CU66" s="963" t="s">
        <v>686</v>
      </c>
      <c r="CV66" s="963">
        <v>3107957666</v>
      </c>
      <c r="CW66" s="963" t="s">
        <v>606</v>
      </c>
      <c r="CX66" s="974"/>
      <c r="CY66" s="974"/>
      <c r="CZ66" s="974"/>
      <c r="DA66" s="974"/>
      <c r="DB66" s="974"/>
      <c r="DC66" s="974"/>
    </row>
    <row r="67" spans="1:107" s="1328" customFormat="1" ht="80.25" customHeight="1">
      <c r="A67" s="1311" t="s">
        <v>581</v>
      </c>
      <c r="B67" s="1312"/>
      <c r="C67" s="1313" t="s">
        <v>639</v>
      </c>
      <c r="D67" s="1364"/>
      <c r="E67" s="1314" t="s">
        <v>640</v>
      </c>
      <c r="F67" s="1313" t="s">
        <v>641</v>
      </c>
      <c r="G67" s="1313" t="s">
        <v>2114</v>
      </c>
      <c r="H67" s="1172" t="s">
        <v>26</v>
      </c>
      <c r="I67" s="1172" t="s">
        <v>642</v>
      </c>
      <c r="J67" s="1172">
        <v>2021</v>
      </c>
      <c r="K67" s="1315">
        <v>44927</v>
      </c>
      <c r="L67" s="1172" t="s">
        <v>327</v>
      </c>
      <c r="M67" s="1316">
        <v>0.86</v>
      </c>
      <c r="N67" s="1316">
        <v>0.87</v>
      </c>
      <c r="O67" s="1316">
        <v>0.88</v>
      </c>
      <c r="P67" s="1316">
        <v>0.89</v>
      </c>
      <c r="Q67" s="1316">
        <v>0.9</v>
      </c>
      <c r="R67" s="1316">
        <v>0.91</v>
      </c>
      <c r="S67" s="1316">
        <v>0.92</v>
      </c>
      <c r="T67" s="1316">
        <v>0.93</v>
      </c>
      <c r="U67" s="1316">
        <v>0.94</v>
      </c>
      <c r="V67" s="1316">
        <v>0.95</v>
      </c>
      <c r="W67" s="1316">
        <v>0.96</v>
      </c>
      <c r="X67" s="1316">
        <v>0.96</v>
      </c>
      <c r="Y67" s="1317" t="s">
        <v>691</v>
      </c>
      <c r="Z67" s="1371">
        <v>0.01</v>
      </c>
      <c r="AA67" s="1318" t="s">
        <v>2121</v>
      </c>
      <c r="AB67" s="1318" t="s">
        <v>2122</v>
      </c>
      <c r="AC67" s="1171" t="s">
        <v>57</v>
      </c>
      <c r="AD67" s="1319" t="s">
        <v>599</v>
      </c>
      <c r="AE67" s="1320" t="s">
        <v>1671</v>
      </c>
      <c r="AF67" s="1352" t="s">
        <v>23</v>
      </c>
      <c r="AG67" s="1321" t="s">
        <v>463</v>
      </c>
      <c r="AH67" s="1322">
        <v>86</v>
      </c>
      <c r="AI67" s="1323">
        <v>3</v>
      </c>
      <c r="AJ67" s="1323">
        <v>2022</v>
      </c>
      <c r="AK67" s="1324">
        <v>44927</v>
      </c>
      <c r="AL67" s="1325" t="s">
        <v>327</v>
      </c>
      <c r="AM67" s="1323">
        <v>3</v>
      </c>
      <c r="AN67" s="1323">
        <v>3</v>
      </c>
      <c r="AO67" s="1326">
        <v>3</v>
      </c>
      <c r="AP67" s="1326">
        <v>3</v>
      </c>
      <c r="AQ67" s="1326">
        <v>3</v>
      </c>
      <c r="AR67" s="1326">
        <v>3</v>
      </c>
      <c r="AS67" s="1326">
        <v>3</v>
      </c>
      <c r="AT67" s="1326">
        <v>3</v>
      </c>
      <c r="AU67" s="1326">
        <v>3</v>
      </c>
      <c r="AV67" s="1326">
        <v>3</v>
      </c>
      <c r="AW67" s="1326">
        <v>3</v>
      </c>
      <c r="AX67" s="1326">
        <v>3</v>
      </c>
      <c r="AY67" s="1327">
        <v>59</v>
      </c>
      <c r="AZ67" s="1178">
        <v>0</v>
      </c>
      <c r="BA67" s="1326" t="s">
        <v>76</v>
      </c>
      <c r="BB67" s="1326">
        <v>7617</v>
      </c>
      <c r="BC67" s="1327">
        <v>62</v>
      </c>
      <c r="BD67" s="1178">
        <v>0</v>
      </c>
      <c r="BE67" s="1180" t="s">
        <v>601</v>
      </c>
      <c r="BF67" s="1326">
        <v>7617</v>
      </c>
      <c r="BG67" s="1327">
        <v>65</v>
      </c>
      <c r="BH67" s="1326">
        <v>0</v>
      </c>
      <c r="BI67" s="1180" t="s">
        <v>601</v>
      </c>
      <c r="BJ67" s="1326">
        <v>0</v>
      </c>
      <c r="BK67" s="1327">
        <v>68</v>
      </c>
      <c r="BL67" s="1326">
        <v>0</v>
      </c>
      <c r="BM67" s="1326" t="s">
        <v>601</v>
      </c>
      <c r="BN67" s="1326">
        <v>0</v>
      </c>
      <c r="BO67" s="1327">
        <v>72</v>
      </c>
      <c r="BP67" s="1326">
        <v>0</v>
      </c>
      <c r="BQ67" s="1326" t="s">
        <v>601</v>
      </c>
      <c r="BR67" s="1326">
        <v>0</v>
      </c>
      <c r="BS67" s="1327">
        <v>75</v>
      </c>
      <c r="BT67" s="1326">
        <v>0</v>
      </c>
      <c r="BU67" s="1326" t="s">
        <v>601</v>
      </c>
      <c r="BV67" s="1326">
        <v>0</v>
      </c>
      <c r="BW67" s="1327">
        <v>79</v>
      </c>
      <c r="BX67" s="1326">
        <v>0</v>
      </c>
      <c r="BY67" s="1326" t="s">
        <v>601</v>
      </c>
      <c r="BZ67" s="1326">
        <v>0</v>
      </c>
      <c r="CA67" s="1327">
        <v>83</v>
      </c>
      <c r="CB67" s="1326">
        <v>0</v>
      </c>
      <c r="CC67" s="1326" t="s">
        <v>601</v>
      </c>
      <c r="CD67" s="1326">
        <v>0</v>
      </c>
      <c r="CE67" s="1327">
        <v>87</v>
      </c>
      <c r="CF67" s="1326">
        <v>0</v>
      </c>
      <c r="CG67" s="1326" t="s">
        <v>601</v>
      </c>
      <c r="CH67" s="1326">
        <v>0</v>
      </c>
      <c r="CI67" s="1327">
        <v>92</v>
      </c>
      <c r="CJ67" s="1326">
        <v>0</v>
      </c>
      <c r="CK67" s="1326" t="s">
        <v>601</v>
      </c>
      <c r="CL67" s="1326">
        <v>0</v>
      </c>
      <c r="CM67" s="1327">
        <v>96</v>
      </c>
      <c r="CN67" s="1326">
        <v>0</v>
      </c>
      <c r="CO67" s="1326" t="s">
        <v>601</v>
      </c>
      <c r="CP67" s="1326">
        <v>0</v>
      </c>
      <c r="CQ67" s="1179">
        <f t="shared" si="3"/>
        <v>838</v>
      </c>
      <c r="CR67" s="1172" t="s">
        <v>602</v>
      </c>
      <c r="CS67" s="1172" t="s">
        <v>603</v>
      </c>
      <c r="CT67" s="1172" t="s">
        <v>604</v>
      </c>
      <c r="CU67" s="1172" t="s">
        <v>686</v>
      </c>
      <c r="CV67" s="1172">
        <v>3107957666</v>
      </c>
      <c r="CW67" s="1172" t="s">
        <v>606</v>
      </c>
      <c r="CX67" s="1318"/>
      <c r="CY67" s="1318"/>
      <c r="CZ67" s="1318"/>
      <c r="DA67" s="1318"/>
      <c r="DB67" s="1318"/>
      <c r="DC67" s="1318"/>
    </row>
    <row r="68" spans="1:107" s="917" customFormat="1" ht="80.25" customHeight="1">
      <c r="A68" s="959" t="s">
        <v>581</v>
      </c>
      <c r="B68" s="947"/>
      <c r="C68" s="961" t="s">
        <v>639</v>
      </c>
      <c r="D68" s="1363"/>
      <c r="E68" s="962" t="s">
        <v>640</v>
      </c>
      <c r="F68" s="961" t="s">
        <v>641</v>
      </c>
      <c r="G68" s="961" t="s">
        <v>2114</v>
      </c>
      <c r="H68" s="963" t="s">
        <v>26</v>
      </c>
      <c r="I68" s="963" t="s">
        <v>642</v>
      </c>
      <c r="J68" s="963">
        <v>2021</v>
      </c>
      <c r="K68" s="953">
        <v>44927</v>
      </c>
      <c r="L68" s="963" t="s">
        <v>327</v>
      </c>
      <c r="M68" s="960">
        <v>0.86</v>
      </c>
      <c r="N68" s="960">
        <v>0.87</v>
      </c>
      <c r="O68" s="960">
        <v>0.88</v>
      </c>
      <c r="P68" s="960">
        <v>0.89</v>
      </c>
      <c r="Q68" s="960">
        <v>0.9</v>
      </c>
      <c r="R68" s="960">
        <v>0.91</v>
      </c>
      <c r="S68" s="960">
        <v>0.92</v>
      </c>
      <c r="T68" s="960">
        <v>0.93</v>
      </c>
      <c r="U68" s="960">
        <v>0.94</v>
      </c>
      <c r="V68" s="960">
        <v>0.95</v>
      </c>
      <c r="W68" s="960">
        <v>0.96</v>
      </c>
      <c r="X68" s="960">
        <v>0.96</v>
      </c>
      <c r="Y68" s="1201" t="s">
        <v>2123</v>
      </c>
      <c r="Z68" s="1371">
        <v>0.01</v>
      </c>
      <c r="AA68" s="974" t="s">
        <v>2124</v>
      </c>
      <c r="AB68" s="974" t="s">
        <v>692</v>
      </c>
      <c r="AC68" s="1120" t="s">
        <v>57</v>
      </c>
      <c r="AD68" s="1144" t="s">
        <v>689</v>
      </c>
      <c r="AE68" s="1099" t="s">
        <v>693</v>
      </c>
      <c r="AF68" s="1348" t="s">
        <v>23</v>
      </c>
      <c r="AG68" s="963" t="s">
        <v>463</v>
      </c>
      <c r="AH68" s="1067">
        <v>86</v>
      </c>
      <c r="AI68" s="963">
        <v>480</v>
      </c>
      <c r="AJ68" s="963">
        <v>2022</v>
      </c>
      <c r="AK68" s="1005">
        <v>44927</v>
      </c>
      <c r="AL68" s="1006" t="s">
        <v>327</v>
      </c>
      <c r="AM68" s="963">
        <v>480</v>
      </c>
      <c r="AN68" s="963">
        <v>480</v>
      </c>
      <c r="AO68" s="1145">
        <v>480</v>
      </c>
      <c r="AP68" s="1145">
        <v>480</v>
      </c>
      <c r="AQ68" s="1145">
        <v>480</v>
      </c>
      <c r="AR68" s="1145">
        <v>480</v>
      </c>
      <c r="AS68" s="1145">
        <v>480</v>
      </c>
      <c r="AT68" s="1145">
        <v>480</v>
      </c>
      <c r="AU68" s="1145">
        <v>480</v>
      </c>
      <c r="AV68" s="1145">
        <v>480</v>
      </c>
      <c r="AW68" s="1145">
        <v>480</v>
      </c>
      <c r="AX68" s="1145">
        <v>480</v>
      </c>
      <c r="AY68" s="1146">
        <v>352</v>
      </c>
      <c r="AZ68" s="1009">
        <v>0</v>
      </c>
      <c r="BA68" s="1145" t="s">
        <v>76</v>
      </c>
      <c r="BB68" s="1145">
        <v>7617</v>
      </c>
      <c r="BC68" s="1146">
        <v>370</v>
      </c>
      <c r="BD68" s="1009">
        <v>0</v>
      </c>
      <c r="BE68" s="1040" t="s">
        <v>601</v>
      </c>
      <c r="BF68" s="1003">
        <v>7617</v>
      </c>
      <c r="BG68" s="1146">
        <v>388</v>
      </c>
      <c r="BH68" s="1145">
        <v>0</v>
      </c>
      <c r="BI68" s="1040" t="s">
        <v>601</v>
      </c>
      <c r="BJ68" s="1145">
        <v>0</v>
      </c>
      <c r="BK68" s="1146">
        <v>407</v>
      </c>
      <c r="BL68" s="1145">
        <v>0</v>
      </c>
      <c r="BM68" s="1145" t="s">
        <v>601</v>
      </c>
      <c r="BN68" s="1145">
        <v>0</v>
      </c>
      <c r="BO68" s="1146">
        <v>428</v>
      </c>
      <c r="BP68" s="1145">
        <v>0</v>
      </c>
      <c r="BQ68" s="1145" t="s">
        <v>601</v>
      </c>
      <c r="BR68" s="1145">
        <v>0</v>
      </c>
      <c r="BS68" s="1146">
        <v>449</v>
      </c>
      <c r="BT68" s="1145">
        <v>0</v>
      </c>
      <c r="BU68" s="1145" t="s">
        <v>601</v>
      </c>
      <c r="BV68" s="1145">
        <v>0</v>
      </c>
      <c r="BW68" s="1146">
        <v>472</v>
      </c>
      <c r="BX68" s="1145">
        <v>0</v>
      </c>
      <c r="BY68" s="1145" t="s">
        <v>601</v>
      </c>
      <c r="BZ68" s="1145">
        <v>0</v>
      </c>
      <c r="CA68" s="1146">
        <v>495</v>
      </c>
      <c r="CB68" s="1145">
        <v>0</v>
      </c>
      <c r="CC68" s="1145" t="s">
        <v>601</v>
      </c>
      <c r="CD68" s="1145">
        <v>0</v>
      </c>
      <c r="CE68" s="1146">
        <v>520</v>
      </c>
      <c r="CF68" s="1145">
        <v>0</v>
      </c>
      <c r="CG68" s="1145" t="s">
        <v>601</v>
      </c>
      <c r="CH68" s="1145">
        <v>0</v>
      </c>
      <c r="CI68" s="1146">
        <v>546</v>
      </c>
      <c r="CJ68" s="1145">
        <v>0</v>
      </c>
      <c r="CK68" s="1145" t="s">
        <v>601</v>
      </c>
      <c r="CL68" s="1145">
        <v>0</v>
      </c>
      <c r="CM68" s="1146">
        <v>573</v>
      </c>
      <c r="CN68" s="1145">
        <v>0</v>
      </c>
      <c r="CO68" s="1145" t="s">
        <v>601</v>
      </c>
      <c r="CP68" s="1145">
        <v>0</v>
      </c>
      <c r="CQ68" s="1039">
        <f t="shared" si="3"/>
        <v>5000</v>
      </c>
      <c r="CR68" s="1040" t="s">
        <v>602</v>
      </c>
      <c r="CS68" s="1040" t="s">
        <v>603</v>
      </c>
      <c r="CT68" s="1040" t="s">
        <v>604</v>
      </c>
      <c r="CU68" s="1040" t="s">
        <v>686</v>
      </c>
      <c r="CV68" s="1040">
        <v>3107957666</v>
      </c>
      <c r="CW68" s="1040" t="s">
        <v>606</v>
      </c>
      <c r="CX68" s="1147"/>
      <c r="CY68" s="1147"/>
      <c r="CZ68" s="1147"/>
      <c r="DA68" s="1147"/>
      <c r="DB68" s="1147"/>
      <c r="DC68" s="1147"/>
    </row>
    <row r="69" spans="1:107" s="917" customFormat="1" ht="80.25" customHeight="1">
      <c r="A69" s="959" t="s">
        <v>581</v>
      </c>
      <c r="B69" s="947"/>
      <c r="C69" s="961" t="s">
        <v>639</v>
      </c>
      <c r="D69" s="1363"/>
      <c r="E69" s="962" t="s">
        <v>640</v>
      </c>
      <c r="F69" s="961" t="s">
        <v>641</v>
      </c>
      <c r="G69" s="961" t="s">
        <v>2114</v>
      </c>
      <c r="H69" s="963" t="s">
        <v>26</v>
      </c>
      <c r="I69" s="963" t="s">
        <v>642</v>
      </c>
      <c r="J69" s="963">
        <v>2021</v>
      </c>
      <c r="K69" s="953">
        <v>44927</v>
      </c>
      <c r="L69" s="963" t="s">
        <v>327</v>
      </c>
      <c r="M69" s="960">
        <v>0.86</v>
      </c>
      <c r="N69" s="960">
        <v>0.87</v>
      </c>
      <c r="O69" s="960">
        <v>0.88</v>
      </c>
      <c r="P69" s="960">
        <v>0.89</v>
      </c>
      <c r="Q69" s="960">
        <v>0.9</v>
      </c>
      <c r="R69" s="960">
        <v>0.91</v>
      </c>
      <c r="S69" s="960">
        <v>0.92</v>
      </c>
      <c r="T69" s="960">
        <v>0.93</v>
      </c>
      <c r="U69" s="960">
        <v>0.94</v>
      </c>
      <c r="V69" s="960">
        <v>0.95</v>
      </c>
      <c r="W69" s="960">
        <v>0.96</v>
      </c>
      <c r="X69" s="960">
        <v>0.96</v>
      </c>
      <c r="Y69" s="1201" t="s">
        <v>2173</v>
      </c>
      <c r="Z69" s="1371">
        <v>0.01</v>
      </c>
      <c r="AA69" s="974" t="s">
        <v>1461</v>
      </c>
      <c r="AB69" s="974" t="s">
        <v>2175</v>
      </c>
      <c r="AC69" s="1099" t="s">
        <v>57</v>
      </c>
      <c r="AD69" s="1099">
        <v>4.7</v>
      </c>
      <c r="AE69" s="1099" t="s">
        <v>589</v>
      </c>
      <c r="AF69" s="1145" t="s">
        <v>20</v>
      </c>
      <c r="AG69" s="1145" t="s">
        <v>694</v>
      </c>
      <c r="AH69" s="1387">
        <v>422</v>
      </c>
      <c r="AI69" s="918" t="s">
        <v>411</v>
      </c>
      <c r="AJ69" s="918" t="s">
        <v>411</v>
      </c>
      <c r="AK69" s="1005">
        <v>44927</v>
      </c>
      <c r="AL69" s="1006" t="s">
        <v>327</v>
      </c>
      <c r="AM69" s="963">
        <v>2</v>
      </c>
      <c r="AN69" s="1388">
        <v>2</v>
      </c>
      <c r="AO69" s="963">
        <v>2</v>
      </c>
      <c r="AP69" s="963">
        <v>2</v>
      </c>
      <c r="AQ69" s="963">
        <v>2</v>
      </c>
      <c r="AR69" s="963">
        <v>2</v>
      </c>
      <c r="AS69" s="963">
        <v>2</v>
      </c>
      <c r="AT69" s="963">
        <v>2</v>
      </c>
      <c r="AU69" s="963">
        <v>2</v>
      </c>
      <c r="AV69" s="963">
        <v>2</v>
      </c>
      <c r="AW69" s="963">
        <v>2</v>
      </c>
      <c r="AX69" s="963">
        <f>SUM(AM69:AW69)</f>
        <v>22</v>
      </c>
      <c r="AY69" s="1037">
        <v>30</v>
      </c>
      <c r="AZ69" s="1037">
        <v>30</v>
      </c>
      <c r="BA69" s="963" t="s">
        <v>360</v>
      </c>
      <c r="BB69" s="963">
        <v>7688</v>
      </c>
      <c r="BC69" s="1037">
        <v>31</v>
      </c>
      <c r="BD69" s="1037">
        <v>0</v>
      </c>
      <c r="BE69" s="963" t="s">
        <v>360</v>
      </c>
      <c r="BF69" s="1389">
        <v>7688</v>
      </c>
      <c r="BG69" s="1037">
        <v>32</v>
      </c>
      <c r="BH69" s="1037">
        <v>0</v>
      </c>
      <c r="BI69" s="963" t="s">
        <v>76</v>
      </c>
      <c r="BJ69" s="963">
        <v>0</v>
      </c>
      <c r="BK69" s="1037">
        <v>33</v>
      </c>
      <c r="BL69" s="1037">
        <v>0</v>
      </c>
      <c r="BM69" s="963" t="s">
        <v>76</v>
      </c>
      <c r="BN69" s="963">
        <v>0</v>
      </c>
      <c r="BO69" s="1037">
        <v>34</v>
      </c>
      <c r="BP69" s="1037">
        <v>0</v>
      </c>
      <c r="BQ69" s="963" t="s">
        <v>76</v>
      </c>
      <c r="BR69" s="963">
        <v>0</v>
      </c>
      <c r="BS69" s="1037">
        <v>35</v>
      </c>
      <c r="BT69" s="1037">
        <v>0</v>
      </c>
      <c r="BU69" s="963" t="s">
        <v>76</v>
      </c>
      <c r="BV69" s="963">
        <v>0</v>
      </c>
      <c r="BW69" s="1037">
        <v>36</v>
      </c>
      <c r="BX69" s="1037">
        <v>0</v>
      </c>
      <c r="BY69" s="963" t="s">
        <v>76</v>
      </c>
      <c r="BZ69" s="963">
        <v>0</v>
      </c>
      <c r="CA69" s="1037">
        <v>37</v>
      </c>
      <c r="CB69" s="1037">
        <v>0</v>
      </c>
      <c r="CC69" s="963" t="s">
        <v>76</v>
      </c>
      <c r="CD69" s="963">
        <v>0</v>
      </c>
      <c r="CE69" s="1037">
        <v>38</v>
      </c>
      <c r="CF69" s="1037">
        <v>0</v>
      </c>
      <c r="CG69" s="963" t="s">
        <v>521</v>
      </c>
      <c r="CH69" s="963">
        <v>0</v>
      </c>
      <c r="CI69" s="1037">
        <v>39</v>
      </c>
      <c r="CJ69" s="1037">
        <v>0</v>
      </c>
      <c r="CK69" s="963" t="s">
        <v>76</v>
      </c>
      <c r="CL69" s="963">
        <v>0</v>
      </c>
      <c r="CM69" s="1037">
        <v>40</v>
      </c>
      <c r="CN69" s="1037">
        <v>0</v>
      </c>
      <c r="CO69" s="963" t="s">
        <v>76</v>
      </c>
      <c r="CP69" s="963">
        <v>0</v>
      </c>
      <c r="CQ69" s="1039">
        <f t="shared" si="3"/>
        <v>385</v>
      </c>
      <c r="CR69" s="1040" t="s">
        <v>590</v>
      </c>
      <c r="CS69" s="1040" t="s">
        <v>591</v>
      </c>
      <c r="CT69" s="1040" t="s">
        <v>2177</v>
      </c>
      <c r="CU69" s="1040" t="s">
        <v>2178</v>
      </c>
      <c r="CV69" s="1040">
        <v>3002048557</v>
      </c>
      <c r="CW69" s="1110" t="s">
        <v>595</v>
      </c>
      <c r="CX69" s="964"/>
      <c r="CY69" s="964"/>
      <c r="CZ69" s="964"/>
      <c r="DA69" s="964"/>
      <c r="DB69" s="964"/>
      <c r="DC69" s="964"/>
    </row>
    <row r="70" spans="1:107" s="917" customFormat="1" ht="117" customHeight="1">
      <c r="A70" s="959" t="s">
        <v>581</v>
      </c>
      <c r="B70" s="947"/>
      <c r="C70" s="961" t="s">
        <v>639</v>
      </c>
      <c r="D70" s="1363"/>
      <c r="E70" s="962" t="s">
        <v>640</v>
      </c>
      <c r="F70" s="961" t="s">
        <v>641</v>
      </c>
      <c r="G70" s="961" t="s">
        <v>2114</v>
      </c>
      <c r="H70" s="963" t="s">
        <v>26</v>
      </c>
      <c r="I70" s="963" t="s">
        <v>642</v>
      </c>
      <c r="J70" s="963">
        <v>2021</v>
      </c>
      <c r="K70" s="953">
        <v>44927</v>
      </c>
      <c r="L70" s="963" t="s">
        <v>327</v>
      </c>
      <c r="M70" s="960">
        <v>0.86</v>
      </c>
      <c r="N70" s="960">
        <v>0.87</v>
      </c>
      <c r="O70" s="960">
        <v>0.88</v>
      </c>
      <c r="P70" s="960">
        <v>0.89</v>
      </c>
      <c r="Q70" s="960">
        <v>0.9</v>
      </c>
      <c r="R70" s="960">
        <v>0.91</v>
      </c>
      <c r="S70" s="960">
        <v>0.92</v>
      </c>
      <c r="T70" s="960">
        <v>0.93</v>
      </c>
      <c r="U70" s="960">
        <v>0.94</v>
      </c>
      <c r="V70" s="960">
        <v>0.95</v>
      </c>
      <c r="W70" s="960">
        <v>0.96</v>
      </c>
      <c r="X70" s="960">
        <v>0.96</v>
      </c>
      <c r="Y70" s="1201" t="s">
        <v>696</v>
      </c>
      <c r="Z70" s="1371">
        <v>0.01</v>
      </c>
      <c r="AA70" s="974" t="s">
        <v>697</v>
      </c>
      <c r="AB70" s="974" t="s">
        <v>698</v>
      </c>
      <c r="AC70" s="974" t="s">
        <v>57</v>
      </c>
      <c r="AD70" s="974">
        <v>4.0999999999999996</v>
      </c>
      <c r="AE70" s="974" t="s">
        <v>699</v>
      </c>
      <c r="AF70" s="1353" t="s">
        <v>23</v>
      </c>
      <c r="AG70" s="974" t="s">
        <v>331</v>
      </c>
      <c r="AH70" s="975" t="s">
        <v>700</v>
      </c>
      <c r="AI70" s="974">
        <v>2</v>
      </c>
      <c r="AJ70" s="974">
        <v>2022</v>
      </c>
      <c r="AK70" s="1005">
        <v>44927</v>
      </c>
      <c r="AL70" s="1005" t="s">
        <v>482</v>
      </c>
      <c r="AM70" s="963">
        <v>2</v>
      </c>
      <c r="AN70" s="963">
        <v>2</v>
      </c>
      <c r="AO70" s="963">
        <v>2</v>
      </c>
      <c r="AP70" s="963">
        <v>2</v>
      </c>
      <c r="AQ70" s="963">
        <v>2</v>
      </c>
      <c r="AR70" s="963">
        <v>2</v>
      </c>
      <c r="AS70" s="963">
        <v>2</v>
      </c>
      <c r="AT70" s="963">
        <v>2</v>
      </c>
      <c r="AU70" s="963">
        <v>2</v>
      </c>
      <c r="AV70" s="963">
        <v>2</v>
      </c>
      <c r="AW70" s="963">
        <v>2</v>
      </c>
      <c r="AX70" s="963">
        <v>2</v>
      </c>
      <c r="AY70" s="1037">
        <v>354</v>
      </c>
      <c r="AZ70" s="1037">
        <v>0</v>
      </c>
      <c r="BA70" s="1037" t="s">
        <v>76</v>
      </c>
      <c r="BB70" s="963">
        <v>7639</v>
      </c>
      <c r="BC70" s="1037">
        <f>AY70+(354*3/100)</f>
        <v>364.62</v>
      </c>
      <c r="BD70" s="1037">
        <v>0</v>
      </c>
      <c r="BE70" s="1037">
        <v>0</v>
      </c>
      <c r="BF70" s="1037">
        <v>0</v>
      </c>
      <c r="BG70" s="1037">
        <f>BC70+(354*3/100)</f>
        <v>375.24</v>
      </c>
      <c r="BH70" s="1037">
        <v>0</v>
      </c>
      <c r="BI70" s="1037">
        <v>0</v>
      </c>
      <c r="BJ70" s="1037">
        <v>0</v>
      </c>
      <c r="BK70" s="1037">
        <f>BG70+(354*3/100)</f>
        <v>385.86</v>
      </c>
      <c r="BL70" s="1037">
        <v>0</v>
      </c>
      <c r="BM70" s="1037">
        <v>0</v>
      </c>
      <c r="BN70" s="1037">
        <v>0</v>
      </c>
      <c r="BO70" s="1037">
        <f>BK70+(354*3/100)</f>
        <v>396.48</v>
      </c>
      <c r="BP70" s="1037">
        <v>0</v>
      </c>
      <c r="BQ70" s="1037">
        <v>0</v>
      </c>
      <c r="BR70" s="1037">
        <v>0</v>
      </c>
      <c r="BS70" s="1037">
        <f>BO70+(354*3/100)</f>
        <v>407.1</v>
      </c>
      <c r="BT70" s="1037">
        <v>0</v>
      </c>
      <c r="BU70" s="1037">
        <v>0</v>
      </c>
      <c r="BV70" s="1037">
        <v>0</v>
      </c>
      <c r="BW70" s="1037">
        <f>BS70+(354*3/100)</f>
        <v>417.72</v>
      </c>
      <c r="BX70" s="1037">
        <v>0</v>
      </c>
      <c r="BY70" s="1037">
        <v>0</v>
      </c>
      <c r="BZ70" s="1037">
        <v>0</v>
      </c>
      <c r="CA70" s="1037">
        <f>BW70+(354*3/100)</f>
        <v>428.34000000000003</v>
      </c>
      <c r="CB70" s="1037">
        <v>0</v>
      </c>
      <c r="CC70" s="1037">
        <v>0</v>
      </c>
      <c r="CD70" s="1037">
        <v>0</v>
      </c>
      <c r="CE70" s="1037">
        <f>CA70+(354*3/100)</f>
        <v>438.96000000000004</v>
      </c>
      <c r="CF70" s="1037">
        <v>0</v>
      </c>
      <c r="CG70" s="1037">
        <v>0</v>
      </c>
      <c r="CH70" s="1037">
        <v>0</v>
      </c>
      <c r="CI70" s="1037">
        <f>CE70+(354*3/100)</f>
        <v>449.58000000000004</v>
      </c>
      <c r="CJ70" s="1037">
        <v>0</v>
      </c>
      <c r="CK70" s="1037">
        <v>0</v>
      </c>
      <c r="CL70" s="1037">
        <v>0</v>
      </c>
      <c r="CM70" s="1037">
        <f>CI70+(354*3/100)</f>
        <v>460.20000000000005</v>
      </c>
      <c r="CN70" s="1037">
        <v>0</v>
      </c>
      <c r="CO70" s="1037">
        <v>0</v>
      </c>
      <c r="CP70" s="1037">
        <v>0</v>
      </c>
      <c r="CQ70" s="1039">
        <f t="shared" si="3"/>
        <v>4478.1000000000004</v>
      </c>
      <c r="CR70" s="1040" t="s">
        <v>602</v>
      </c>
      <c r="CS70" s="1040" t="s">
        <v>701</v>
      </c>
      <c r="CT70" s="1040" t="s">
        <v>702</v>
      </c>
      <c r="CU70" s="1040" t="s">
        <v>703</v>
      </c>
      <c r="CV70" s="1040">
        <v>3350800</v>
      </c>
      <c r="CW70" s="1040" t="s">
        <v>704</v>
      </c>
      <c r="CX70" s="1148"/>
      <c r="CY70" s="1013"/>
      <c r="CZ70" s="1013"/>
      <c r="DA70" s="1013"/>
      <c r="DB70" s="1013"/>
      <c r="DC70" s="1013"/>
    </row>
    <row r="71" spans="1:107" s="917" customFormat="1" ht="117" customHeight="1">
      <c r="A71" s="959" t="s">
        <v>581</v>
      </c>
      <c r="B71" s="947"/>
      <c r="C71" s="961" t="s">
        <v>639</v>
      </c>
      <c r="D71" s="1363"/>
      <c r="E71" s="962" t="s">
        <v>640</v>
      </c>
      <c r="F71" s="961" t="s">
        <v>641</v>
      </c>
      <c r="G71" s="961" t="s">
        <v>2114</v>
      </c>
      <c r="H71" s="963" t="s">
        <v>26</v>
      </c>
      <c r="I71" s="963" t="s">
        <v>642</v>
      </c>
      <c r="J71" s="963">
        <v>2021</v>
      </c>
      <c r="K71" s="953">
        <v>44927</v>
      </c>
      <c r="L71" s="963" t="s">
        <v>327</v>
      </c>
      <c r="M71" s="960">
        <v>0.86</v>
      </c>
      <c r="N71" s="960">
        <v>0.87</v>
      </c>
      <c r="O71" s="960">
        <v>0.88</v>
      </c>
      <c r="P71" s="960">
        <v>0.89</v>
      </c>
      <c r="Q71" s="960">
        <v>0.9</v>
      </c>
      <c r="R71" s="960">
        <v>0.91</v>
      </c>
      <c r="S71" s="960">
        <v>0.92</v>
      </c>
      <c r="T71" s="960">
        <v>0.93</v>
      </c>
      <c r="U71" s="960">
        <v>0.94</v>
      </c>
      <c r="V71" s="960">
        <v>0.95</v>
      </c>
      <c r="W71" s="960">
        <v>0.96</v>
      </c>
      <c r="X71" s="960">
        <v>0.96</v>
      </c>
      <c r="Y71" s="1201" t="s">
        <v>2166</v>
      </c>
      <c r="Z71" s="1371">
        <v>0.01</v>
      </c>
      <c r="AA71" s="974" t="s">
        <v>2167</v>
      </c>
      <c r="AB71" s="974" t="s">
        <v>2168</v>
      </c>
      <c r="AC71" s="459" t="s">
        <v>86</v>
      </c>
      <c r="AD71" s="990">
        <v>16.7</v>
      </c>
      <c r="AE71" s="990" t="s">
        <v>1512</v>
      </c>
      <c r="AF71" s="1354" t="s">
        <v>20</v>
      </c>
      <c r="AG71" s="990" t="s">
        <v>331</v>
      </c>
      <c r="AH71" s="990">
        <v>27</v>
      </c>
      <c r="AI71" s="974">
        <v>4</v>
      </c>
      <c r="AJ71" s="974">
        <v>2022</v>
      </c>
      <c r="AK71" s="1005">
        <v>44927</v>
      </c>
      <c r="AL71" s="1005" t="s">
        <v>705</v>
      </c>
      <c r="AM71" s="963">
        <v>7</v>
      </c>
      <c r="AN71" s="963">
        <v>0</v>
      </c>
      <c r="AO71" s="963">
        <v>0</v>
      </c>
      <c r="AP71" s="963">
        <v>0</v>
      </c>
      <c r="AQ71" s="963">
        <v>0</v>
      </c>
      <c r="AR71" s="963">
        <v>0</v>
      </c>
      <c r="AS71" s="963">
        <v>0</v>
      </c>
      <c r="AT71" s="963">
        <v>0</v>
      </c>
      <c r="AU71" s="963">
        <v>0</v>
      </c>
      <c r="AV71" s="963">
        <v>0</v>
      </c>
      <c r="AW71" s="963">
        <v>0</v>
      </c>
      <c r="AX71" s="1149">
        <v>7</v>
      </c>
      <c r="AY71" s="1150" t="s">
        <v>706</v>
      </c>
      <c r="AZ71" s="1150" t="s">
        <v>594</v>
      </c>
      <c r="BA71" s="1150" t="s">
        <v>601</v>
      </c>
      <c r="BB71" s="1149">
        <v>7880</v>
      </c>
      <c r="BC71" s="1037">
        <v>0</v>
      </c>
      <c r="BD71" s="1037">
        <v>0</v>
      </c>
      <c r="BE71" s="1037">
        <v>0</v>
      </c>
      <c r="BF71" s="1037">
        <v>0</v>
      </c>
      <c r="BG71" s="1037">
        <v>0</v>
      </c>
      <c r="BH71" s="1037">
        <v>0</v>
      </c>
      <c r="BI71" s="1037">
        <v>0</v>
      </c>
      <c r="BJ71" s="1037">
        <v>0</v>
      </c>
      <c r="BK71" s="1037">
        <v>0</v>
      </c>
      <c r="BL71" s="1037">
        <v>0</v>
      </c>
      <c r="BM71" s="1037">
        <v>0</v>
      </c>
      <c r="BN71" s="1037">
        <v>0</v>
      </c>
      <c r="BO71" s="1037">
        <v>0</v>
      </c>
      <c r="BP71" s="1037">
        <v>0</v>
      </c>
      <c r="BQ71" s="1037">
        <v>0</v>
      </c>
      <c r="BR71" s="1037">
        <v>0</v>
      </c>
      <c r="BS71" s="1037">
        <v>0</v>
      </c>
      <c r="BT71" s="1037">
        <v>0</v>
      </c>
      <c r="BU71" s="1037">
        <v>0</v>
      </c>
      <c r="BV71" s="1037">
        <v>0</v>
      </c>
      <c r="BW71" s="1037">
        <v>0</v>
      </c>
      <c r="BX71" s="1037">
        <v>0</v>
      </c>
      <c r="BY71" s="1037">
        <v>0</v>
      </c>
      <c r="BZ71" s="1037">
        <v>0</v>
      </c>
      <c r="CA71" s="1037">
        <v>0</v>
      </c>
      <c r="CB71" s="1037">
        <v>0</v>
      </c>
      <c r="CC71" s="1037">
        <v>0</v>
      </c>
      <c r="CD71" s="1037">
        <v>0</v>
      </c>
      <c r="CE71" s="1037">
        <v>0</v>
      </c>
      <c r="CF71" s="1037">
        <v>0</v>
      </c>
      <c r="CG71" s="1037">
        <v>0</v>
      </c>
      <c r="CH71" s="1037">
        <v>0</v>
      </c>
      <c r="CI71" s="1037">
        <v>0</v>
      </c>
      <c r="CJ71" s="1037">
        <v>0</v>
      </c>
      <c r="CK71" s="1037">
        <v>0</v>
      </c>
      <c r="CL71" s="1037">
        <v>0</v>
      </c>
      <c r="CM71" s="1037">
        <v>0</v>
      </c>
      <c r="CN71" s="1037">
        <v>0</v>
      </c>
      <c r="CO71" s="1037">
        <v>0</v>
      </c>
      <c r="CP71" s="1037">
        <v>0</v>
      </c>
      <c r="CQ71" s="1037" t="s">
        <v>706</v>
      </c>
      <c r="CR71" s="1040" t="s">
        <v>602</v>
      </c>
      <c r="CS71" s="1040" t="s">
        <v>613</v>
      </c>
      <c r="CT71" s="1151" t="s">
        <v>707</v>
      </c>
      <c r="CU71" s="1151" t="s">
        <v>708</v>
      </c>
      <c r="CV71" s="1151">
        <v>3114799342</v>
      </c>
      <c r="CW71" s="1151" t="s">
        <v>709</v>
      </c>
      <c r="DB71" s="1152"/>
      <c r="DC71" s="1152"/>
    </row>
    <row r="72" spans="1:107" s="1014" customFormat="1" ht="80.25" customHeight="1">
      <c r="A72" s="959" t="s">
        <v>581</v>
      </c>
      <c r="B72" s="947"/>
      <c r="C72" s="961" t="s">
        <v>639</v>
      </c>
      <c r="D72" s="1363"/>
      <c r="E72" s="962" t="s">
        <v>640</v>
      </c>
      <c r="F72" s="961" t="s">
        <v>641</v>
      </c>
      <c r="G72" s="961" t="s">
        <v>2114</v>
      </c>
      <c r="H72" s="963" t="s">
        <v>26</v>
      </c>
      <c r="I72" s="963" t="s">
        <v>642</v>
      </c>
      <c r="J72" s="963">
        <v>2021</v>
      </c>
      <c r="K72" s="953">
        <v>44927</v>
      </c>
      <c r="L72" s="963" t="s">
        <v>327</v>
      </c>
      <c r="M72" s="960">
        <v>0.86</v>
      </c>
      <c r="N72" s="960">
        <v>0.87</v>
      </c>
      <c r="O72" s="960">
        <v>0.88</v>
      </c>
      <c r="P72" s="960">
        <v>0.89</v>
      </c>
      <c r="Q72" s="960">
        <v>0.9</v>
      </c>
      <c r="R72" s="960">
        <v>0.91</v>
      </c>
      <c r="S72" s="960">
        <v>0.92</v>
      </c>
      <c r="T72" s="960">
        <v>0.93</v>
      </c>
      <c r="U72" s="960">
        <v>0.94</v>
      </c>
      <c r="V72" s="960">
        <v>0.95</v>
      </c>
      <c r="W72" s="960">
        <v>0.96</v>
      </c>
      <c r="X72" s="960">
        <v>0.96</v>
      </c>
      <c r="Y72" s="1201" t="s">
        <v>710</v>
      </c>
      <c r="Z72" s="1371">
        <v>0.01</v>
      </c>
      <c r="AA72" s="974" t="s">
        <v>1725</v>
      </c>
      <c r="AB72" s="974" t="s">
        <v>2125</v>
      </c>
      <c r="AC72" s="459" t="s">
        <v>59</v>
      </c>
      <c r="AD72" s="459" t="s">
        <v>711</v>
      </c>
      <c r="AE72" s="459" t="s">
        <v>5</v>
      </c>
      <c r="AF72" s="1347" t="s">
        <v>23</v>
      </c>
      <c r="AG72" s="459" t="s">
        <v>331</v>
      </c>
      <c r="AH72" s="459" t="s">
        <v>712</v>
      </c>
      <c r="AI72" s="977">
        <v>1</v>
      </c>
      <c r="AJ72" s="975">
        <v>2022</v>
      </c>
      <c r="AK72" s="1005">
        <v>44927</v>
      </c>
      <c r="AL72" s="1006" t="s">
        <v>327</v>
      </c>
      <c r="AM72" s="1153">
        <v>1</v>
      </c>
      <c r="AN72" s="1153">
        <v>1</v>
      </c>
      <c r="AO72" s="1153">
        <v>1</v>
      </c>
      <c r="AP72" s="1153">
        <v>1</v>
      </c>
      <c r="AQ72" s="1153">
        <v>1</v>
      </c>
      <c r="AR72" s="1153">
        <v>1</v>
      </c>
      <c r="AS72" s="1153">
        <v>1</v>
      </c>
      <c r="AT72" s="1153">
        <v>1</v>
      </c>
      <c r="AU72" s="1153">
        <v>1</v>
      </c>
      <c r="AV72" s="1153">
        <v>1</v>
      </c>
      <c r="AW72" s="1153">
        <v>1</v>
      </c>
      <c r="AX72" s="1153">
        <v>1</v>
      </c>
      <c r="AY72" s="1008">
        <v>1244</v>
      </c>
      <c r="AZ72" s="1008">
        <v>1244</v>
      </c>
      <c r="BA72" s="1008" t="s">
        <v>76</v>
      </c>
      <c r="BB72" s="963">
        <v>7581</v>
      </c>
      <c r="BC72" s="1008">
        <v>1281</v>
      </c>
      <c r="BD72" s="1008">
        <v>0</v>
      </c>
      <c r="BE72" s="1008" t="s">
        <v>76</v>
      </c>
      <c r="BF72" s="1009">
        <v>7581</v>
      </c>
      <c r="BG72" s="1008">
        <v>1319</v>
      </c>
      <c r="BH72" s="1008">
        <v>0</v>
      </c>
      <c r="BI72" s="1008" t="s">
        <v>76</v>
      </c>
      <c r="BJ72" s="1007">
        <v>0</v>
      </c>
      <c r="BK72" s="1008">
        <v>1358</v>
      </c>
      <c r="BL72" s="1008">
        <v>0</v>
      </c>
      <c r="BM72" s="1008" t="s">
        <v>76</v>
      </c>
      <c r="BN72" s="1007">
        <v>0</v>
      </c>
      <c r="BO72" s="1008">
        <v>1399</v>
      </c>
      <c r="BP72" s="1008">
        <v>0</v>
      </c>
      <c r="BQ72" s="1008" t="s">
        <v>76</v>
      </c>
      <c r="BR72" s="1007">
        <v>0</v>
      </c>
      <c r="BS72" s="1008">
        <v>1441</v>
      </c>
      <c r="BT72" s="1008">
        <v>0</v>
      </c>
      <c r="BU72" s="1008" t="s">
        <v>76</v>
      </c>
      <c r="BV72" s="1007">
        <v>0</v>
      </c>
      <c r="BW72" s="1008">
        <v>1484</v>
      </c>
      <c r="BX72" s="1008">
        <v>0</v>
      </c>
      <c r="BY72" s="1008" t="s">
        <v>76</v>
      </c>
      <c r="BZ72" s="1007">
        <v>0</v>
      </c>
      <c r="CA72" s="1008">
        <v>1528</v>
      </c>
      <c r="CB72" s="1008">
        <v>0</v>
      </c>
      <c r="CC72" s="1008" t="s">
        <v>76</v>
      </c>
      <c r="CD72" s="1007">
        <v>0</v>
      </c>
      <c r="CE72" s="1008">
        <v>1574</v>
      </c>
      <c r="CF72" s="1008">
        <v>0</v>
      </c>
      <c r="CG72" s="1008" t="s">
        <v>76</v>
      </c>
      <c r="CH72" s="1007">
        <v>0</v>
      </c>
      <c r="CI72" s="1008">
        <v>1621</v>
      </c>
      <c r="CJ72" s="1008">
        <v>0</v>
      </c>
      <c r="CK72" s="1008" t="s">
        <v>76</v>
      </c>
      <c r="CL72" s="1007">
        <v>0</v>
      </c>
      <c r="CM72" s="1008">
        <v>1669</v>
      </c>
      <c r="CN72" s="1008">
        <v>0</v>
      </c>
      <c r="CO72" s="1008" t="s">
        <v>76</v>
      </c>
      <c r="CP72" s="1007">
        <v>0</v>
      </c>
      <c r="CQ72" s="1010">
        <f>AY72+BC72+BG72+BK72+BO72+BS72+BW72+CA72+CE72+CI72+CM72</f>
        <v>15918</v>
      </c>
      <c r="CR72" s="975" t="s">
        <v>2304</v>
      </c>
      <c r="CS72" s="975" t="s">
        <v>371</v>
      </c>
      <c r="CT72" s="975" t="s">
        <v>713</v>
      </c>
      <c r="CU72" s="975" t="s">
        <v>714</v>
      </c>
      <c r="CV72" s="975" t="s">
        <v>715</v>
      </c>
      <c r="CW72" s="975" t="s">
        <v>716</v>
      </c>
      <c r="CX72" s="1012"/>
      <c r="CY72" s="1013"/>
      <c r="CZ72" s="1013"/>
      <c r="DA72" s="1013"/>
      <c r="DB72" s="1013"/>
      <c r="DC72" s="1013"/>
    </row>
    <row r="73" spans="1:107" s="916" customFormat="1" ht="93" customHeight="1">
      <c r="A73" s="959" t="s">
        <v>581</v>
      </c>
      <c r="B73" s="947"/>
      <c r="C73" s="961" t="s">
        <v>639</v>
      </c>
      <c r="D73" s="1363"/>
      <c r="E73" s="1154" t="s">
        <v>640</v>
      </c>
      <c r="F73" s="961" t="s">
        <v>641</v>
      </c>
      <c r="G73" s="961" t="s">
        <v>2114</v>
      </c>
      <c r="H73" s="963" t="s">
        <v>26</v>
      </c>
      <c r="I73" s="963" t="s">
        <v>642</v>
      </c>
      <c r="J73" s="963">
        <v>2021</v>
      </c>
      <c r="K73" s="953">
        <v>44927</v>
      </c>
      <c r="L73" s="963" t="s">
        <v>327</v>
      </c>
      <c r="M73" s="960">
        <v>0.86</v>
      </c>
      <c r="N73" s="960">
        <v>0.87</v>
      </c>
      <c r="O73" s="960">
        <v>0.88</v>
      </c>
      <c r="P73" s="960">
        <v>0.89</v>
      </c>
      <c r="Q73" s="960">
        <v>0.9</v>
      </c>
      <c r="R73" s="960">
        <v>0.91</v>
      </c>
      <c r="S73" s="960">
        <v>0.92</v>
      </c>
      <c r="T73" s="960">
        <v>0.93</v>
      </c>
      <c r="U73" s="960">
        <v>0.94</v>
      </c>
      <c r="V73" s="960">
        <v>0.95</v>
      </c>
      <c r="W73" s="960">
        <v>0.96</v>
      </c>
      <c r="X73" s="960">
        <v>0.96</v>
      </c>
      <c r="Y73" s="1193" t="s">
        <v>2126</v>
      </c>
      <c r="Z73" s="1371">
        <v>0.01</v>
      </c>
      <c r="AA73" s="1117" t="s">
        <v>717</v>
      </c>
      <c r="AB73" s="1116" t="s">
        <v>718</v>
      </c>
      <c r="AC73" s="169" t="s">
        <v>69</v>
      </c>
      <c r="AD73" s="178">
        <v>10.199999999999999</v>
      </c>
      <c r="AE73" s="174" t="s">
        <v>652</v>
      </c>
      <c r="AF73" s="1351" t="s">
        <v>20</v>
      </c>
      <c r="AG73" s="178" t="s">
        <v>95</v>
      </c>
      <c r="AH73" s="178" t="s">
        <v>431</v>
      </c>
      <c r="AI73" s="963" t="s">
        <v>431</v>
      </c>
      <c r="AJ73" s="963" t="s">
        <v>431</v>
      </c>
      <c r="AK73" s="1137">
        <v>44928</v>
      </c>
      <c r="AL73" s="1137" t="s">
        <v>653</v>
      </c>
      <c r="AM73" s="1138">
        <v>1</v>
      </c>
      <c r="AN73" s="1001">
        <v>0</v>
      </c>
      <c r="AO73" s="1001">
        <v>1</v>
      </c>
      <c r="AP73" s="1001">
        <v>0</v>
      </c>
      <c r="AQ73" s="1001">
        <v>1</v>
      </c>
      <c r="AR73" s="1001">
        <v>0</v>
      </c>
      <c r="AS73" s="1001">
        <v>0</v>
      </c>
      <c r="AT73" s="1001">
        <v>0</v>
      </c>
      <c r="AU73" s="1001">
        <v>0</v>
      </c>
      <c r="AV73" s="1001">
        <v>0</v>
      </c>
      <c r="AW73" s="1001">
        <v>0</v>
      </c>
      <c r="AX73" s="1001">
        <v>3</v>
      </c>
      <c r="AY73" s="1066">
        <v>241</v>
      </c>
      <c r="AZ73" s="1066">
        <v>0</v>
      </c>
      <c r="BA73" s="1066" t="s">
        <v>601</v>
      </c>
      <c r="BB73" s="1009">
        <v>7879</v>
      </c>
      <c r="BC73" s="1066">
        <v>0</v>
      </c>
      <c r="BD73" s="1066">
        <v>0</v>
      </c>
      <c r="BE73" s="1066">
        <v>0</v>
      </c>
      <c r="BF73" s="1066">
        <v>0</v>
      </c>
      <c r="BG73" s="1066">
        <v>241</v>
      </c>
      <c r="BH73" s="1066">
        <v>0</v>
      </c>
      <c r="BI73" s="1066">
        <v>0</v>
      </c>
      <c r="BJ73" s="1066">
        <v>0</v>
      </c>
      <c r="BK73" s="1066">
        <v>0</v>
      </c>
      <c r="BL73" s="1066">
        <v>0</v>
      </c>
      <c r="BM73" s="1066">
        <v>0</v>
      </c>
      <c r="BN73" s="1066">
        <v>0</v>
      </c>
      <c r="BO73" s="1066">
        <v>241</v>
      </c>
      <c r="BP73" s="1066">
        <v>0</v>
      </c>
      <c r="BQ73" s="1066">
        <v>0</v>
      </c>
      <c r="BR73" s="1066">
        <v>0</v>
      </c>
      <c r="BS73" s="1066">
        <v>0</v>
      </c>
      <c r="BT73" s="1066">
        <v>0</v>
      </c>
      <c r="BU73" s="1066">
        <v>0</v>
      </c>
      <c r="BV73" s="1066">
        <v>0</v>
      </c>
      <c r="BW73" s="1066">
        <v>0</v>
      </c>
      <c r="BX73" s="1066">
        <v>0</v>
      </c>
      <c r="BY73" s="1066">
        <v>0</v>
      </c>
      <c r="BZ73" s="1066">
        <v>0</v>
      </c>
      <c r="CA73" s="1066">
        <v>0</v>
      </c>
      <c r="CB73" s="1066">
        <v>0</v>
      </c>
      <c r="CC73" s="1066">
        <v>0</v>
      </c>
      <c r="CD73" s="1066">
        <v>0</v>
      </c>
      <c r="CE73" s="1066">
        <v>0</v>
      </c>
      <c r="CF73" s="1066">
        <v>0</v>
      </c>
      <c r="CG73" s="1066">
        <v>0</v>
      </c>
      <c r="CH73" s="1066">
        <v>0</v>
      </c>
      <c r="CI73" s="1066">
        <v>0</v>
      </c>
      <c r="CJ73" s="1066">
        <v>0</v>
      </c>
      <c r="CK73" s="1066">
        <v>0</v>
      </c>
      <c r="CL73" s="1066">
        <v>0</v>
      </c>
      <c r="CM73" s="1066">
        <v>0</v>
      </c>
      <c r="CN73" s="1066">
        <v>0</v>
      </c>
      <c r="CO73" s="1066">
        <v>0</v>
      </c>
      <c r="CP73" s="1066">
        <v>0</v>
      </c>
      <c r="CQ73" s="997">
        <f>AY73+BG73+BO73</f>
        <v>723</v>
      </c>
      <c r="CR73" s="975" t="s">
        <v>602</v>
      </c>
      <c r="CS73" s="975" t="s">
        <v>613</v>
      </c>
      <c r="CT73" s="975" t="s">
        <v>654</v>
      </c>
      <c r="CU73" s="975" t="s">
        <v>655</v>
      </c>
      <c r="CV73" s="975" t="s">
        <v>656</v>
      </c>
      <c r="CW73" s="975" t="s">
        <v>657</v>
      </c>
      <c r="CX73" s="1155"/>
      <c r="CY73" s="1155"/>
      <c r="CZ73" s="1155"/>
      <c r="DA73" s="1155"/>
      <c r="DB73" s="1155"/>
      <c r="DC73" s="1155"/>
    </row>
    <row r="74" spans="1:107" s="916" customFormat="1" ht="102" customHeight="1">
      <c r="A74" s="959" t="s">
        <v>581</v>
      </c>
      <c r="B74" s="947"/>
      <c r="C74" s="961" t="s">
        <v>639</v>
      </c>
      <c r="D74" s="1363"/>
      <c r="E74" s="1154" t="s">
        <v>640</v>
      </c>
      <c r="F74" s="961" t="s">
        <v>641</v>
      </c>
      <c r="G74" s="961" t="s">
        <v>2114</v>
      </c>
      <c r="H74" s="963" t="s">
        <v>26</v>
      </c>
      <c r="I74" s="963" t="s">
        <v>642</v>
      </c>
      <c r="J74" s="963">
        <v>2021</v>
      </c>
      <c r="K74" s="953">
        <v>44927</v>
      </c>
      <c r="L74" s="963" t="s">
        <v>327</v>
      </c>
      <c r="M74" s="960">
        <v>0.86</v>
      </c>
      <c r="N74" s="960">
        <v>0.87</v>
      </c>
      <c r="O74" s="960">
        <v>0.88</v>
      </c>
      <c r="P74" s="960">
        <v>0.89</v>
      </c>
      <c r="Q74" s="960">
        <v>0.9</v>
      </c>
      <c r="R74" s="960">
        <v>0.91</v>
      </c>
      <c r="S74" s="960">
        <v>0.92</v>
      </c>
      <c r="T74" s="960">
        <v>0.93</v>
      </c>
      <c r="U74" s="960">
        <v>0.94</v>
      </c>
      <c r="V74" s="960">
        <v>0.95</v>
      </c>
      <c r="W74" s="960">
        <v>0.96</v>
      </c>
      <c r="X74" s="960">
        <v>0.96</v>
      </c>
      <c r="Y74" s="1429" t="s">
        <v>2189</v>
      </c>
      <c r="Z74" s="1371">
        <v>0.01</v>
      </c>
      <c r="AA74" s="1207" t="s">
        <v>2190</v>
      </c>
      <c r="AB74" s="974" t="s">
        <v>2191</v>
      </c>
      <c r="AC74" s="178" t="s">
        <v>69</v>
      </c>
      <c r="AD74" s="1006" t="s">
        <v>2176</v>
      </c>
      <c r="AE74" s="178" t="s">
        <v>2192</v>
      </c>
      <c r="AF74" s="178" t="s">
        <v>20</v>
      </c>
      <c r="AG74" s="1006" t="s">
        <v>331</v>
      </c>
      <c r="AH74" s="1009">
        <v>43</v>
      </c>
      <c r="AI74" s="178" t="s">
        <v>411</v>
      </c>
      <c r="AJ74" s="1086" t="s">
        <v>411</v>
      </c>
      <c r="AK74" s="1430">
        <v>45292</v>
      </c>
      <c r="AL74" s="1430">
        <v>48366</v>
      </c>
      <c r="AM74" s="1053">
        <v>0</v>
      </c>
      <c r="AN74" s="975">
        <v>20</v>
      </c>
      <c r="AO74" s="963">
        <v>0</v>
      </c>
      <c r="AP74" s="963">
        <v>0</v>
      </c>
      <c r="AQ74" s="963">
        <v>0</v>
      </c>
      <c r="AR74" s="963">
        <v>20</v>
      </c>
      <c r="AS74" s="963">
        <v>0</v>
      </c>
      <c r="AT74" s="963">
        <v>0</v>
      </c>
      <c r="AU74" s="963">
        <v>0</v>
      </c>
      <c r="AV74" s="963">
        <v>20</v>
      </c>
      <c r="AW74" s="963">
        <v>0</v>
      </c>
      <c r="AX74" s="990">
        <v>60</v>
      </c>
      <c r="AY74" s="991">
        <v>0</v>
      </c>
      <c r="AZ74" s="991">
        <v>0</v>
      </c>
      <c r="BA74" s="992">
        <v>0</v>
      </c>
      <c r="BB74" s="992">
        <v>0</v>
      </c>
      <c r="BC74" s="991">
        <v>59.021228000000001</v>
      </c>
      <c r="BD74" s="991">
        <v>59.021228000000001</v>
      </c>
      <c r="BE74" s="991" t="s">
        <v>76</v>
      </c>
      <c r="BF74" s="992">
        <v>7744</v>
      </c>
      <c r="BG74" s="991">
        <v>0</v>
      </c>
      <c r="BH74" s="991">
        <v>0</v>
      </c>
      <c r="BI74" s="992">
        <v>0</v>
      </c>
      <c r="BJ74" s="992">
        <v>0</v>
      </c>
      <c r="BK74" s="991">
        <v>0</v>
      </c>
      <c r="BL74" s="991">
        <v>0</v>
      </c>
      <c r="BM74" s="992">
        <v>0</v>
      </c>
      <c r="BN74" s="992">
        <v>0</v>
      </c>
      <c r="BO74" s="991">
        <v>0</v>
      </c>
      <c r="BP74" s="991">
        <v>0</v>
      </c>
      <c r="BQ74" s="992">
        <v>0</v>
      </c>
      <c r="BR74" s="992">
        <v>0</v>
      </c>
      <c r="BS74" s="991">
        <v>66.428912999999994</v>
      </c>
      <c r="BT74" s="991">
        <v>0</v>
      </c>
      <c r="BU74" s="992">
        <v>0</v>
      </c>
      <c r="BV74" s="992">
        <v>0</v>
      </c>
      <c r="BW74" s="991">
        <v>0</v>
      </c>
      <c r="BX74" s="991">
        <v>0</v>
      </c>
      <c r="BY74" s="992">
        <v>0</v>
      </c>
      <c r="BZ74" s="992">
        <v>0</v>
      </c>
      <c r="CA74" s="991">
        <v>0</v>
      </c>
      <c r="CB74" s="991">
        <v>0</v>
      </c>
      <c r="CC74" s="992">
        <v>0</v>
      </c>
      <c r="CD74" s="992">
        <v>0</v>
      </c>
      <c r="CE74" s="991">
        <v>0</v>
      </c>
      <c r="CF74" s="991">
        <v>0</v>
      </c>
      <c r="CG74" s="992">
        <v>0</v>
      </c>
      <c r="CH74" s="992">
        <v>0</v>
      </c>
      <c r="CI74" s="991">
        <v>74.766317999999998</v>
      </c>
      <c r="CJ74" s="991">
        <v>0</v>
      </c>
      <c r="CK74" s="992">
        <v>0</v>
      </c>
      <c r="CL74" s="992">
        <v>0</v>
      </c>
      <c r="CM74" s="991">
        <v>0</v>
      </c>
      <c r="CN74" s="991">
        <v>0</v>
      </c>
      <c r="CO74" s="992">
        <v>0</v>
      </c>
      <c r="CP74" s="992">
        <v>0</v>
      </c>
      <c r="CQ74" s="993">
        <f>BC74+BS74+CI74</f>
        <v>200.21645899999999</v>
      </c>
      <c r="CR74" s="1110" t="s">
        <v>333</v>
      </c>
      <c r="CS74" s="1110" t="s">
        <v>334</v>
      </c>
      <c r="CT74" s="1110" t="s">
        <v>335</v>
      </c>
      <c r="CU74" s="178" t="s">
        <v>336</v>
      </c>
      <c r="CV74" s="178">
        <v>3102407261</v>
      </c>
      <c r="CW74" s="1358" t="s">
        <v>337</v>
      </c>
      <c r="CX74" s="168"/>
      <c r="CY74" s="994"/>
      <c r="CZ74" s="994"/>
      <c r="DA74" s="995"/>
      <c r="DB74" s="995"/>
      <c r="DC74" s="995"/>
    </row>
    <row r="75" spans="1:107" s="1014" customFormat="1" ht="80.25" customHeight="1">
      <c r="A75" s="965" t="s">
        <v>719</v>
      </c>
      <c r="B75" s="966">
        <f>D75+D85+D100+D110</f>
        <v>0.38</v>
      </c>
      <c r="C75" s="964" t="s">
        <v>720</v>
      </c>
      <c r="D75" s="1365">
        <f>SUM(Z75:Z84)/100*100</f>
        <v>0.1</v>
      </c>
      <c r="E75" s="1028" t="s">
        <v>721</v>
      </c>
      <c r="F75" s="972" t="s">
        <v>722</v>
      </c>
      <c r="G75" s="972" t="s">
        <v>723</v>
      </c>
      <c r="H75" s="174" t="s">
        <v>20</v>
      </c>
      <c r="I75" s="969">
        <v>48</v>
      </c>
      <c r="J75" s="969">
        <v>2022</v>
      </c>
      <c r="K75" s="970">
        <v>44927</v>
      </c>
      <c r="L75" s="969" t="s">
        <v>327</v>
      </c>
      <c r="M75" s="1156">
        <v>50</v>
      </c>
      <c r="N75" s="1156">
        <v>50</v>
      </c>
      <c r="O75" s="1156">
        <v>50</v>
      </c>
      <c r="P75" s="1156">
        <v>50</v>
      </c>
      <c r="Q75" s="1156">
        <v>50</v>
      </c>
      <c r="R75" s="1156">
        <v>50</v>
      </c>
      <c r="S75" s="1156">
        <v>50</v>
      </c>
      <c r="T75" s="1156">
        <v>50</v>
      </c>
      <c r="U75" s="1156">
        <v>50</v>
      </c>
      <c r="V75" s="1156">
        <v>50</v>
      </c>
      <c r="W75" s="1156">
        <v>50</v>
      </c>
      <c r="X75" s="1156">
        <f>SUM(M75:W75)</f>
        <v>550</v>
      </c>
      <c r="Y75" s="1201" t="s">
        <v>724</v>
      </c>
      <c r="Z75" s="1371">
        <v>0.01</v>
      </c>
      <c r="AA75" s="974" t="s">
        <v>725</v>
      </c>
      <c r="AB75" s="974" t="s">
        <v>726</v>
      </c>
      <c r="AC75" s="459" t="s">
        <v>57</v>
      </c>
      <c r="AD75" s="459">
        <v>4.0999999999999996</v>
      </c>
      <c r="AE75" s="459" t="s">
        <v>727</v>
      </c>
      <c r="AF75" s="1347" t="s">
        <v>26</v>
      </c>
      <c r="AG75" s="459" t="s">
        <v>694</v>
      </c>
      <c r="AH75" s="459">
        <v>95</v>
      </c>
      <c r="AI75" s="459" t="s">
        <v>411</v>
      </c>
      <c r="AJ75" s="459" t="s">
        <v>411</v>
      </c>
      <c r="AK75" s="1005">
        <v>44927</v>
      </c>
      <c r="AL75" s="1006" t="s">
        <v>327</v>
      </c>
      <c r="AM75" s="1153">
        <v>0.64</v>
      </c>
      <c r="AN75" s="1075">
        <v>0.66</v>
      </c>
      <c r="AO75" s="1075">
        <v>0.68</v>
      </c>
      <c r="AP75" s="1075">
        <v>0.7</v>
      </c>
      <c r="AQ75" s="1075">
        <v>0.72</v>
      </c>
      <c r="AR75" s="1075">
        <v>0.74</v>
      </c>
      <c r="AS75" s="1075">
        <v>0.76</v>
      </c>
      <c r="AT75" s="1075">
        <v>0.79</v>
      </c>
      <c r="AU75" s="1075">
        <v>0.81</v>
      </c>
      <c r="AV75" s="1075">
        <v>0.84</v>
      </c>
      <c r="AW75" s="1075">
        <v>0.86</v>
      </c>
      <c r="AX75" s="1075">
        <v>0.86</v>
      </c>
      <c r="AY75" s="1008">
        <v>5219</v>
      </c>
      <c r="AZ75" s="1008">
        <v>5219</v>
      </c>
      <c r="BA75" s="1008" t="s">
        <v>521</v>
      </c>
      <c r="BB75" s="963">
        <v>7689</v>
      </c>
      <c r="BC75" s="1008">
        <v>5219</v>
      </c>
      <c r="BD75" s="1008">
        <v>0</v>
      </c>
      <c r="BE75" s="1008" t="s">
        <v>496</v>
      </c>
      <c r="BF75" s="1009">
        <v>7689</v>
      </c>
      <c r="BG75" s="1008">
        <v>5375</v>
      </c>
      <c r="BH75" s="1008">
        <v>0</v>
      </c>
      <c r="BI75" s="1008" t="s">
        <v>496</v>
      </c>
      <c r="BJ75" s="1008">
        <v>0</v>
      </c>
      <c r="BK75" s="1008">
        <v>5536</v>
      </c>
      <c r="BL75" s="1008">
        <v>0</v>
      </c>
      <c r="BM75" s="1008" t="s">
        <v>496</v>
      </c>
      <c r="BN75" s="1008">
        <v>0</v>
      </c>
      <c r="BO75" s="1008">
        <v>5703</v>
      </c>
      <c r="BP75" s="1008">
        <v>0</v>
      </c>
      <c r="BQ75" s="1008" t="s">
        <v>496</v>
      </c>
      <c r="BR75" s="1008">
        <v>0</v>
      </c>
      <c r="BS75" s="1008">
        <v>5874</v>
      </c>
      <c r="BT75" s="1008">
        <v>0</v>
      </c>
      <c r="BU75" s="1008" t="s">
        <v>496</v>
      </c>
      <c r="BV75" s="1008">
        <v>0</v>
      </c>
      <c r="BW75" s="1008">
        <v>6050</v>
      </c>
      <c r="BX75" s="1008">
        <v>0</v>
      </c>
      <c r="BY75" s="1008" t="s">
        <v>496</v>
      </c>
      <c r="BZ75" s="1008">
        <v>0</v>
      </c>
      <c r="CA75" s="1008">
        <v>6231</v>
      </c>
      <c r="CB75" s="1008">
        <v>0</v>
      </c>
      <c r="CC75" s="1008" t="s">
        <v>496</v>
      </c>
      <c r="CD75" s="1008">
        <v>0</v>
      </c>
      <c r="CE75" s="1008">
        <v>6418</v>
      </c>
      <c r="CF75" s="1008">
        <v>0</v>
      </c>
      <c r="CG75" s="1008" t="s">
        <v>496</v>
      </c>
      <c r="CH75" s="1008">
        <v>0</v>
      </c>
      <c r="CI75" s="1008">
        <v>6611</v>
      </c>
      <c r="CJ75" s="1008">
        <v>0</v>
      </c>
      <c r="CK75" s="1008" t="s">
        <v>496</v>
      </c>
      <c r="CL75" s="1008">
        <v>0</v>
      </c>
      <c r="CM75" s="1008">
        <v>6809</v>
      </c>
      <c r="CN75" s="1008">
        <v>0</v>
      </c>
      <c r="CO75" s="1008" t="s">
        <v>496</v>
      </c>
      <c r="CP75" s="1008">
        <v>0</v>
      </c>
      <c r="CQ75" s="1010">
        <f>AY75+BC75+BG75+BK75+BO75+BS75+BW75+CA75+CE75+CI75+CM75</f>
        <v>65045</v>
      </c>
      <c r="CR75" s="975" t="s">
        <v>2305</v>
      </c>
      <c r="CS75" s="975" t="s">
        <v>497</v>
      </c>
      <c r="CT75" s="975" t="s">
        <v>728</v>
      </c>
      <c r="CU75" s="975" t="s">
        <v>729</v>
      </c>
      <c r="CV75" s="975">
        <v>3241000</v>
      </c>
      <c r="CW75" s="975" t="s">
        <v>730</v>
      </c>
      <c r="CX75" s="1012"/>
      <c r="CY75" s="1013"/>
      <c r="CZ75" s="1013"/>
      <c r="DA75" s="1013"/>
      <c r="DB75" s="1013"/>
      <c r="DC75" s="1013"/>
    </row>
    <row r="76" spans="1:107" s="1014" customFormat="1" ht="80.25" customHeight="1">
      <c r="A76" s="965" t="s">
        <v>719</v>
      </c>
      <c r="B76" s="966"/>
      <c r="C76" s="964" t="s">
        <v>720</v>
      </c>
      <c r="D76" s="1365"/>
      <c r="E76" s="1028" t="s">
        <v>721</v>
      </c>
      <c r="F76" s="972" t="s">
        <v>722</v>
      </c>
      <c r="G76" s="972" t="s">
        <v>723</v>
      </c>
      <c r="H76" s="174" t="s">
        <v>20</v>
      </c>
      <c r="I76" s="969">
        <v>48</v>
      </c>
      <c r="J76" s="969">
        <v>2022</v>
      </c>
      <c r="K76" s="970">
        <v>44927</v>
      </c>
      <c r="L76" s="969" t="s">
        <v>327</v>
      </c>
      <c r="M76" s="1156">
        <v>50</v>
      </c>
      <c r="N76" s="1156">
        <v>50</v>
      </c>
      <c r="O76" s="1156">
        <v>50</v>
      </c>
      <c r="P76" s="1156">
        <v>50</v>
      </c>
      <c r="Q76" s="1156">
        <v>50</v>
      </c>
      <c r="R76" s="1156">
        <v>50</v>
      </c>
      <c r="S76" s="1156">
        <v>50</v>
      </c>
      <c r="T76" s="1156">
        <v>50</v>
      </c>
      <c r="U76" s="1156">
        <v>50</v>
      </c>
      <c r="V76" s="1156">
        <v>50</v>
      </c>
      <c r="W76" s="1156">
        <v>50</v>
      </c>
      <c r="X76" s="1156">
        <f t="shared" ref="X76:X81" si="4">SUM(M76:W76)</f>
        <v>550</v>
      </c>
      <c r="Y76" s="1201" t="s">
        <v>731</v>
      </c>
      <c r="Z76" s="1371">
        <v>0.01</v>
      </c>
      <c r="AA76" s="974" t="s">
        <v>732</v>
      </c>
      <c r="AB76" s="974" t="s">
        <v>733</v>
      </c>
      <c r="AC76" s="459" t="s">
        <v>86</v>
      </c>
      <c r="AD76" s="459">
        <v>16.2</v>
      </c>
      <c r="AE76" s="459" t="s">
        <v>1</v>
      </c>
      <c r="AF76" s="1347" t="s">
        <v>20</v>
      </c>
      <c r="AG76" s="459" t="s">
        <v>694</v>
      </c>
      <c r="AH76" s="459">
        <v>360</v>
      </c>
      <c r="AI76" s="459" t="s">
        <v>326</v>
      </c>
      <c r="AJ76" s="459" t="s">
        <v>326</v>
      </c>
      <c r="AK76" s="1005">
        <v>44927</v>
      </c>
      <c r="AL76" s="1006" t="s">
        <v>327</v>
      </c>
      <c r="AM76" s="1007">
        <v>1</v>
      </c>
      <c r="AN76" s="1007">
        <v>0</v>
      </c>
      <c r="AO76" s="1007">
        <v>1</v>
      </c>
      <c r="AP76" s="1007">
        <v>0</v>
      </c>
      <c r="AQ76" s="1007">
        <v>1</v>
      </c>
      <c r="AR76" s="1007">
        <v>0</v>
      </c>
      <c r="AS76" s="1007">
        <v>1</v>
      </c>
      <c r="AT76" s="1007">
        <v>0</v>
      </c>
      <c r="AU76" s="1007">
        <v>1</v>
      </c>
      <c r="AV76" s="1007">
        <v>0</v>
      </c>
      <c r="AW76" s="1007">
        <v>1</v>
      </c>
      <c r="AX76" s="1007">
        <v>6</v>
      </c>
      <c r="AY76" s="1008">
        <v>16</v>
      </c>
      <c r="AZ76" s="1008">
        <v>16</v>
      </c>
      <c r="BA76" s="1008" t="s">
        <v>76</v>
      </c>
      <c r="BB76" s="963">
        <v>7707</v>
      </c>
      <c r="BC76" s="1008">
        <v>0</v>
      </c>
      <c r="BD76" s="1008">
        <v>0</v>
      </c>
      <c r="BE76" s="1008" t="s">
        <v>76</v>
      </c>
      <c r="BF76" s="963">
        <v>0</v>
      </c>
      <c r="BG76" s="1008">
        <f>AY76+(16*3/100)</f>
        <v>16.48</v>
      </c>
      <c r="BH76" s="1008">
        <v>0</v>
      </c>
      <c r="BI76" s="1008" t="s">
        <v>76</v>
      </c>
      <c r="BJ76" s="1008">
        <v>0</v>
      </c>
      <c r="BK76" s="1008">
        <v>0</v>
      </c>
      <c r="BL76" s="1008">
        <v>0</v>
      </c>
      <c r="BM76" s="1008" t="s">
        <v>76</v>
      </c>
      <c r="BN76" s="963">
        <v>0</v>
      </c>
      <c r="BO76" s="1008">
        <f>BG76+(16*3/100)</f>
        <v>16.96</v>
      </c>
      <c r="BP76" s="1008">
        <v>0</v>
      </c>
      <c r="BQ76" s="1008" t="s">
        <v>76</v>
      </c>
      <c r="BR76" s="963">
        <v>0</v>
      </c>
      <c r="BS76" s="1008">
        <v>0</v>
      </c>
      <c r="BT76" s="1008">
        <v>0</v>
      </c>
      <c r="BU76" s="1008" t="s">
        <v>76</v>
      </c>
      <c r="BV76" s="963">
        <v>0</v>
      </c>
      <c r="BW76" s="1008">
        <f>BO76+(17*3/100)</f>
        <v>17.470000000000002</v>
      </c>
      <c r="BX76" s="1008">
        <v>0</v>
      </c>
      <c r="BY76" s="1008" t="s">
        <v>76</v>
      </c>
      <c r="BZ76" s="963">
        <v>0</v>
      </c>
      <c r="CA76" s="1008">
        <v>0</v>
      </c>
      <c r="CB76" s="1008">
        <v>0</v>
      </c>
      <c r="CC76" s="1008" t="s">
        <v>76</v>
      </c>
      <c r="CD76" s="963">
        <v>0</v>
      </c>
      <c r="CE76" s="1008">
        <f>BW76+(17*3/100)</f>
        <v>17.980000000000004</v>
      </c>
      <c r="CF76" s="1008">
        <v>0</v>
      </c>
      <c r="CG76" s="1008" t="s">
        <v>76</v>
      </c>
      <c r="CH76" s="963">
        <v>0</v>
      </c>
      <c r="CI76" s="1008">
        <v>0</v>
      </c>
      <c r="CJ76" s="1008">
        <v>0</v>
      </c>
      <c r="CK76" s="1008" t="s">
        <v>76</v>
      </c>
      <c r="CL76" s="963">
        <v>0</v>
      </c>
      <c r="CM76" s="1008">
        <f>CE76+(18*3/100)</f>
        <v>18.520000000000003</v>
      </c>
      <c r="CN76" s="1008">
        <v>0</v>
      </c>
      <c r="CO76" s="1008" t="s">
        <v>76</v>
      </c>
      <c r="CP76" s="963">
        <v>0</v>
      </c>
      <c r="CQ76" s="1010">
        <f>AY76+BG76+BO76+BW76+CE76+CM76</f>
        <v>103.41000000000003</v>
      </c>
      <c r="CR76" s="975" t="s">
        <v>634</v>
      </c>
      <c r="CS76" s="975" t="s">
        <v>635</v>
      </c>
      <c r="CT76" s="975" t="s">
        <v>636</v>
      </c>
      <c r="CU76" s="975" t="s">
        <v>734</v>
      </c>
      <c r="CV76" s="975">
        <v>2170711</v>
      </c>
      <c r="CW76" s="975" t="s">
        <v>735</v>
      </c>
      <c r="CX76" s="1012"/>
      <c r="CY76" s="1013"/>
      <c r="CZ76" s="1013"/>
      <c r="DA76" s="1013"/>
      <c r="DB76" s="1013"/>
      <c r="DC76" s="1013"/>
    </row>
    <row r="77" spans="1:107" s="1131" customFormat="1" ht="80.25" customHeight="1">
      <c r="A77" s="965" t="s">
        <v>719</v>
      </c>
      <c r="B77" s="966"/>
      <c r="C77" s="964" t="s">
        <v>720</v>
      </c>
      <c r="D77" s="1365"/>
      <c r="E77" s="1028" t="s">
        <v>721</v>
      </c>
      <c r="F77" s="972" t="s">
        <v>722</v>
      </c>
      <c r="G77" s="972" t="s">
        <v>723</v>
      </c>
      <c r="H77" s="174" t="s">
        <v>20</v>
      </c>
      <c r="I77" s="969">
        <v>48</v>
      </c>
      <c r="J77" s="969">
        <v>2022</v>
      </c>
      <c r="K77" s="970">
        <v>44927</v>
      </c>
      <c r="L77" s="969" t="s">
        <v>327</v>
      </c>
      <c r="M77" s="1156">
        <v>50</v>
      </c>
      <c r="N77" s="1156">
        <v>50</v>
      </c>
      <c r="O77" s="1156">
        <v>50</v>
      </c>
      <c r="P77" s="1156">
        <v>50</v>
      </c>
      <c r="Q77" s="1156">
        <v>50</v>
      </c>
      <c r="R77" s="1156">
        <v>50</v>
      </c>
      <c r="S77" s="1156">
        <v>50</v>
      </c>
      <c r="T77" s="1156">
        <v>50</v>
      </c>
      <c r="U77" s="1156">
        <v>50</v>
      </c>
      <c r="V77" s="1156">
        <v>50</v>
      </c>
      <c r="W77" s="1156">
        <v>50</v>
      </c>
      <c r="X77" s="1156">
        <f t="shared" si="4"/>
        <v>550</v>
      </c>
      <c r="Y77" s="1204" t="s">
        <v>736</v>
      </c>
      <c r="Z77" s="1371">
        <v>0.01</v>
      </c>
      <c r="AA77" s="962" t="s">
        <v>737</v>
      </c>
      <c r="AB77" s="961" t="s">
        <v>738</v>
      </c>
      <c r="AC77" s="1068" t="s">
        <v>69</v>
      </c>
      <c r="AD77" s="1006">
        <v>10.199999999999999</v>
      </c>
      <c r="AE77" s="990" t="s">
        <v>2321</v>
      </c>
      <c r="AF77" s="1347" t="s">
        <v>23</v>
      </c>
      <c r="AG77" s="1006" t="s">
        <v>397</v>
      </c>
      <c r="AH77" s="1006" t="s">
        <v>397</v>
      </c>
      <c r="AI77" s="459" t="s">
        <v>326</v>
      </c>
      <c r="AJ77" s="459" t="s">
        <v>326</v>
      </c>
      <c r="AK77" s="1005">
        <v>44927</v>
      </c>
      <c r="AL77" s="1006" t="s">
        <v>327</v>
      </c>
      <c r="AM77" s="1157">
        <v>1</v>
      </c>
      <c r="AN77" s="1118">
        <v>1</v>
      </c>
      <c r="AO77" s="1118">
        <v>1</v>
      </c>
      <c r="AP77" s="1118">
        <v>1</v>
      </c>
      <c r="AQ77" s="1118">
        <v>1</v>
      </c>
      <c r="AR77" s="1118">
        <v>1</v>
      </c>
      <c r="AS77" s="1118">
        <v>1</v>
      </c>
      <c r="AT77" s="1118">
        <v>1</v>
      </c>
      <c r="AU77" s="1118">
        <v>1</v>
      </c>
      <c r="AV77" s="1118">
        <v>1</v>
      </c>
      <c r="AW77" s="1118">
        <v>1</v>
      </c>
      <c r="AX77" s="1118">
        <v>1</v>
      </c>
      <c r="AY77" s="1109">
        <v>1</v>
      </c>
      <c r="AZ77" s="1109">
        <v>1</v>
      </c>
      <c r="BA77" s="979" t="s">
        <v>76</v>
      </c>
      <c r="BB77" s="1088">
        <v>7787</v>
      </c>
      <c r="BC77" s="1158">
        <v>1.1000000000000001</v>
      </c>
      <c r="BD77" s="1158">
        <v>0</v>
      </c>
      <c r="BE77" s="979" t="s">
        <v>76</v>
      </c>
      <c r="BF77" s="963">
        <v>7787</v>
      </c>
      <c r="BG77" s="1158">
        <v>1.21</v>
      </c>
      <c r="BH77" s="1088">
        <v>0</v>
      </c>
      <c r="BI77" s="1158" t="s">
        <v>76</v>
      </c>
      <c r="BJ77" s="1088">
        <v>0</v>
      </c>
      <c r="BK77" s="1158">
        <v>1.33</v>
      </c>
      <c r="BL77" s="1088">
        <v>0</v>
      </c>
      <c r="BM77" s="1158" t="s">
        <v>76</v>
      </c>
      <c r="BN77" s="1088">
        <v>0</v>
      </c>
      <c r="BO77" s="1158">
        <v>1.46</v>
      </c>
      <c r="BP77" s="1088">
        <v>0</v>
      </c>
      <c r="BQ77" s="1158" t="s">
        <v>76</v>
      </c>
      <c r="BR77" s="1088">
        <v>0</v>
      </c>
      <c r="BS77" s="1158">
        <v>1.61</v>
      </c>
      <c r="BT77" s="1088">
        <v>0</v>
      </c>
      <c r="BU77" s="1158" t="s">
        <v>76</v>
      </c>
      <c r="BV77" s="1088">
        <v>0</v>
      </c>
      <c r="BW77" s="1158">
        <v>1.77</v>
      </c>
      <c r="BX77" s="1088">
        <v>0</v>
      </c>
      <c r="BY77" s="1158" t="s">
        <v>76</v>
      </c>
      <c r="BZ77" s="1088">
        <v>0</v>
      </c>
      <c r="CA77" s="1158">
        <v>1.95</v>
      </c>
      <c r="CB77" s="1088">
        <v>0</v>
      </c>
      <c r="CC77" s="1158" t="s">
        <v>76</v>
      </c>
      <c r="CD77" s="1088">
        <v>0</v>
      </c>
      <c r="CE77" s="1158">
        <v>2.14</v>
      </c>
      <c r="CF77" s="1088">
        <v>0</v>
      </c>
      <c r="CG77" s="1158" t="s">
        <v>76</v>
      </c>
      <c r="CH77" s="1088">
        <v>0</v>
      </c>
      <c r="CI77" s="1158">
        <v>2.36</v>
      </c>
      <c r="CJ77" s="1088">
        <v>0</v>
      </c>
      <c r="CK77" s="1158" t="s">
        <v>76</v>
      </c>
      <c r="CL77" s="1088">
        <v>0</v>
      </c>
      <c r="CM77" s="1158">
        <v>2.59</v>
      </c>
      <c r="CN77" s="1088">
        <v>0</v>
      </c>
      <c r="CO77" s="1158" t="s">
        <v>76</v>
      </c>
      <c r="CP77" s="1158">
        <v>0</v>
      </c>
      <c r="CQ77" s="1010">
        <f>CM77+CI77+CE77+CA77+BW77+BS77+BO77+BK77+BG77+BC77+AY77</f>
        <v>18.52</v>
      </c>
      <c r="CR77" s="1129" t="s">
        <v>590</v>
      </c>
      <c r="CS77" s="1110" t="s">
        <v>739</v>
      </c>
      <c r="CT77" s="1110" t="s">
        <v>740</v>
      </c>
      <c r="CU77" s="1110" t="s">
        <v>741</v>
      </c>
      <c r="CV77" s="1129" t="s">
        <v>742</v>
      </c>
      <c r="CW77" s="1129" t="s">
        <v>743</v>
      </c>
      <c r="CX77" s="1112"/>
      <c r="CY77" s="1112"/>
      <c r="CZ77" s="1112"/>
      <c r="DA77" s="1113"/>
      <c r="DB77" s="1113"/>
      <c r="DC77" s="1113"/>
    </row>
    <row r="78" spans="1:107" s="1131" customFormat="1" ht="80.25" customHeight="1">
      <c r="A78" s="965" t="s">
        <v>719</v>
      </c>
      <c r="B78" s="966"/>
      <c r="C78" s="964" t="s">
        <v>720</v>
      </c>
      <c r="D78" s="1365"/>
      <c r="E78" s="1028" t="s">
        <v>721</v>
      </c>
      <c r="F78" s="972" t="s">
        <v>722</v>
      </c>
      <c r="G78" s="972" t="s">
        <v>723</v>
      </c>
      <c r="H78" s="174" t="s">
        <v>20</v>
      </c>
      <c r="I78" s="969">
        <v>48</v>
      </c>
      <c r="J78" s="969">
        <v>2022</v>
      </c>
      <c r="K78" s="970">
        <v>44927</v>
      </c>
      <c r="L78" s="969" t="s">
        <v>327</v>
      </c>
      <c r="M78" s="1156">
        <v>50</v>
      </c>
      <c r="N78" s="1156">
        <v>50</v>
      </c>
      <c r="O78" s="1156">
        <v>50</v>
      </c>
      <c r="P78" s="1156">
        <v>50</v>
      </c>
      <c r="Q78" s="1156">
        <v>50</v>
      </c>
      <c r="R78" s="1156">
        <v>50</v>
      </c>
      <c r="S78" s="1156">
        <v>50</v>
      </c>
      <c r="T78" s="1156">
        <v>50</v>
      </c>
      <c r="U78" s="1156">
        <v>50</v>
      </c>
      <c r="V78" s="1156">
        <v>50</v>
      </c>
      <c r="W78" s="1156">
        <v>50</v>
      </c>
      <c r="X78" s="1156">
        <f t="shared" si="4"/>
        <v>550</v>
      </c>
      <c r="Y78" s="1204" t="s">
        <v>744</v>
      </c>
      <c r="Z78" s="1371">
        <v>0.01</v>
      </c>
      <c r="AA78" s="962" t="s">
        <v>745</v>
      </c>
      <c r="AB78" s="961" t="s">
        <v>746</v>
      </c>
      <c r="AC78" s="1068" t="s">
        <v>69</v>
      </c>
      <c r="AD78" s="1006">
        <v>10.199999999999999</v>
      </c>
      <c r="AE78" s="990" t="s">
        <v>2127</v>
      </c>
      <c r="AF78" s="1347" t="s">
        <v>23</v>
      </c>
      <c r="AG78" s="1006" t="s">
        <v>397</v>
      </c>
      <c r="AH78" s="1006" t="s">
        <v>397</v>
      </c>
      <c r="AI78" s="459" t="s">
        <v>326</v>
      </c>
      <c r="AJ78" s="459" t="s">
        <v>326</v>
      </c>
      <c r="AK78" s="1005">
        <v>44927</v>
      </c>
      <c r="AL78" s="1006" t="s">
        <v>327</v>
      </c>
      <c r="AM78" s="1159">
        <v>1</v>
      </c>
      <c r="AN78" s="980">
        <v>1</v>
      </c>
      <c r="AO78" s="980">
        <v>1</v>
      </c>
      <c r="AP78" s="980">
        <v>1</v>
      </c>
      <c r="AQ78" s="980">
        <v>1</v>
      </c>
      <c r="AR78" s="980">
        <v>1</v>
      </c>
      <c r="AS78" s="980">
        <v>1</v>
      </c>
      <c r="AT78" s="980">
        <v>1</v>
      </c>
      <c r="AU78" s="980">
        <v>1</v>
      </c>
      <c r="AV78" s="980">
        <v>1</v>
      </c>
      <c r="AW78" s="980">
        <v>1</v>
      </c>
      <c r="AX78" s="980">
        <v>1</v>
      </c>
      <c r="AY78" s="1158">
        <v>2.7</v>
      </c>
      <c r="AZ78" s="1158">
        <v>2.7</v>
      </c>
      <c r="BA78" s="1109" t="s">
        <v>76</v>
      </c>
      <c r="BB78" s="1088">
        <v>7787</v>
      </c>
      <c r="BC78" s="1158">
        <v>2.8</v>
      </c>
      <c r="BD78" s="1158">
        <v>0</v>
      </c>
      <c r="BE78" s="1158" t="s">
        <v>76</v>
      </c>
      <c r="BF78" s="963">
        <v>7787</v>
      </c>
      <c r="BG78" s="1158">
        <v>2.9</v>
      </c>
      <c r="BH78" s="1158">
        <v>0</v>
      </c>
      <c r="BI78" s="1158" t="s">
        <v>76</v>
      </c>
      <c r="BJ78" s="1088">
        <v>0</v>
      </c>
      <c r="BK78" s="1158">
        <v>3</v>
      </c>
      <c r="BL78" s="1158">
        <v>0</v>
      </c>
      <c r="BM78" s="1158" t="s">
        <v>76</v>
      </c>
      <c r="BN78" s="1088">
        <v>0</v>
      </c>
      <c r="BO78" s="1158">
        <v>3.1</v>
      </c>
      <c r="BP78" s="1158">
        <v>0</v>
      </c>
      <c r="BQ78" s="1158" t="s">
        <v>76</v>
      </c>
      <c r="BR78" s="1088">
        <v>0</v>
      </c>
      <c r="BS78" s="1158">
        <v>3.2</v>
      </c>
      <c r="BT78" s="1158">
        <v>0</v>
      </c>
      <c r="BU78" s="1158" t="s">
        <v>76</v>
      </c>
      <c r="BV78" s="1088">
        <v>0</v>
      </c>
      <c r="BW78" s="1158">
        <v>3.3</v>
      </c>
      <c r="BX78" s="1158">
        <v>0</v>
      </c>
      <c r="BY78" s="1158" t="s">
        <v>76</v>
      </c>
      <c r="BZ78" s="1088">
        <v>0</v>
      </c>
      <c r="CA78" s="1158">
        <v>3.4</v>
      </c>
      <c r="CB78" s="1158">
        <v>0</v>
      </c>
      <c r="CC78" s="1158" t="s">
        <v>76</v>
      </c>
      <c r="CD78" s="1088">
        <v>0</v>
      </c>
      <c r="CE78" s="1158">
        <v>3.5</v>
      </c>
      <c r="CF78" s="1158">
        <v>0</v>
      </c>
      <c r="CG78" s="1158" t="s">
        <v>76</v>
      </c>
      <c r="CH78" s="1088">
        <v>0</v>
      </c>
      <c r="CI78" s="1158">
        <v>3.6</v>
      </c>
      <c r="CJ78" s="1158">
        <v>0</v>
      </c>
      <c r="CK78" s="1158" t="s">
        <v>76</v>
      </c>
      <c r="CL78" s="1088">
        <v>0</v>
      </c>
      <c r="CM78" s="1158">
        <v>3.7</v>
      </c>
      <c r="CN78" s="1158">
        <v>0</v>
      </c>
      <c r="CO78" s="1158" t="s">
        <v>76</v>
      </c>
      <c r="CP78" s="1088">
        <v>0</v>
      </c>
      <c r="CQ78" s="1010">
        <f>CM78+CI78+CE78+CA78+BW78+BS78+BO78+BK78+BG78+BC78+AY78</f>
        <v>35.200000000000003</v>
      </c>
      <c r="CR78" s="1129" t="s">
        <v>590</v>
      </c>
      <c r="CS78" s="1110" t="s">
        <v>739</v>
      </c>
      <c r="CT78" s="1110" t="s">
        <v>747</v>
      </c>
      <c r="CU78" s="1110" t="s">
        <v>748</v>
      </c>
      <c r="CV78" s="1110" t="s">
        <v>749</v>
      </c>
      <c r="CW78" s="1110" t="s">
        <v>750</v>
      </c>
      <c r="CX78" s="1112"/>
      <c r="CY78" s="1112"/>
      <c r="CZ78" s="1112"/>
      <c r="DA78" s="1113"/>
      <c r="DB78" s="1113"/>
      <c r="DC78" s="1113"/>
    </row>
    <row r="79" spans="1:107" s="916" customFormat="1" ht="118.5" customHeight="1">
      <c r="A79" s="965" t="s">
        <v>719</v>
      </c>
      <c r="B79" s="966"/>
      <c r="C79" s="964" t="s">
        <v>720</v>
      </c>
      <c r="D79" s="1365"/>
      <c r="E79" s="1028" t="s">
        <v>721</v>
      </c>
      <c r="F79" s="972" t="s">
        <v>722</v>
      </c>
      <c r="G79" s="972" t="s">
        <v>723</v>
      </c>
      <c r="H79" s="174" t="s">
        <v>20</v>
      </c>
      <c r="I79" s="969">
        <v>48</v>
      </c>
      <c r="J79" s="969">
        <v>2022</v>
      </c>
      <c r="K79" s="970">
        <v>44927</v>
      </c>
      <c r="L79" s="969" t="s">
        <v>327</v>
      </c>
      <c r="M79" s="1156">
        <v>50</v>
      </c>
      <c r="N79" s="1156">
        <v>50</v>
      </c>
      <c r="O79" s="1156">
        <v>50</v>
      </c>
      <c r="P79" s="1156">
        <v>50</v>
      </c>
      <c r="Q79" s="1156">
        <v>50</v>
      </c>
      <c r="R79" s="1156">
        <v>50</v>
      </c>
      <c r="S79" s="1156">
        <v>50</v>
      </c>
      <c r="T79" s="1156">
        <v>50</v>
      </c>
      <c r="U79" s="1156">
        <v>50</v>
      </c>
      <c r="V79" s="1156">
        <v>50</v>
      </c>
      <c r="W79" s="1156">
        <v>50</v>
      </c>
      <c r="X79" s="1156">
        <f t="shared" si="4"/>
        <v>550</v>
      </c>
      <c r="Y79" s="1205" t="s">
        <v>751</v>
      </c>
      <c r="Z79" s="1371">
        <v>0.01</v>
      </c>
      <c r="AA79" s="998" t="s">
        <v>752</v>
      </c>
      <c r="AB79" s="998" t="s">
        <v>753</v>
      </c>
      <c r="AC79" s="178" t="s">
        <v>86</v>
      </c>
      <c r="AD79" s="178">
        <v>16.2</v>
      </c>
      <c r="AE79" s="969" t="s">
        <v>612</v>
      </c>
      <c r="AF79" s="1346" t="s">
        <v>20</v>
      </c>
      <c r="AG79" s="963" t="s">
        <v>347</v>
      </c>
      <c r="AH79" s="975">
        <v>354</v>
      </c>
      <c r="AI79" s="975">
        <v>700</v>
      </c>
      <c r="AJ79" s="975">
        <v>2022</v>
      </c>
      <c r="AK79" s="989">
        <v>44927</v>
      </c>
      <c r="AL79" s="975" t="s">
        <v>327</v>
      </c>
      <c r="AM79" s="975">
        <v>700</v>
      </c>
      <c r="AN79" s="975">
        <v>700</v>
      </c>
      <c r="AO79" s="975">
        <v>700</v>
      </c>
      <c r="AP79" s="975">
        <v>700</v>
      </c>
      <c r="AQ79" s="975">
        <v>700</v>
      </c>
      <c r="AR79" s="975">
        <v>700</v>
      </c>
      <c r="AS79" s="975">
        <v>700</v>
      </c>
      <c r="AT79" s="975">
        <v>700</v>
      </c>
      <c r="AU79" s="975">
        <v>700</v>
      </c>
      <c r="AV79" s="975">
        <v>700</v>
      </c>
      <c r="AW79" s="975">
        <v>700</v>
      </c>
      <c r="AX79" s="975">
        <f>SUM(AM79:AW79)</f>
        <v>7700</v>
      </c>
      <c r="AY79" s="991">
        <v>24</v>
      </c>
      <c r="AZ79" s="991">
        <v>24</v>
      </c>
      <c r="BA79" s="975" t="s">
        <v>360</v>
      </c>
      <c r="BB79" s="975">
        <v>7692</v>
      </c>
      <c r="BC79" s="991">
        <v>28</v>
      </c>
      <c r="BD79" s="991">
        <v>0</v>
      </c>
      <c r="BE79" s="975" t="s">
        <v>360</v>
      </c>
      <c r="BF79" s="975">
        <v>7692</v>
      </c>
      <c r="BG79" s="991">
        <v>33</v>
      </c>
      <c r="BH79" s="975">
        <v>0</v>
      </c>
      <c r="BI79" s="975" t="s">
        <v>360</v>
      </c>
      <c r="BJ79" s="975">
        <v>0</v>
      </c>
      <c r="BK79" s="991">
        <v>38</v>
      </c>
      <c r="BL79" s="975">
        <v>0</v>
      </c>
      <c r="BM79" s="975" t="s">
        <v>360</v>
      </c>
      <c r="BN79" s="975">
        <v>0</v>
      </c>
      <c r="BO79" s="991">
        <v>44</v>
      </c>
      <c r="BP79" s="975">
        <v>0</v>
      </c>
      <c r="BQ79" s="975" t="s">
        <v>360</v>
      </c>
      <c r="BR79" s="975">
        <v>0</v>
      </c>
      <c r="BS79" s="991">
        <v>51</v>
      </c>
      <c r="BT79" s="975">
        <v>0</v>
      </c>
      <c r="BU79" s="975" t="s">
        <v>360</v>
      </c>
      <c r="BV79" s="975">
        <v>0</v>
      </c>
      <c r="BW79" s="991">
        <v>59</v>
      </c>
      <c r="BX79" s="975">
        <v>0</v>
      </c>
      <c r="BY79" s="975" t="s">
        <v>360</v>
      </c>
      <c r="BZ79" s="975">
        <v>0</v>
      </c>
      <c r="CA79" s="991">
        <v>69</v>
      </c>
      <c r="CB79" s="975">
        <v>0</v>
      </c>
      <c r="CC79" s="975" t="s">
        <v>360</v>
      </c>
      <c r="CD79" s="975">
        <v>0</v>
      </c>
      <c r="CE79" s="991">
        <v>80</v>
      </c>
      <c r="CF79" s="975">
        <v>0</v>
      </c>
      <c r="CG79" s="975" t="s">
        <v>360</v>
      </c>
      <c r="CH79" s="975">
        <v>0</v>
      </c>
      <c r="CI79" s="991">
        <v>93</v>
      </c>
      <c r="CJ79" s="975">
        <v>0</v>
      </c>
      <c r="CK79" s="975" t="s">
        <v>360</v>
      </c>
      <c r="CL79" s="975">
        <v>0</v>
      </c>
      <c r="CM79" s="991">
        <v>107</v>
      </c>
      <c r="CN79" s="975">
        <v>0</v>
      </c>
      <c r="CO79" s="975" t="s">
        <v>360</v>
      </c>
      <c r="CP79" s="975">
        <v>0</v>
      </c>
      <c r="CQ79" s="997">
        <f>SUM(AY79+BC79+BK79+BG79+BO79+BS79+BW79+CA79++CE79+CI79+CM79)</f>
        <v>626</v>
      </c>
      <c r="CR79" s="975" t="s">
        <v>350</v>
      </c>
      <c r="CS79" s="975" t="s">
        <v>351</v>
      </c>
      <c r="CT79" s="975" t="s">
        <v>754</v>
      </c>
      <c r="CU79" s="975" t="s">
        <v>755</v>
      </c>
      <c r="CV79" s="975">
        <v>3779595</v>
      </c>
      <c r="CW79" s="975" t="s">
        <v>756</v>
      </c>
      <c r="CX79" s="168"/>
      <c r="CY79" s="994"/>
      <c r="CZ79" s="994"/>
      <c r="DA79" s="995"/>
      <c r="DB79" s="995"/>
      <c r="DC79" s="995"/>
    </row>
    <row r="80" spans="1:107" s="916" customFormat="1" ht="80.25" customHeight="1">
      <c r="A80" s="965" t="s">
        <v>719</v>
      </c>
      <c r="B80" s="966"/>
      <c r="C80" s="964" t="s">
        <v>720</v>
      </c>
      <c r="D80" s="1365"/>
      <c r="E80" s="1028" t="s">
        <v>721</v>
      </c>
      <c r="F80" s="972" t="s">
        <v>722</v>
      </c>
      <c r="G80" s="972" t="s">
        <v>723</v>
      </c>
      <c r="H80" s="174" t="s">
        <v>20</v>
      </c>
      <c r="I80" s="969">
        <v>48</v>
      </c>
      <c r="J80" s="969">
        <v>2022</v>
      </c>
      <c r="K80" s="970">
        <v>44927</v>
      </c>
      <c r="L80" s="969" t="s">
        <v>327</v>
      </c>
      <c r="M80" s="1156" t="s">
        <v>2303</v>
      </c>
      <c r="N80" s="1156">
        <v>50</v>
      </c>
      <c r="O80" s="1156">
        <v>50</v>
      </c>
      <c r="P80" s="1156">
        <v>50</v>
      </c>
      <c r="Q80" s="1156">
        <v>50</v>
      </c>
      <c r="R80" s="1156">
        <v>50</v>
      </c>
      <c r="S80" s="1156">
        <v>50</v>
      </c>
      <c r="T80" s="1156">
        <v>50</v>
      </c>
      <c r="U80" s="1156">
        <v>50</v>
      </c>
      <c r="V80" s="1156">
        <v>50</v>
      </c>
      <c r="W80" s="1156">
        <v>50</v>
      </c>
      <c r="X80" s="1156">
        <f t="shared" si="4"/>
        <v>500</v>
      </c>
      <c r="Y80" s="1193" t="s">
        <v>757</v>
      </c>
      <c r="Z80" s="1371">
        <v>0.01</v>
      </c>
      <c r="AA80" s="1193" t="s">
        <v>758</v>
      </c>
      <c r="AB80" s="1193" t="s">
        <v>759</v>
      </c>
      <c r="AC80" s="1193" t="s">
        <v>69</v>
      </c>
      <c r="AD80" s="174">
        <v>10.199999999999999</v>
      </c>
      <c r="AE80" s="174" t="s">
        <v>2322</v>
      </c>
      <c r="AF80" s="174" t="s">
        <v>20</v>
      </c>
      <c r="AG80" s="174" t="s">
        <v>95</v>
      </c>
      <c r="AH80" s="174" t="s">
        <v>431</v>
      </c>
      <c r="AI80" s="459" t="s">
        <v>326</v>
      </c>
      <c r="AJ80" s="459" t="s">
        <v>326</v>
      </c>
      <c r="AK80" s="1160">
        <v>45108</v>
      </c>
      <c r="AL80" s="1160" t="s">
        <v>482</v>
      </c>
      <c r="AM80" s="1138">
        <v>2</v>
      </c>
      <c r="AN80" s="1138">
        <v>5</v>
      </c>
      <c r="AO80" s="1138">
        <v>5</v>
      </c>
      <c r="AP80" s="1138">
        <v>5</v>
      </c>
      <c r="AQ80" s="1138">
        <v>5</v>
      </c>
      <c r="AR80" s="1138">
        <v>5</v>
      </c>
      <c r="AS80" s="1138">
        <v>5</v>
      </c>
      <c r="AT80" s="1138">
        <v>5</v>
      </c>
      <c r="AU80" s="1138">
        <v>5</v>
      </c>
      <c r="AV80" s="1138">
        <v>5</v>
      </c>
      <c r="AW80" s="1138">
        <v>5</v>
      </c>
      <c r="AX80" s="1138">
        <v>52</v>
      </c>
      <c r="AY80" s="1066">
        <v>22.326677199999999</v>
      </c>
      <c r="AZ80" s="1066">
        <f>+AY80</f>
        <v>22.326677199999999</v>
      </c>
      <c r="BA80" s="1066" t="s">
        <v>342</v>
      </c>
      <c r="BB80" s="1009">
        <v>7744</v>
      </c>
      <c r="BC80" s="1066">
        <v>55.816693000000001</v>
      </c>
      <c r="BD80" s="991">
        <v>0</v>
      </c>
      <c r="BE80" s="1066" t="s">
        <v>342</v>
      </c>
      <c r="BF80" s="1009">
        <v>7744</v>
      </c>
      <c r="BG80" s="1066">
        <f t="shared" ref="BG80" si="5">+BC80*(1.0422)</f>
        <v>58.172157444600003</v>
      </c>
      <c r="BH80" s="991">
        <v>0</v>
      </c>
      <c r="BI80" s="1066" t="s">
        <v>342</v>
      </c>
      <c r="BJ80" s="975">
        <v>0</v>
      </c>
      <c r="BK80" s="1066">
        <f t="shared" ref="BK80" si="6">+BG80*(1.03)</f>
        <v>59.917322167938003</v>
      </c>
      <c r="BL80" s="991">
        <v>0</v>
      </c>
      <c r="BM80" s="1066" t="s">
        <v>342</v>
      </c>
      <c r="BN80" s="975">
        <v>0</v>
      </c>
      <c r="BO80" s="1066">
        <f t="shared" ref="BO80" si="7">+BK80*(1.03)</f>
        <v>61.714841832976148</v>
      </c>
      <c r="BP80" s="991">
        <v>0</v>
      </c>
      <c r="BQ80" s="1066" t="s">
        <v>342</v>
      </c>
      <c r="BR80" s="975">
        <v>0</v>
      </c>
      <c r="BS80" s="1066">
        <f t="shared" ref="BS80" si="8">+BO80*(1.03)</f>
        <v>63.566287087965435</v>
      </c>
      <c r="BT80" s="991">
        <v>0</v>
      </c>
      <c r="BU80" s="1066" t="s">
        <v>342</v>
      </c>
      <c r="BV80" s="975">
        <v>0</v>
      </c>
      <c r="BW80" s="1066">
        <f t="shared" ref="BW80" si="9">+BS80*(1.03)</f>
        <v>65.473275700604404</v>
      </c>
      <c r="BX80" s="991">
        <v>0</v>
      </c>
      <c r="BY80" s="1066" t="s">
        <v>342</v>
      </c>
      <c r="BZ80" s="975">
        <v>0</v>
      </c>
      <c r="CA80" s="1066">
        <f t="shared" ref="CA80" si="10">+BW80*(1.03)</f>
        <v>67.437473971622538</v>
      </c>
      <c r="CB80" s="991">
        <v>0</v>
      </c>
      <c r="CC80" s="1066" t="s">
        <v>342</v>
      </c>
      <c r="CD80" s="975">
        <v>0</v>
      </c>
      <c r="CE80" s="1066">
        <f t="shared" ref="CE80" si="11">+CA80*(1.03)</f>
        <v>69.460598190771222</v>
      </c>
      <c r="CF80" s="991">
        <v>0</v>
      </c>
      <c r="CG80" s="1066" t="s">
        <v>342</v>
      </c>
      <c r="CH80" s="975">
        <v>0</v>
      </c>
      <c r="CI80" s="1066">
        <f t="shared" ref="CI80" si="12">+CE80*(1.03)</f>
        <v>71.544416136494362</v>
      </c>
      <c r="CJ80" s="991">
        <v>0</v>
      </c>
      <c r="CK80" s="1066" t="s">
        <v>342</v>
      </c>
      <c r="CL80" s="975">
        <v>0</v>
      </c>
      <c r="CM80" s="1066">
        <f t="shared" ref="CM80" si="13">+CI80*(1.03)</f>
        <v>73.69074862058919</v>
      </c>
      <c r="CN80" s="991">
        <v>0</v>
      </c>
      <c r="CO80" s="1066" t="s">
        <v>342</v>
      </c>
      <c r="CP80" s="975">
        <v>0</v>
      </c>
      <c r="CQ80" s="997">
        <f>AY80+BC80+BG80+BK80+BO80+BS80+BW80+CA80+CE80+CI80+CM80</f>
        <v>669.12049135356119</v>
      </c>
      <c r="CR80" s="975" t="s">
        <v>333</v>
      </c>
      <c r="CS80" s="975" t="s">
        <v>334</v>
      </c>
      <c r="CT80" s="975" t="s">
        <v>335</v>
      </c>
      <c r="CU80" s="178" t="s">
        <v>336</v>
      </c>
      <c r="CV80" s="178">
        <v>3102407261</v>
      </c>
      <c r="CW80" s="1358" t="s">
        <v>337</v>
      </c>
      <c r="CX80" s="168"/>
      <c r="CY80" s="168"/>
      <c r="CZ80" s="168"/>
      <c r="DA80" s="168"/>
      <c r="DB80" s="168"/>
      <c r="DC80" s="168"/>
    </row>
    <row r="81" spans="1:111" s="916" customFormat="1" ht="97.5" customHeight="1">
      <c r="A81" s="965" t="s">
        <v>719</v>
      </c>
      <c r="B81" s="966"/>
      <c r="C81" s="964" t="s">
        <v>720</v>
      </c>
      <c r="D81" s="1365"/>
      <c r="E81" s="1028" t="s">
        <v>721</v>
      </c>
      <c r="F81" s="972" t="s">
        <v>722</v>
      </c>
      <c r="G81" s="972" t="s">
        <v>723</v>
      </c>
      <c r="H81" s="174" t="s">
        <v>20</v>
      </c>
      <c r="I81" s="969">
        <v>48</v>
      </c>
      <c r="J81" s="969">
        <v>2022</v>
      </c>
      <c r="K81" s="970">
        <v>44927</v>
      </c>
      <c r="L81" s="969" t="s">
        <v>327</v>
      </c>
      <c r="M81" s="1156">
        <v>50</v>
      </c>
      <c r="N81" s="1156">
        <v>50</v>
      </c>
      <c r="O81" s="1156">
        <v>50</v>
      </c>
      <c r="P81" s="1156">
        <v>50</v>
      </c>
      <c r="Q81" s="1156">
        <v>50</v>
      </c>
      <c r="R81" s="1156">
        <v>50</v>
      </c>
      <c r="S81" s="1156">
        <v>50</v>
      </c>
      <c r="T81" s="1156">
        <v>50</v>
      </c>
      <c r="U81" s="1156">
        <v>50</v>
      </c>
      <c r="V81" s="1156">
        <v>50</v>
      </c>
      <c r="W81" s="1156">
        <v>50</v>
      </c>
      <c r="X81" s="1156">
        <f t="shared" si="4"/>
        <v>550</v>
      </c>
      <c r="Y81" s="1431" t="s">
        <v>2128</v>
      </c>
      <c r="Z81" s="1371">
        <v>0.01</v>
      </c>
      <c r="AA81" s="1117" t="s">
        <v>2129</v>
      </c>
      <c r="AB81" s="1117" t="s">
        <v>761</v>
      </c>
      <c r="AC81" s="1117" t="s">
        <v>69</v>
      </c>
      <c r="AD81" s="1432">
        <v>10.199999999999999</v>
      </c>
      <c r="AE81" s="174" t="s">
        <v>760</v>
      </c>
      <c r="AF81" s="1433" t="s">
        <v>20</v>
      </c>
      <c r="AG81" s="174" t="s">
        <v>95</v>
      </c>
      <c r="AH81" s="174" t="s">
        <v>431</v>
      </c>
      <c r="AI81" s="459" t="s">
        <v>326</v>
      </c>
      <c r="AJ81" s="459" t="s">
        <v>326</v>
      </c>
      <c r="AK81" s="1160">
        <v>45292</v>
      </c>
      <c r="AL81" s="1434" t="s">
        <v>482</v>
      </c>
      <c r="AM81" s="1138">
        <v>0</v>
      </c>
      <c r="AN81" s="1138">
        <v>1</v>
      </c>
      <c r="AO81" s="1138">
        <v>1</v>
      </c>
      <c r="AP81" s="1138">
        <v>1</v>
      </c>
      <c r="AQ81" s="1138">
        <v>1</v>
      </c>
      <c r="AR81" s="1138">
        <v>1</v>
      </c>
      <c r="AS81" s="1138">
        <v>1</v>
      </c>
      <c r="AT81" s="1138">
        <v>1</v>
      </c>
      <c r="AU81" s="1138">
        <v>1</v>
      </c>
      <c r="AV81" s="1138">
        <v>1</v>
      </c>
      <c r="AW81" s="1138">
        <v>1</v>
      </c>
      <c r="AX81" s="1138">
        <v>10</v>
      </c>
      <c r="AY81" s="1066">
        <v>0</v>
      </c>
      <c r="AZ81" s="1066">
        <v>0</v>
      </c>
      <c r="BA81" s="1066">
        <v>0</v>
      </c>
      <c r="BB81" s="1009">
        <v>0</v>
      </c>
      <c r="BC81" s="1066">
        <v>73.795000000000002</v>
      </c>
      <c r="BD81" s="991">
        <v>0</v>
      </c>
      <c r="BE81" s="1066" t="s">
        <v>360</v>
      </c>
      <c r="BF81" s="1009" t="s">
        <v>762</v>
      </c>
      <c r="BG81" s="1066">
        <v>75.290000000000006</v>
      </c>
      <c r="BH81" s="1066">
        <v>0</v>
      </c>
      <c r="BI81" s="1066" t="s">
        <v>521</v>
      </c>
      <c r="BJ81" s="975">
        <v>0</v>
      </c>
      <c r="BK81" s="1066">
        <v>94.43</v>
      </c>
      <c r="BL81" s="991">
        <v>0</v>
      </c>
      <c r="BM81" s="1066" t="s">
        <v>360</v>
      </c>
      <c r="BN81" s="975">
        <v>0</v>
      </c>
      <c r="BO81" s="1066">
        <v>106.818</v>
      </c>
      <c r="BP81" s="991">
        <v>0</v>
      </c>
      <c r="BQ81" s="1066" t="s">
        <v>76</v>
      </c>
      <c r="BR81" s="975">
        <v>0</v>
      </c>
      <c r="BS81" s="1066">
        <v>120.833</v>
      </c>
      <c r="BT81" s="991">
        <v>0</v>
      </c>
      <c r="BU81" s="1066" t="s">
        <v>76</v>
      </c>
      <c r="BV81" s="975">
        <v>0</v>
      </c>
      <c r="BW81" s="1066">
        <v>136.68600000000001</v>
      </c>
      <c r="BX81" s="991">
        <v>0</v>
      </c>
      <c r="BY81" s="1066" t="s">
        <v>76</v>
      </c>
      <c r="BZ81" s="975">
        <v>0</v>
      </c>
      <c r="CA81" s="1066">
        <v>154.62</v>
      </c>
      <c r="CB81" s="991">
        <v>0</v>
      </c>
      <c r="CC81" s="1066" t="s">
        <v>76</v>
      </c>
      <c r="CD81" s="975">
        <v>0</v>
      </c>
      <c r="CE81" s="1066">
        <v>174.90600000000001</v>
      </c>
      <c r="CF81" s="991">
        <v>0</v>
      </c>
      <c r="CG81" s="1066" t="s">
        <v>521</v>
      </c>
      <c r="CH81" s="975">
        <v>0</v>
      </c>
      <c r="CI81" s="1066">
        <v>197.85300000000001</v>
      </c>
      <c r="CJ81" s="991">
        <v>0</v>
      </c>
      <c r="CK81" s="1066" t="s">
        <v>76</v>
      </c>
      <c r="CL81" s="975">
        <v>0</v>
      </c>
      <c r="CM81" s="1066">
        <v>223.81200000000001</v>
      </c>
      <c r="CN81" s="991">
        <v>0</v>
      </c>
      <c r="CO81" s="1066" t="s">
        <v>76</v>
      </c>
      <c r="CP81" s="975">
        <v>0</v>
      </c>
      <c r="CQ81" s="997">
        <f>AY81+BC81+BG81+BK81+BO81+BS81+BW81+CA81+CE81+CI81+CM81</f>
        <v>1359.0430000000001</v>
      </c>
      <c r="CR81" s="975" t="s">
        <v>333</v>
      </c>
      <c r="CS81" s="975" t="s">
        <v>334</v>
      </c>
      <c r="CT81" s="975" t="s">
        <v>1042</v>
      </c>
      <c r="CU81" s="174" t="s">
        <v>763</v>
      </c>
      <c r="CV81" s="174"/>
      <c r="CW81" s="1435" t="s">
        <v>764</v>
      </c>
      <c r="CX81" s="1436"/>
      <c r="CY81" s="1436"/>
      <c r="CZ81" s="1436"/>
      <c r="DA81" s="1436"/>
      <c r="DB81" s="1436"/>
      <c r="DC81" s="1436"/>
      <c r="DD81" s="1436"/>
      <c r="DE81" s="1436"/>
      <c r="DF81" s="1436"/>
      <c r="DG81" s="1436"/>
    </row>
    <row r="82" spans="1:111" s="916" customFormat="1" ht="114.75" customHeight="1">
      <c r="A82" s="965" t="s">
        <v>719</v>
      </c>
      <c r="B82" s="966"/>
      <c r="C82" s="964" t="s">
        <v>720</v>
      </c>
      <c r="D82" s="1365"/>
      <c r="E82" s="1028" t="s">
        <v>721</v>
      </c>
      <c r="F82" s="972" t="s">
        <v>722</v>
      </c>
      <c r="G82" s="972" t="s">
        <v>723</v>
      </c>
      <c r="H82" s="174" t="s">
        <v>20</v>
      </c>
      <c r="I82" s="969">
        <v>48</v>
      </c>
      <c r="J82" s="969">
        <v>2022</v>
      </c>
      <c r="K82" s="970">
        <v>44927</v>
      </c>
      <c r="L82" s="969" t="s">
        <v>327</v>
      </c>
      <c r="M82" s="1156">
        <v>50</v>
      </c>
      <c r="N82" s="1156">
        <v>50</v>
      </c>
      <c r="O82" s="1156">
        <v>50</v>
      </c>
      <c r="P82" s="1156">
        <v>50</v>
      </c>
      <c r="Q82" s="1156">
        <v>50</v>
      </c>
      <c r="R82" s="1156">
        <v>50</v>
      </c>
      <c r="S82" s="1156">
        <v>50</v>
      </c>
      <c r="T82" s="1156">
        <v>50</v>
      </c>
      <c r="U82" s="1156">
        <v>50</v>
      </c>
      <c r="V82" s="1156">
        <v>50</v>
      </c>
      <c r="W82" s="1156">
        <v>50</v>
      </c>
      <c r="X82" s="1156">
        <f t="shared" ref="X82" si="14">SUM(M82:W82)</f>
        <v>550</v>
      </c>
      <c r="Y82" s="1429" t="s">
        <v>2279</v>
      </c>
      <c r="Z82" s="1371">
        <v>0.01</v>
      </c>
      <c r="AA82" s="1207" t="s">
        <v>2280</v>
      </c>
      <c r="AB82" s="974" t="s">
        <v>2290</v>
      </c>
      <c r="AC82" s="178" t="s">
        <v>69</v>
      </c>
      <c r="AD82" s="178" t="s">
        <v>2176</v>
      </c>
      <c r="AE82" s="178" t="s">
        <v>851</v>
      </c>
      <c r="AF82" s="178" t="s">
        <v>26</v>
      </c>
      <c r="AG82" s="178" t="s">
        <v>347</v>
      </c>
      <c r="AH82" s="178">
        <v>43</v>
      </c>
      <c r="AI82" s="178" t="s">
        <v>326</v>
      </c>
      <c r="AJ82" s="178" t="s">
        <v>326</v>
      </c>
      <c r="AK82" s="989">
        <v>45108</v>
      </c>
      <c r="AL82" s="989">
        <v>45657</v>
      </c>
      <c r="AM82" s="1024">
        <v>0.3</v>
      </c>
      <c r="AN82" s="1024">
        <v>0.6</v>
      </c>
      <c r="AO82" s="1024">
        <v>1</v>
      </c>
      <c r="AP82" s="963">
        <v>0</v>
      </c>
      <c r="AQ82" s="963">
        <v>0</v>
      </c>
      <c r="AR82" s="963">
        <v>0</v>
      </c>
      <c r="AS82" s="963">
        <v>0</v>
      </c>
      <c r="AT82" s="963">
        <v>0</v>
      </c>
      <c r="AU82" s="963">
        <v>0</v>
      </c>
      <c r="AV82" s="963">
        <v>0</v>
      </c>
      <c r="AW82" s="963">
        <v>0</v>
      </c>
      <c r="AX82" s="1437">
        <v>1</v>
      </c>
      <c r="AY82" s="991">
        <v>9.7769999999999992</v>
      </c>
      <c r="AZ82" s="991">
        <v>9.7769999999999992</v>
      </c>
      <c r="BA82" s="991" t="s">
        <v>422</v>
      </c>
      <c r="BB82" s="992">
        <v>7744</v>
      </c>
      <c r="BC82" s="991">
        <v>20.140619999999998</v>
      </c>
      <c r="BD82" s="991">
        <v>0</v>
      </c>
      <c r="BE82" s="992">
        <v>0</v>
      </c>
      <c r="BF82" s="992">
        <v>0</v>
      </c>
      <c r="BG82" s="991">
        <v>27.659783999999998</v>
      </c>
      <c r="BH82" s="991">
        <v>0</v>
      </c>
      <c r="BI82" s="992">
        <v>0</v>
      </c>
      <c r="BJ82" s="992">
        <v>0</v>
      </c>
      <c r="BK82" s="991">
        <v>0</v>
      </c>
      <c r="BL82" s="991">
        <v>0</v>
      </c>
      <c r="BM82" s="975">
        <v>0</v>
      </c>
      <c r="BN82" s="975">
        <v>0</v>
      </c>
      <c r="BO82" s="991">
        <v>0</v>
      </c>
      <c r="BP82" s="991">
        <v>0</v>
      </c>
      <c r="BQ82" s="975">
        <v>0</v>
      </c>
      <c r="BR82" s="975">
        <v>0</v>
      </c>
      <c r="BS82" s="991">
        <v>0</v>
      </c>
      <c r="BT82" s="991">
        <v>0</v>
      </c>
      <c r="BU82" s="975">
        <v>0</v>
      </c>
      <c r="BV82" s="975">
        <v>0</v>
      </c>
      <c r="BW82" s="991">
        <v>0</v>
      </c>
      <c r="BX82" s="991">
        <v>0</v>
      </c>
      <c r="BY82" s="975">
        <v>0</v>
      </c>
      <c r="BZ82" s="975">
        <v>0</v>
      </c>
      <c r="CA82" s="991">
        <v>0</v>
      </c>
      <c r="CB82" s="991">
        <v>0</v>
      </c>
      <c r="CC82" s="975">
        <v>0</v>
      </c>
      <c r="CD82" s="975">
        <v>0</v>
      </c>
      <c r="CE82" s="991">
        <v>0</v>
      </c>
      <c r="CF82" s="991">
        <v>0</v>
      </c>
      <c r="CG82" s="975">
        <v>0</v>
      </c>
      <c r="CH82" s="975">
        <v>0</v>
      </c>
      <c r="CI82" s="991">
        <v>0</v>
      </c>
      <c r="CJ82" s="991">
        <v>0</v>
      </c>
      <c r="CK82" s="975">
        <v>0</v>
      </c>
      <c r="CL82" s="975">
        <v>0</v>
      </c>
      <c r="CM82" s="991">
        <v>0</v>
      </c>
      <c r="CN82" s="991">
        <v>0</v>
      </c>
      <c r="CO82" s="975">
        <v>0</v>
      </c>
      <c r="CP82" s="975">
        <v>0</v>
      </c>
      <c r="CQ82" s="993">
        <f>AY82+BC82+BG82</f>
        <v>57.577404000000001</v>
      </c>
      <c r="CR82" s="975" t="s">
        <v>333</v>
      </c>
      <c r="CS82" s="975" t="s">
        <v>56</v>
      </c>
      <c r="CT82" s="975" t="s">
        <v>2201</v>
      </c>
      <c r="CU82" s="178" t="s">
        <v>2202</v>
      </c>
      <c r="CV82" s="178"/>
      <c r="CW82" s="174" t="s">
        <v>2203</v>
      </c>
      <c r="CX82" s="168"/>
      <c r="CY82" s="994"/>
      <c r="CZ82" s="994"/>
      <c r="DA82" s="995"/>
      <c r="DB82" s="995"/>
      <c r="DC82" s="995"/>
    </row>
    <row r="83" spans="1:111" s="916" customFormat="1" ht="102" customHeight="1">
      <c r="A83" s="965" t="s">
        <v>719</v>
      </c>
      <c r="B83" s="966"/>
      <c r="C83" s="964" t="s">
        <v>720</v>
      </c>
      <c r="D83" s="1365"/>
      <c r="E83" s="1028" t="s">
        <v>721</v>
      </c>
      <c r="F83" s="972" t="s">
        <v>722</v>
      </c>
      <c r="G83" s="972" t="s">
        <v>2216</v>
      </c>
      <c r="H83" s="174" t="s">
        <v>20</v>
      </c>
      <c r="I83" s="969">
        <v>0</v>
      </c>
      <c r="J83" s="969">
        <v>2023</v>
      </c>
      <c r="K83" s="970">
        <v>45292</v>
      </c>
      <c r="L83" s="970">
        <v>46022</v>
      </c>
      <c r="M83" s="1156">
        <v>50</v>
      </c>
      <c r="N83" s="1156">
        <v>50</v>
      </c>
      <c r="O83" s="1156">
        <v>50</v>
      </c>
      <c r="P83" s="1156">
        <v>50</v>
      </c>
      <c r="Q83" s="1156">
        <v>50</v>
      </c>
      <c r="R83" s="1156">
        <v>50</v>
      </c>
      <c r="S83" s="1156">
        <v>50</v>
      </c>
      <c r="T83" s="1156">
        <v>50</v>
      </c>
      <c r="U83" s="1156">
        <v>50</v>
      </c>
      <c r="V83" s="1156">
        <v>50</v>
      </c>
      <c r="W83" s="1156">
        <v>50</v>
      </c>
      <c r="X83" s="1156">
        <f t="shared" ref="X83" si="15">SUM(M83:W83)</f>
        <v>550</v>
      </c>
      <c r="Y83" s="1429" t="s">
        <v>2217</v>
      </c>
      <c r="Z83" s="1371">
        <v>0.01</v>
      </c>
      <c r="AA83" s="1207" t="s">
        <v>2292</v>
      </c>
      <c r="AB83" s="974" t="s">
        <v>2229</v>
      </c>
      <c r="AC83" s="178" t="s">
        <v>69</v>
      </c>
      <c r="AD83" s="174">
        <v>10.199999999999999</v>
      </c>
      <c r="AE83" s="178" t="s">
        <v>2282</v>
      </c>
      <c r="AF83" s="178" t="s">
        <v>2218</v>
      </c>
      <c r="AG83" s="178" t="s">
        <v>431</v>
      </c>
      <c r="AH83" s="178" t="s">
        <v>431</v>
      </c>
      <c r="AI83" s="178" t="s">
        <v>326</v>
      </c>
      <c r="AJ83" s="178" t="s">
        <v>326</v>
      </c>
      <c r="AK83" s="989">
        <v>45292</v>
      </c>
      <c r="AL83" s="989">
        <v>46022</v>
      </c>
      <c r="AM83" s="963">
        <v>0</v>
      </c>
      <c r="AN83" s="1024">
        <v>0.5</v>
      </c>
      <c r="AO83" s="1024">
        <v>0.5</v>
      </c>
      <c r="AP83" s="963">
        <v>0</v>
      </c>
      <c r="AQ83" s="963">
        <v>0</v>
      </c>
      <c r="AR83" s="963">
        <v>0</v>
      </c>
      <c r="AS83" s="963">
        <v>0</v>
      </c>
      <c r="AT83" s="963">
        <v>0</v>
      </c>
      <c r="AU83" s="963">
        <v>0</v>
      </c>
      <c r="AV83" s="963">
        <v>0</v>
      </c>
      <c r="AW83" s="963">
        <v>0</v>
      </c>
      <c r="AX83" s="1437">
        <v>1</v>
      </c>
      <c r="AY83" s="991">
        <v>0</v>
      </c>
      <c r="AZ83" s="991">
        <v>0</v>
      </c>
      <c r="BA83" s="992">
        <v>0</v>
      </c>
      <c r="BB83" s="992">
        <v>0</v>
      </c>
      <c r="BC83" s="991">
        <v>434.80471899999998</v>
      </c>
      <c r="BD83" s="991">
        <v>0</v>
      </c>
      <c r="BE83" s="991" t="s">
        <v>908</v>
      </c>
      <c r="BF83" s="992">
        <v>0</v>
      </c>
      <c r="BG83" s="991">
        <v>447.95034600000002</v>
      </c>
      <c r="BH83" s="991">
        <v>0</v>
      </c>
      <c r="BI83" s="991" t="s">
        <v>908</v>
      </c>
      <c r="BJ83" s="992">
        <v>0</v>
      </c>
      <c r="BK83" s="991">
        <v>0</v>
      </c>
      <c r="BL83" s="991">
        <v>0</v>
      </c>
      <c r="BM83" s="992">
        <v>0</v>
      </c>
      <c r="BN83" s="992">
        <v>0</v>
      </c>
      <c r="BO83" s="991">
        <v>0</v>
      </c>
      <c r="BP83" s="991">
        <v>0</v>
      </c>
      <c r="BQ83" s="992">
        <v>0</v>
      </c>
      <c r="BR83" s="992">
        <v>0</v>
      </c>
      <c r="BS83" s="991">
        <v>0</v>
      </c>
      <c r="BT83" s="991">
        <v>0</v>
      </c>
      <c r="BU83" s="992">
        <v>0</v>
      </c>
      <c r="BV83" s="992">
        <v>0</v>
      </c>
      <c r="BW83" s="991">
        <v>0</v>
      </c>
      <c r="BX83" s="991">
        <v>0</v>
      </c>
      <c r="BY83" s="992">
        <v>0</v>
      </c>
      <c r="BZ83" s="992">
        <v>0</v>
      </c>
      <c r="CA83" s="991">
        <v>0</v>
      </c>
      <c r="CB83" s="991">
        <v>0</v>
      </c>
      <c r="CC83" s="992">
        <v>0</v>
      </c>
      <c r="CD83" s="992">
        <v>0</v>
      </c>
      <c r="CE83" s="991">
        <v>0</v>
      </c>
      <c r="CF83" s="991">
        <v>0</v>
      </c>
      <c r="CG83" s="992">
        <v>0</v>
      </c>
      <c r="CH83" s="992">
        <v>0</v>
      </c>
      <c r="CI83" s="991">
        <v>0</v>
      </c>
      <c r="CJ83" s="991">
        <v>0</v>
      </c>
      <c r="CK83" s="992">
        <v>0</v>
      </c>
      <c r="CL83" s="992">
        <v>0</v>
      </c>
      <c r="CM83" s="991">
        <v>0</v>
      </c>
      <c r="CN83" s="991">
        <v>0</v>
      </c>
      <c r="CO83" s="992">
        <v>0</v>
      </c>
      <c r="CP83" s="992">
        <v>0</v>
      </c>
      <c r="CQ83" s="993">
        <f>BC83+BG83</f>
        <v>882.75506500000006</v>
      </c>
      <c r="CR83" s="975" t="s">
        <v>2219</v>
      </c>
      <c r="CS83" s="975" t="s">
        <v>2220</v>
      </c>
      <c r="CT83" s="975" t="s">
        <v>2221</v>
      </c>
      <c r="CU83" s="178" t="s">
        <v>2222</v>
      </c>
      <c r="CV83" s="178" t="s">
        <v>2223</v>
      </c>
      <c r="CW83" s="1438" t="s">
        <v>2224</v>
      </c>
      <c r="CX83" s="168"/>
      <c r="CY83" s="1439"/>
      <c r="CZ83" s="994"/>
      <c r="DA83" s="995"/>
      <c r="DB83" s="995"/>
      <c r="DC83" s="995"/>
    </row>
    <row r="84" spans="1:111" s="916" customFormat="1" ht="102" customHeight="1">
      <c r="A84" s="965" t="s">
        <v>719</v>
      </c>
      <c r="B84" s="966"/>
      <c r="C84" s="964" t="s">
        <v>720</v>
      </c>
      <c r="D84" s="1365"/>
      <c r="E84" s="1028" t="s">
        <v>721</v>
      </c>
      <c r="F84" s="972" t="s">
        <v>722</v>
      </c>
      <c r="G84" s="972" t="s">
        <v>723</v>
      </c>
      <c r="H84" s="174" t="s">
        <v>20</v>
      </c>
      <c r="I84" s="969">
        <v>48</v>
      </c>
      <c r="J84" s="969">
        <v>2022</v>
      </c>
      <c r="K84" s="970">
        <v>44927</v>
      </c>
      <c r="L84" s="969" t="s">
        <v>327</v>
      </c>
      <c r="M84" s="1156">
        <v>50</v>
      </c>
      <c r="N84" s="1156">
        <v>50</v>
      </c>
      <c r="O84" s="1156">
        <v>50</v>
      </c>
      <c r="P84" s="1156">
        <v>50</v>
      </c>
      <c r="Q84" s="1156">
        <v>50</v>
      </c>
      <c r="R84" s="1156">
        <v>50</v>
      </c>
      <c r="S84" s="1156">
        <v>50</v>
      </c>
      <c r="T84" s="1156">
        <v>50</v>
      </c>
      <c r="U84" s="1156">
        <v>50</v>
      </c>
      <c r="V84" s="1156">
        <v>50</v>
      </c>
      <c r="W84" s="1156">
        <v>50</v>
      </c>
      <c r="X84" s="1156">
        <f t="shared" ref="X84" si="16">SUM(M84:W84)</f>
        <v>550</v>
      </c>
      <c r="Y84" s="1429" t="s">
        <v>2240</v>
      </c>
      <c r="Z84" s="1371">
        <v>0.01</v>
      </c>
      <c r="AA84" s="1207" t="s">
        <v>2241</v>
      </c>
      <c r="AB84" s="974" t="s">
        <v>2242</v>
      </c>
      <c r="AC84" s="178" t="s">
        <v>2243</v>
      </c>
      <c r="AD84" s="178" t="s">
        <v>2244</v>
      </c>
      <c r="AE84" s="178" t="s">
        <v>2245</v>
      </c>
      <c r="AF84" s="178" t="s">
        <v>26</v>
      </c>
      <c r="AG84" s="178" t="s">
        <v>397</v>
      </c>
      <c r="AH84" s="178" t="s">
        <v>397</v>
      </c>
      <c r="AI84" s="178" t="s">
        <v>326</v>
      </c>
      <c r="AJ84" s="178" t="s">
        <v>326</v>
      </c>
      <c r="AK84" s="989">
        <v>45292</v>
      </c>
      <c r="AL84" s="989">
        <v>46387</v>
      </c>
      <c r="AM84" s="963">
        <v>0</v>
      </c>
      <c r="AN84" s="1024">
        <v>0.3</v>
      </c>
      <c r="AO84" s="1024">
        <v>0.6</v>
      </c>
      <c r="AP84" s="1024">
        <v>1</v>
      </c>
      <c r="AQ84" s="963">
        <v>0</v>
      </c>
      <c r="AR84" s="963">
        <v>0</v>
      </c>
      <c r="AS84" s="963">
        <v>0</v>
      </c>
      <c r="AT84" s="963">
        <v>0</v>
      </c>
      <c r="AU84" s="963">
        <v>0</v>
      </c>
      <c r="AV84" s="963">
        <v>0</v>
      </c>
      <c r="AW84" s="963">
        <v>0</v>
      </c>
      <c r="AX84" s="1437">
        <v>1</v>
      </c>
      <c r="AY84" s="991">
        <v>0</v>
      </c>
      <c r="AZ84" s="991">
        <v>0</v>
      </c>
      <c r="BA84" s="992">
        <v>0</v>
      </c>
      <c r="BB84" s="992">
        <v>0</v>
      </c>
      <c r="BC84" s="991">
        <v>356.52833333333302</v>
      </c>
      <c r="BD84" s="991">
        <v>0</v>
      </c>
      <c r="BE84" s="975">
        <v>0</v>
      </c>
      <c r="BF84" s="975">
        <v>0</v>
      </c>
      <c r="BG84" s="991">
        <v>385.70418333333339</v>
      </c>
      <c r="BH84" s="991">
        <v>0</v>
      </c>
      <c r="BI84" s="975">
        <v>0</v>
      </c>
      <c r="BJ84" s="975">
        <v>0</v>
      </c>
      <c r="BK84" s="991">
        <v>431.62663866666674</v>
      </c>
      <c r="BL84" s="991">
        <v>0</v>
      </c>
      <c r="BM84" s="975">
        <v>0</v>
      </c>
      <c r="BN84" s="975">
        <v>0</v>
      </c>
      <c r="BO84" s="991">
        <v>0</v>
      </c>
      <c r="BP84" s="991">
        <v>0</v>
      </c>
      <c r="BQ84" s="992">
        <v>0</v>
      </c>
      <c r="BR84" s="992">
        <v>0</v>
      </c>
      <c r="BS84" s="991">
        <v>0</v>
      </c>
      <c r="BT84" s="991">
        <v>0</v>
      </c>
      <c r="BU84" s="992">
        <v>0</v>
      </c>
      <c r="BV84" s="992">
        <v>0</v>
      </c>
      <c r="BW84" s="991">
        <v>0</v>
      </c>
      <c r="BX84" s="991">
        <v>0</v>
      </c>
      <c r="BY84" s="992">
        <v>0</v>
      </c>
      <c r="BZ84" s="992">
        <v>0</v>
      </c>
      <c r="CA84" s="991">
        <v>0</v>
      </c>
      <c r="CB84" s="991">
        <v>0</v>
      </c>
      <c r="CC84" s="992">
        <v>0</v>
      </c>
      <c r="CD84" s="992">
        <v>0</v>
      </c>
      <c r="CE84" s="991">
        <v>0</v>
      </c>
      <c r="CF84" s="991">
        <v>0</v>
      </c>
      <c r="CG84" s="992">
        <v>0</v>
      </c>
      <c r="CH84" s="992">
        <v>0</v>
      </c>
      <c r="CI84" s="991">
        <v>0</v>
      </c>
      <c r="CJ84" s="991">
        <v>0</v>
      </c>
      <c r="CK84" s="992">
        <v>0</v>
      </c>
      <c r="CL84" s="992">
        <v>0</v>
      </c>
      <c r="CM84" s="991">
        <v>0</v>
      </c>
      <c r="CN84" s="991">
        <v>0</v>
      </c>
      <c r="CO84" s="992">
        <v>0</v>
      </c>
      <c r="CP84" s="992">
        <v>0</v>
      </c>
      <c r="CQ84" s="993">
        <f>BC84+BG84+BK84</f>
        <v>1173.8591553333331</v>
      </c>
      <c r="CR84" s="975" t="s">
        <v>333</v>
      </c>
      <c r="CS84" s="975" t="s">
        <v>334</v>
      </c>
      <c r="CT84" s="975" t="s">
        <v>1284</v>
      </c>
      <c r="CU84" s="178" t="s">
        <v>1283</v>
      </c>
      <c r="CV84" s="178" t="s">
        <v>2246</v>
      </c>
      <c r="CW84" s="975" t="s">
        <v>381</v>
      </c>
      <c r="CX84" s="975" t="s">
        <v>2247</v>
      </c>
      <c r="CY84" s="975" t="s">
        <v>1104</v>
      </c>
      <c r="CZ84" s="975" t="s">
        <v>2248</v>
      </c>
      <c r="DA84" s="975" t="s">
        <v>2249</v>
      </c>
      <c r="DB84" s="975">
        <v>3779595</v>
      </c>
      <c r="DC84" s="975" t="s">
        <v>2250</v>
      </c>
    </row>
    <row r="85" spans="1:111" s="1014" customFormat="1" ht="80.25" customHeight="1">
      <c r="A85" s="965" t="s">
        <v>719</v>
      </c>
      <c r="B85" s="966"/>
      <c r="C85" s="964" t="s">
        <v>765</v>
      </c>
      <c r="D85" s="1363">
        <f>SUM(Z85:Z99)/100*100</f>
        <v>0.15</v>
      </c>
      <c r="E85" s="1013" t="s">
        <v>766</v>
      </c>
      <c r="F85" s="974" t="s">
        <v>767</v>
      </c>
      <c r="G85" s="974" t="s">
        <v>768</v>
      </c>
      <c r="H85" s="975" t="s">
        <v>26</v>
      </c>
      <c r="I85" s="975" t="s">
        <v>769</v>
      </c>
      <c r="J85" s="975" t="s">
        <v>326</v>
      </c>
      <c r="K85" s="976">
        <v>44927</v>
      </c>
      <c r="L85" s="975" t="s">
        <v>327</v>
      </c>
      <c r="M85" s="977">
        <v>0.51</v>
      </c>
      <c r="N85" s="977">
        <v>0.54</v>
      </c>
      <c r="O85" s="977">
        <v>0.56999999999999995</v>
      </c>
      <c r="P85" s="977">
        <v>0.6</v>
      </c>
      <c r="Q85" s="977">
        <v>0.63</v>
      </c>
      <c r="R85" s="977">
        <v>0.66</v>
      </c>
      <c r="S85" s="977">
        <v>0.69</v>
      </c>
      <c r="T85" s="977">
        <v>0.72</v>
      </c>
      <c r="U85" s="977">
        <v>0.75</v>
      </c>
      <c r="V85" s="977">
        <v>0.78</v>
      </c>
      <c r="W85" s="977">
        <v>0.81</v>
      </c>
      <c r="X85" s="977">
        <v>0.81</v>
      </c>
      <c r="Y85" s="1201" t="s">
        <v>770</v>
      </c>
      <c r="Z85" s="1371">
        <v>0.01</v>
      </c>
      <c r="AA85" s="1013" t="s">
        <v>771</v>
      </c>
      <c r="AB85" s="1162" t="s">
        <v>772</v>
      </c>
      <c r="AC85" s="1161" t="s">
        <v>57</v>
      </c>
      <c r="AD85" s="1110">
        <v>4.7</v>
      </c>
      <c r="AE85" s="1110" t="s">
        <v>773</v>
      </c>
      <c r="AF85" s="1354" t="s">
        <v>23</v>
      </c>
      <c r="AG85" s="178" t="s">
        <v>331</v>
      </c>
      <c r="AH85" s="178">
        <v>100</v>
      </c>
      <c r="AI85" s="178">
        <v>40</v>
      </c>
      <c r="AJ85" s="178">
        <v>2022</v>
      </c>
      <c r="AK85" s="1005">
        <v>44927</v>
      </c>
      <c r="AL85" s="1006" t="s">
        <v>662</v>
      </c>
      <c r="AM85" s="1130">
        <v>40</v>
      </c>
      <c r="AN85" s="1130">
        <v>40</v>
      </c>
      <c r="AO85" s="1007">
        <v>40</v>
      </c>
      <c r="AP85" s="1130">
        <v>40</v>
      </c>
      <c r="AQ85" s="1130">
        <v>40</v>
      </c>
      <c r="AR85" s="1130">
        <v>40</v>
      </c>
      <c r="AS85" s="1130">
        <v>40</v>
      </c>
      <c r="AT85" s="1130">
        <v>40</v>
      </c>
      <c r="AU85" s="1130">
        <v>40</v>
      </c>
      <c r="AV85" s="1130">
        <v>40</v>
      </c>
      <c r="AW85" s="1130">
        <v>40</v>
      </c>
      <c r="AX85" s="1130">
        <v>40</v>
      </c>
      <c r="AY85" s="1066">
        <v>52</v>
      </c>
      <c r="AZ85" s="1066">
        <v>52</v>
      </c>
      <c r="BA85" s="1009" t="s">
        <v>521</v>
      </c>
      <c r="BB85" s="1009">
        <v>7663</v>
      </c>
      <c r="BC85" s="1066">
        <v>55</v>
      </c>
      <c r="BD85" s="1009">
        <v>0</v>
      </c>
      <c r="BE85" s="1009" t="s">
        <v>601</v>
      </c>
      <c r="BF85" s="1009">
        <v>7663</v>
      </c>
      <c r="BG85" s="1066">
        <v>58</v>
      </c>
      <c r="BH85" s="1009">
        <v>0</v>
      </c>
      <c r="BI85" s="1066" t="s">
        <v>521</v>
      </c>
      <c r="BJ85" s="1066">
        <v>0</v>
      </c>
      <c r="BK85" s="1066">
        <v>61</v>
      </c>
      <c r="BL85" s="1009">
        <v>0</v>
      </c>
      <c r="BM85" s="1066" t="s">
        <v>601</v>
      </c>
      <c r="BN85" s="1066">
        <v>0</v>
      </c>
      <c r="BO85" s="1066">
        <v>64</v>
      </c>
      <c r="BP85" s="1009">
        <v>0</v>
      </c>
      <c r="BQ85" s="1066" t="s">
        <v>601</v>
      </c>
      <c r="BR85" s="1066">
        <v>0</v>
      </c>
      <c r="BS85" s="1066">
        <v>67</v>
      </c>
      <c r="BT85" s="1009">
        <v>0</v>
      </c>
      <c r="BU85" s="1066" t="s">
        <v>601</v>
      </c>
      <c r="BV85" s="1066">
        <v>0</v>
      </c>
      <c r="BW85" s="1066">
        <v>70</v>
      </c>
      <c r="BX85" s="1009">
        <v>0</v>
      </c>
      <c r="BY85" s="1066" t="s">
        <v>601</v>
      </c>
      <c r="BZ85" s="1066">
        <v>0</v>
      </c>
      <c r="CA85" s="1066">
        <v>74</v>
      </c>
      <c r="CB85" s="1066">
        <v>0</v>
      </c>
      <c r="CC85" s="1066" t="s">
        <v>601</v>
      </c>
      <c r="CD85" s="1066">
        <v>0</v>
      </c>
      <c r="CE85" s="1066">
        <v>77</v>
      </c>
      <c r="CF85" s="1066">
        <v>0</v>
      </c>
      <c r="CG85" s="1066" t="s">
        <v>521</v>
      </c>
      <c r="CH85" s="1066">
        <v>0</v>
      </c>
      <c r="CI85" s="1066">
        <v>81</v>
      </c>
      <c r="CJ85" s="1066">
        <v>0</v>
      </c>
      <c r="CK85" s="1066" t="s">
        <v>601</v>
      </c>
      <c r="CL85" s="1066">
        <v>0</v>
      </c>
      <c r="CM85" s="1066">
        <v>85</v>
      </c>
      <c r="CN85" s="1009">
        <v>0</v>
      </c>
      <c r="CO85" s="1066" t="s">
        <v>601</v>
      </c>
      <c r="CP85" s="1066">
        <v>0</v>
      </c>
      <c r="CQ85" s="997">
        <f t="shared" ref="CQ85:CQ96" si="17">AY85+BC85+BG85+BK85+BO85+BS85+BW85+CA85+CE85+CI85+CM85</f>
        <v>744</v>
      </c>
      <c r="CR85" s="963" t="s">
        <v>602</v>
      </c>
      <c r="CS85" s="963" t="s">
        <v>66</v>
      </c>
      <c r="CT85" s="963" t="s">
        <v>663</v>
      </c>
      <c r="CU85" s="963" t="s">
        <v>664</v>
      </c>
      <c r="CV85" s="963">
        <v>2889988</v>
      </c>
      <c r="CW85" s="963" t="s">
        <v>665</v>
      </c>
      <c r="CX85" s="974"/>
      <c r="CY85" s="974"/>
      <c r="CZ85" s="974"/>
      <c r="DA85" s="974"/>
      <c r="DB85" s="974"/>
      <c r="DC85" s="974"/>
    </row>
    <row r="86" spans="1:111" s="1014" customFormat="1" ht="80.25" customHeight="1">
      <c r="A86" s="965" t="s">
        <v>719</v>
      </c>
      <c r="B86" s="966"/>
      <c r="C86" s="964" t="s">
        <v>765</v>
      </c>
      <c r="D86" s="1363"/>
      <c r="E86" s="1013" t="s">
        <v>766</v>
      </c>
      <c r="F86" s="974" t="s">
        <v>767</v>
      </c>
      <c r="G86" s="974" t="s">
        <v>768</v>
      </c>
      <c r="H86" s="975" t="s">
        <v>26</v>
      </c>
      <c r="I86" s="975" t="s">
        <v>769</v>
      </c>
      <c r="J86" s="975" t="s">
        <v>326</v>
      </c>
      <c r="K86" s="976">
        <v>44927</v>
      </c>
      <c r="L86" s="975" t="s">
        <v>327</v>
      </c>
      <c r="M86" s="977">
        <v>0.51</v>
      </c>
      <c r="N86" s="977">
        <v>0.54</v>
      </c>
      <c r="O86" s="977">
        <v>0.56999999999999995</v>
      </c>
      <c r="P86" s="977">
        <v>0.6</v>
      </c>
      <c r="Q86" s="977">
        <v>0.63</v>
      </c>
      <c r="R86" s="977">
        <v>0.66</v>
      </c>
      <c r="S86" s="977">
        <v>0.69</v>
      </c>
      <c r="T86" s="977">
        <v>0.72</v>
      </c>
      <c r="U86" s="977">
        <v>0.75</v>
      </c>
      <c r="V86" s="977">
        <v>0.78</v>
      </c>
      <c r="W86" s="977">
        <v>0.81</v>
      </c>
      <c r="X86" s="977">
        <v>0.81</v>
      </c>
      <c r="Y86" s="1201" t="s">
        <v>2130</v>
      </c>
      <c r="Z86" s="1371">
        <v>0.01</v>
      </c>
      <c r="AA86" s="974" t="s">
        <v>774</v>
      </c>
      <c r="AB86" s="974" t="s">
        <v>775</v>
      </c>
      <c r="AC86" s="1112" t="s">
        <v>57</v>
      </c>
      <c r="AD86" s="1129">
        <v>4.2</v>
      </c>
      <c r="AE86" s="1110" t="s">
        <v>776</v>
      </c>
      <c r="AF86" s="1354" t="s">
        <v>23</v>
      </c>
      <c r="AG86" s="178" t="s">
        <v>694</v>
      </c>
      <c r="AH86" s="178">
        <v>42</v>
      </c>
      <c r="AI86" s="178">
        <v>22741</v>
      </c>
      <c r="AJ86" s="178">
        <v>2021</v>
      </c>
      <c r="AK86" s="1005">
        <v>44927</v>
      </c>
      <c r="AL86" s="1006" t="s">
        <v>327</v>
      </c>
      <c r="AM86" s="1006">
        <v>26000</v>
      </c>
      <c r="AN86" s="1006">
        <v>26000</v>
      </c>
      <c r="AO86" s="1006">
        <v>26000</v>
      </c>
      <c r="AP86" s="1006">
        <v>26000</v>
      </c>
      <c r="AQ86" s="1006">
        <v>26000</v>
      </c>
      <c r="AR86" s="1006">
        <v>26000</v>
      </c>
      <c r="AS86" s="1006">
        <v>26000</v>
      </c>
      <c r="AT86" s="1006">
        <v>26000</v>
      </c>
      <c r="AU86" s="1006">
        <v>26000</v>
      </c>
      <c r="AV86" s="1006">
        <v>26000</v>
      </c>
      <c r="AW86" s="1006">
        <v>26000</v>
      </c>
      <c r="AX86" s="1006">
        <v>26000</v>
      </c>
      <c r="AY86" s="1066">
        <v>37305</v>
      </c>
      <c r="AZ86" s="1066">
        <v>16000</v>
      </c>
      <c r="BA86" s="1066" t="s">
        <v>332</v>
      </c>
      <c r="BB86" s="1009">
        <v>7744</v>
      </c>
      <c r="BC86" s="1066">
        <v>39432</v>
      </c>
      <c r="BD86" s="991">
        <v>0</v>
      </c>
      <c r="BE86" s="1066" t="s">
        <v>332</v>
      </c>
      <c r="BF86" s="1009">
        <v>7744</v>
      </c>
      <c r="BG86" s="1066">
        <v>41096</v>
      </c>
      <c r="BH86" s="991">
        <v>0</v>
      </c>
      <c r="BI86" s="1066" t="s">
        <v>332</v>
      </c>
      <c r="BJ86" s="975">
        <v>0</v>
      </c>
      <c r="BK86" s="1066">
        <v>42329</v>
      </c>
      <c r="BL86" s="991">
        <v>0</v>
      </c>
      <c r="BM86" s="1066" t="s">
        <v>332</v>
      </c>
      <c r="BN86" s="975">
        <v>0</v>
      </c>
      <c r="BO86" s="1066">
        <v>43598</v>
      </c>
      <c r="BP86" s="991">
        <v>0</v>
      </c>
      <c r="BQ86" s="1066" t="s">
        <v>332</v>
      </c>
      <c r="BR86" s="975">
        <v>0</v>
      </c>
      <c r="BS86" s="1066">
        <v>44906</v>
      </c>
      <c r="BT86" s="991">
        <v>0</v>
      </c>
      <c r="BU86" s="1066" t="s">
        <v>332</v>
      </c>
      <c r="BV86" s="975">
        <v>0</v>
      </c>
      <c r="BW86" s="1066">
        <v>46254</v>
      </c>
      <c r="BX86" s="991">
        <v>0</v>
      </c>
      <c r="BY86" s="1066" t="s">
        <v>332</v>
      </c>
      <c r="BZ86" s="975">
        <v>0</v>
      </c>
      <c r="CA86" s="1066">
        <v>47641</v>
      </c>
      <c r="CB86" s="991">
        <v>0</v>
      </c>
      <c r="CC86" s="1066" t="s">
        <v>332</v>
      </c>
      <c r="CD86" s="975">
        <v>0</v>
      </c>
      <c r="CE86" s="1066">
        <v>49070</v>
      </c>
      <c r="CF86" s="991">
        <v>0</v>
      </c>
      <c r="CG86" s="1066" t="s">
        <v>332</v>
      </c>
      <c r="CH86" s="975">
        <v>0</v>
      </c>
      <c r="CI86" s="1066">
        <v>50543</v>
      </c>
      <c r="CJ86" s="991">
        <v>0</v>
      </c>
      <c r="CK86" s="1066" t="s">
        <v>332</v>
      </c>
      <c r="CL86" s="975">
        <v>0</v>
      </c>
      <c r="CM86" s="1066">
        <v>52059</v>
      </c>
      <c r="CN86" s="991">
        <v>0</v>
      </c>
      <c r="CO86" s="1066" t="s">
        <v>332</v>
      </c>
      <c r="CP86" s="975">
        <v>0</v>
      </c>
      <c r="CQ86" s="997">
        <f>AY86+BC86+BG86+BK86+BO86+BS86+BW86+CA86+CE86+CI86+CM86</f>
        <v>494233</v>
      </c>
      <c r="CR86" s="975" t="s">
        <v>333</v>
      </c>
      <c r="CS86" s="975" t="s">
        <v>334</v>
      </c>
      <c r="CT86" s="975" t="s">
        <v>335</v>
      </c>
      <c r="CU86" s="178" t="s">
        <v>336</v>
      </c>
      <c r="CV86" s="178">
        <v>3102407261</v>
      </c>
      <c r="CW86" s="1358" t="s">
        <v>337</v>
      </c>
      <c r="CY86" s="974"/>
      <c r="CZ86" s="974"/>
      <c r="DA86" s="974"/>
      <c r="DB86" s="974"/>
      <c r="DC86" s="974"/>
    </row>
    <row r="87" spans="1:111" s="1014" customFormat="1" ht="80.25" customHeight="1">
      <c r="A87" s="965" t="s">
        <v>719</v>
      </c>
      <c r="B87" s="966"/>
      <c r="C87" s="964" t="s">
        <v>765</v>
      </c>
      <c r="D87" s="1363"/>
      <c r="E87" s="1013" t="s">
        <v>766</v>
      </c>
      <c r="F87" s="974" t="s">
        <v>767</v>
      </c>
      <c r="G87" s="974" t="s">
        <v>768</v>
      </c>
      <c r="H87" s="975" t="s">
        <v>26</v>
      </c>
      <c r="I87" s="975" t="s">
        <v>769</v>
      </c>
      <c r="J87" s="975" t="s">
        <v>326</v>
      </c>
      <c r="K87" s="976">
        <v>44927</v>
      </c>
      <c r="L87" s="975" t="s">
        <v>327</v>
      </c>
      <c r="M87" s="977">
        <v>0.51</v>
      </c>
      <c r="N87" s="977">
        <v>0.54</v>
      </c>
      <c r="O87" s="977">
        <v>0.56999999999999995</v>
      </c>
      <c r="P87" s="977">
        <v>0.6</v>
      </c>
      <c r="Q87" s="977">
        <v>0.63</v>
      </c>
      <c r="R87" s="977">
        <v>0.66</v>
      </c>
      <c r="S87" s="977">
        <v>0.69</v>
      </c>
      <c r="T87" s="977">
        <v>0.72</v>
      </c>
      <c r="U87" s="977">
        <v>0.75</v>
      </c>
      <c r="V87" s="977">
        <v>0.78</v>
      </c>
      <c r="W87" s="977">
        <v>0.81</v>
      </c>
      <c r="X87" s="977">
        <v>0.81</v>
      </c>
      <c r="Y87" s="1201" t="s">
        <v>777</v>
      </c>
      <c r="Z87" s="1371">
        <v>0.01</v>
      </c>
      <c r="AA87" s="974" t="s">
        <v>778</v>
      </c>
      <c r="AB87" s="974" t="s">
        <v>779</v>
      </c>
      <c r="AC87" s="1112" t="s">
        <v>57</v>
      </c>
      <c r="AD87" s="1129">
        <v>4.2</v>
      </c>
      <c r="AE87" s="1110" t="s">
        <v>780</v>
      </c>
      <c r="AF87" s="1354" t="s">
        <v>23</v>
      </c>
      <c r="AG87" s="178" t="s">
        <v>694</v>
      </c>
      <c r="AH87" s="178">
        <v>42</v>
      </c>
      <c r="AI87" s="1006">
        <v>836</v>
      </c>
      <c r="AJ87" s="1009">
        <v>2021</v>
      </c>
      <c r="AK87" s="989">
        <v>44927</v>
      </c>
      <c r="AL87" s="1163" t="s">
        <v>327</v>
      </c>
      <c r="AM87" s="1006">
        <v>850</v>
      </c>
      <c r="AN87" s="1009">
        <v>850</v>
      </c>
      <c r="AO87" s="1009">
        <v>850</v>
      </c>
      <c r="AP87" s="1009">
        <v>850</v>
      </c>
      <c r="AQ87" s="1009">
        <v>850</v>
      </c>
      <c r="AR87" s="1009">
        <v>850</v>
      </c>
      <c r="AS87" s="1009">
        <v>850</v>
      </c>
      <c r="AT87" s="1009">
        <v>850</v>
      </c>
      <c r="AU87" s="1009">
        <v>850</v>
      </c>
      <c r="AV87" s="1009">
        <v>850</v>
      </c>
      <c r="AW87" s="1009">
        <v>850</v>
      </c>
      <c r="AX87" s="1009">
        <v>850</v>
      </c>
      <c r="AY87" s="1066">
        <v>2393</v>
      </c>
      <c r="AZ87" s="1066">
        <v>2393</v>
      </c>
      <c r="BA87" s="1066" t="s">
        <v>332</v>
      </c>
      <c r="BB87" s="1009">
        <v>7744</v>
      </c>
      <c r="BC87" s="1066">
        <v>2529</v>
      </c>
      <c r="BD87" s="991">
        <v>0</v>
      </c>
      <c r="BE87" s="1066" t="s">
        <v>332</v>
      </c>
      <c r="BF87" s="1009">
        <v>7744</v>
      </c>
      <c r="BG87" s="1066">
        <v>2636</v>
      </c>
      <c r="BH87" s="991">
        <v>0</v>
      </c>
      <c r="BI87" s="1066" t="s">
        <v>332</v>
      </c>
      <c r="BJ87" s="975">
        <v>0</v>
      </c>
      <c r="BK87" s="1066">
        <v>2715</v>
      </c>
      <c r="BL87" s="991">
        <v>0</v>
      </c>
      <c r="BM87" s="1066" t="s">
        <v>332</v>
      </c>
      <c r="BN87" s="975">
        <v>0</v>
      </c>
      <c r="BO87" s="1066">
        <v>2796</v>
      </c>
      <c r="BP87" s="991">
        <v>0</v>
      </c>
      <c r="BQ87" s="1066" t="s">
        <v>332</v>
      </c>
      <c r="BR87" s="975">
        <v>0</v>
      </c>
      <c r="BS87" s="1066">
        <v>2880</v>
      </c>
      <c r="BT87" s="991">
        <v>0</v>
      </c>
      <c r="BU87" s="1066" t="s">
        <v>332</v>
      </c>
      <c r="BV87" s="975">
        <v>0</v>
      </c>
      <c r="BW87" s="1066">
        <v>2967</v>
      </c>
      <c r="BX87" s="991">
        <v>0</v>
      </c>
      <c r="BY87" s="1066" t="s">
        <v>332</v>
      </c>
      <c r="BZ87" s="975">
        <v>0</v>
      </c>
      <c r="CA87" s="1066">
        <v>3056</v>
      </c>
      <c r="CB87" s="991">
        <v>0</v>
      </c>
      <c r="CC87" s="1066" t="s">
        <v>332</v>
      </c>
      <c r="CD87" s="975">
        <v>0</v>
      </c>
      <c r="CE87" s="1066">
        <v>3147</v>
      </c>
      <c r="CF87" s="991">
        <v>0</v>
      </c>
      <c r="CG87" s="1066" t="s">
        <v>332</v>
      </c>
      <c r="CH87" s="975">
        <v>0</v>
      </c>
      <c r="CI87" s="1066">
        <v>3242</v>
      </c>
      <c r="CJ87" s="991">
        <v>0</v>
      </c>
      <c r="CK87" s="1066" t="s">
        <v>332</v>
      </c>
      <c r="CL87" s="975">
        <v>0</v>
      </c>
      <c r="CM87" s="1066">
        <v>3339</v>
      </c>
      <c r="CN87" s="991">
        <v>0</v>
      </c>
      <c r="CO87" s="1066" t="s">
        <v>332</v>
      </c>
      <c r="CP87" s="975">
        <v>0</v>
      </c>
      <c r="CQ87" s="997">
        <f t="shared" si="17"/>
        <v>31700</v>
      </c>
      <c r="CR87" s="975" t="s">
        <v>333</v>
      </c>
      <c r="CS87" s="975" t="s">
        <v>334</v>
      </c>
      <c r="CT87" s="975" t="s">
        <v>335</v>
      </c>
      <c r="CU87" s="178" t="s">
        <v>336</v>
      </c>
      <c r="CV87" s="178">
        <v>3102407261</v>
      </c>
      <c r="CW87" s="1358" t="s">
        <v>337</v>
      </c>
      <c r="CY87" s="974"/>
      <c r="CZ87" s="974"/>
      <c r="DA87" s="974"/>
      <c r="DB87" s="974"/>
      <c r="DC87" s="974"/>
    </row>
    <row r="88" spans="1:111" s="1014" customFormat="1" ht="80.25" customHeight="1">
      <c r="A88" s="965" t="s">
        <v>719</v>
      </c>
      <c r="B88" s="966"/>
      <c r="C88" s="964" t="s">
        <v>765</v>
      </c>
      <c r="D88" s="1363"/>
      <c r="E88" s="1013" t="s">
        <v>766</v>
      </c>
      <c r="F88" s="974" t="s">
        <v>767</v>
      </c>
      <c r="G88" s="974" t="s">
        <v>768</v>
      </c>
      <c r="H88" s="975" t="s">
        <v>26</v>
      </c>
      <c r="I88" s="975" t="s">
        <v>769</v>
      </c>
      <c r="J88" s="975" t="s">
        <v>326</v>
      </c>
      <c r="K88" s="976">
        <v>44927</v>
      </c>
      <c r="L88" s="975" t="s">
        <v>327</v>
      </c>
      <c r="M88" s="977">
        <v>0.51</v>
      </c>
      <c r="N88" s="977">
        <v>0.54</v>
      </c>
      <c r="O88" s="977">
        <v>0.56999999999999995</v>
      </c>
      <c r="P88" s="977">
        <v>0.6</v>
      </c>
      <c r="Q88" s="977">
        <v>0.63</v>
      </c>
      <c r="R88" s="977">
        <v>0.66</v>
      </c>
      <c r="S88" s="977">
        <v>0.69</v>
      </c>
      <c r="T88" s="977">
        <v>0.72</v>
      </c>
      <c r="U88" s="977">
        <v>0.75</v>
      </c>
      <c r="V88" s="977">
        <v>0.78</v>
      </c>
      <c r="W88" s="977">
        <v>0.81</v>
      </c>
      <c r="X88" s="977">
        <v>0.81</v>
      </c>
      <c r="Y88" s="1201" t="s">
        <v>781</v>
      </c>
      <c r="Z88" s="1371">
        <v>0.01</v>
      </c>
      <c r="AA88" s="974" t="s">
        <v>2181</v>
      </c>
      <c r="AB88" s="974" t="s">
        <v>2182</v>
      </c>
      <c r="AC88" s="1112" t="s">
        <v>57</v>
      </c>
      <c r="AD88" s="1129">
        <v>4.2</v>
      </c>
      <c r="AE88" s="1110" t="s">
        <v>782</v>
      </c>
      <c r="AF88" s="1441" t="s">
        <v>26</v>
      </c>
      <c r="AG88" s="178" t="s">
        <v>694</v>
      </c>
      <c r="AH88" s="178">
        <v>42</v>
      </c>
      <c r="AI88" s="1157">
        <v>0.82</v>
      </c>
      <c r="AJ88" s="1006">
        <v>2022</v>
      </c>
      <c r="AK88" s="989">
        <v>44928</v>
      </c>
      <c r="AL88" s="989" t="s">
        <v>327</v>
      </c>
      <c r="AM88" s="1157">
        <v>0.82</v>
      </c>
      <c r="AN88" s="1157">
        <v>0.83</v>
      </c>
      <c r="AO88" s="1157">
        <v>0.84</v>
      </c>
      <c r="AP88" s="1157">
        <v>0.85</v>
      </c>
      <c r="AQ88" s="1157">
        <v>0.86</v>
      </c>
      <c r="AR88" s="1157">
        <v>0.87</v>
      </c>
      <c r="AS88" s="1157">
        <v>0.88</v>
      </c>
      <c r="AT88" s="1157">
        <v>0.89</v>
      </c>
      <c r="AU88" s="1157">
        <v>0.9</v>
      </c>
      <c r="AV88" s="1157">
        <v>0.91</v>
      </c>
      <c r="AW88" s="1157">
        <v>0.92</v>
      </c>
      <c r="AX88" s="1157">
        <v>0.92</v>
      </c>
      <c r="AY88" s="1066">
        <v>147032</v>
      </c>
      <c r="AZ88" s="1066">
        <v>147032</v>
      </c>
      <c r="BA88" s="1066" t="s">
        <v>783</v>
      </c>
      <c r="BB88" s="1009">
        <v>7744</v>
      </c>
      <c r="BC88" s="1066">
        <v>155413</v>
      </c>
      <c r="BD88" s="991">
        <v>0</v>
      </c>
      <c r="BE88" s="1066" t="s">
        <v>783</v>
      </c>
      <c r="BF88" s="1009">
        <v>7744</v>
      </c>
      <c r="BG88" s="1066">
        <v>161971</v>
      </c>
      <c r="BH88" s="991">
        <v>0</v>
      </c>
      <c r="BI88" s="1066" t="s">
        <v>783</v>
      </c>
      <c r="BJ88" s="975">
        <v>0</v>
      </c>
      <c r="BK88" s="1066">
        <v>166830</v>
      </c>
      <c r="BL88" s="991">
        <v>0</v>
      </c>
      <c r="BM88" s="1066" t="s">
        <v>783</v>
      </c>
      <c r="BN88" s="975">
        <v>0</v>
      </c>
      <c r="BO88" s="1066">
        <v>171835</v>
      </c>
      <c r="BP88" s="991">
        <v>0</v>
      </c>
      <c r="BQ88" s="1066" t="s">
        <v>783</v>
      </c>
      <c r="BR88" s="975">
        <v>0</v>
      </c>
      <c r="BS88" s="1066">
        <v>176990</v>
      </c>
      <c r="BT88" s="991">
        <v>0</v>
      </c>
      <c r="BU88" s="1066" t="s">
        <v>783</v>
      </c>
      <c r="BV88" s="975">
        <v>0</v>
      </c>
      <c r="BW88" s="1066">
        <v>182300</v>
      </c>
      <c r="BX88" s="991">
        <v>0</v>
      </c>
      <c r="BY88" s="1066" t="s">
        <v>783</v>
      </c>
      <c r="BZ88" s="975">
        <v>0</v>
      </c>
      <c r="CA88" s="1066">
        <v>187769</v>
      </c>
      <c r="CB88" s="991">
        <v>0</v>
      </c>
      <c r="CC88" s="1066" t="s">
        <v>783</v>
      </c>
      <c r="CD88" s="975">
        <v>0</v>
      </c>
      <c r="CE88" s="1066">
        <v>193402</v>
      </c>
      <c r="CF88" s="991">
        <v>0</v>
      </c>
      <c r="CG88" s="1066" t="s">
        <v>783</v>
      </c>
      <c r="CH88" s="975">
        <v>0</v>
      </c>
      <c r="CI88" s="1066">
        <v>199204</v>
      </c>
      <c r="CJ88" s="991">
        <v>0</v>
      </c>
      <c r="CK88" s="1066" t="s">
        <v>783</v>
      </c>
      <c r="CL88" s="975">
        <v>0</v>
      </c>
      <c r="CM88" s="1066">
        <v>205180</v>
      </c>
      <c r="CN88" s="991">
        <v>0</v>
      </c>
      <c r="CO88" s="1066" t="s">
        <v>783</v>
      </c>
      <c r="CP88" s="975">
        <v>0</v>
      </c>
      <c r="CQ88" s="997">
        <f t="shared" si="17"/>
        <v>1947926</v>
      </c>
      <c r="CR88" s="975" t="s">
        <v>333</v>
      </c>
      <c r="CS88" s="975" t="s">
        <v>334</v>
      </c>
      <c r="CT88" s="975" t="s">
        <v>335</v>
      </c>
      <c r="CU88" s="178" t="s">
        <v>336</v>
      </c>
      <c r="CV88" s="178">
        <v>3102407261</v>
      </c>
      <c r="CW88" s="1358" t="s">
        <v>337</v>
      </c>
      <c r="CY88" s="974"/>
      <c r="CZ88" s="974"/>
      <c r="DA88" s="974"/>
      <c r="DB88" s="974"/>
      <c r="DC88" s="974"/>
    </row>
    <row r="89" spans="1:111" s="1014" customFormat="1" ht="80.25" customHeight="1">
      <c r="A89" s="965" t="s">
        <v>719</v>
      </c>
      <c r="B89" s="966"/>
      <c r="C89" s="964" t="s">
        <v>765</v>
      </c>
      <c r="D89" s="1363"/>
      <c r="E89" s="1013" t="s">
        <v>766</v>
      </c>
      <c r="F89" s="974" t="s">
        <v>767</v>
      </c>
      <c r="G89" s="974" t="s">
        <v>768</v>
      </c>
      <c r="H89" s="975" t="s">
        <v>26</v>
      </c>
      <c r="I89" s="975" t="s">
        <v>769</v>
      </c>
      <c r="J89" s="975" t="s">
        <v>326</v>
      </c>
      <c r="K89" s="976">
        <v>44927</v>
      </c>
      <c r="L89" s="975" t="s">
        <v>327</v>
      </c>
      <c r="M89" s="977">
        <v>0.51</v>
      </c>
      <c r="N89" s="977">
        <v>0.54</v>
      </c>
      <c r="O89" s="977">
        <v>0.56999999999999995</v>
      </c>
      <c r="P89" s="977">
        <v>0.6</v>
      </c>
      <c r="Q89" s="977">
        <v>0.63</v>
      </c>
      <c r="R89" s="977">
        <v>0.66</v>
      </c>
      <c r="S89" s="977">
        <v>0.69</v>
      </c>
      <c r="T89" s="977">
        <v>0.72</v>
      </c>
      <c r="U89" s="977">
        <v>0.75</v>
      </c>
      <c r="V89" s="977">
        <v>0.78</v>
      </c>
      <c r="W89" s="977">
        <v>0.81</v>
      </c>
      <c r="X89" s="977">
        <v>0.81</v>
      </c>
      <c r="Y89" s="1201" t="s">
        <v>784</v>
      </c>
      <c r="Z89" s="1371">
        <v>0.01</v>
      </c>
      <c r="AA89" s="974" t="s">
        <v>785</v>
      </c>
      <c r="AB89" s="974" t="s">
        <v>786</v>
      </c>
      <c r="AC89" s="1112" t="s">
        <v>55</v>
      </c>
      <c r="AD89" s="1129" t="s">
        <v>787</v>
      </c>
      <c r="AE89" s="1110" t="s">
        <v>788</v>
      </c>
      <c r="AF89" s="1354" t="s">
        <v>23</v>
      </c>
      <c r="AG89" s="1006" t="s">
        <v>331</v>
      </c>
      <c r="AH89" s="1009">
        <v>42</v>
      </c>
      <c r="AI89" s="1009">
        <v>4120</v>
      </c>
      <c r="AJ89" s="1009">
        <v>2022</v>
      </c>
      <c r="AK89" s="989">
        <v>44927</v>
      </c>
      <c r="AL89" s="1164" t="s">
        <v>327</v>
      </c>
      <c r="AM89" s="1077">
        <v>4500</v>
      </c>
      <c r="AN89" s="1009">
        <v>4500</v>
      </c>
      <c r="AO89" s="1009">
        <v>4500</v>
      </c>
      <c r="AP89" s="1009">
        <v>4500</v>
      </c>
      <c r="AQ89" s="1009">
        <v>4500</v>
      </c>
      <c r="AR89" s="1009">
        <v>4500</v>
      </c>
      <c r="AS89" s="1009">
        <v>4500</v>
      </c>
      <c r="AT89" s="1009">
        <v>4500</v>
      </c>
      <c r="AU89" s="1009">
        <v>4500</v>
      </c>
      <c r="AV89" s="1009">
        <v>4500</v>
      </c>
      <c r="AW89" s="1009">
        <v>4500</v>
      </c>
      <c r="AX89" s="1009">
        <v>4500</v>
      </c>
      <c r="AY89" s="1066">
        <v>386</v>
      </c>
      <c r="AZ89" s="1066">
        <v>386</v>
      </c>
      <c r="BA89" s="1066" t="s">
        <v>789</v>
      </c>
      <c r="BB89" s="1009">
        <v>7744</v>
      </c>
      <c r="BC89" s="1066">
        <v>408</v>
      </c>
      <c r="BD89" s="991">
        <v>0</v>
      </c>
      <c r="BE89" s="1066" t="s">
        <v>789</v>
      </c>
      <c r="BF89" s="1009">
        <v>7744</v>
      </c>
      <c r="BG89" s="1066">
        <v>426</v>
      </c>
      <c r="BH89" s="991">
        <v>0</v>
      </c>
      <c r="BI89" s="1066" t="s">
        <v>789</v>
      </c>
      <c r="BJ89" s="975">
        <v>0</v>
      </c>
      <c r="BK89" s="1066">
        <v>438</v>
      </c>
      <c r="BL89" s="991">
        <v>0</v>
      </c>
      <c r="BM89" s="1066" t="s">
        <v>789</v>
      </c>
      <c r="BN89" s="975">
        <v>0</v>
      </c>
      <c r="BO89" s="1066">
        <v>452</v>
      </c>
      <c r="BP89" s="991">
        <v>0</v>
      </c>
      <c r="BQ89" s="1066" t="s">
        <v>789</v>
      </c>
      <c r="BR89" s="975">
        <v>0</v>
      </c>
      <c r="BS89" s="1066">
        <v>465</v>
      </c>
      <c r="BT89" s="991">
        <v>0</v>
      </c>
      <c r="BU89" s="1066" t="s">
        <v>789</v>
      </c>
      <c r="BV89" s="975">
        <v>0</v>
      </c>
      <c r="BW89" s="1066">
        <v>479</v>
      </c>
      <c r="BX89" s="991">
        <v>0</v>
      </c>
      <c r="BY89" s="1066" t="s">
        <v>789</v>
      </c>
      <c r="BZ89" s="975">
        <v>0</v>
      </c>
      <c r="CA89" s="1066">
        <v>493</v>
      </c>
      <c r="CB89" s="991">
        <v>0</v>
      </c>
      <c r="CC89" s="1066" t="s">
        <v>789</v>
      </c>
      <c r="CD89" s="975">
        <v>0</v>
      </c>
      <c r="CE89" s="1066">
        <v>508</v>
      </c>
      <c r="CF89" s="991">
        <v>0</v>
      </c>
      <c r="CG89" s="1066" t="s">
        <v>789</v>
      </c>
      <c r="CH89" s="975">
        <v>0</v>
      </c>
      <c r="CI89" s="1066">
        <v>523</v>
      </c>
      <c r="CJ89" s="991">
        <v>0</v>
      </c>
      <c r="CK89" s="1066" t="s">
        <v>789</v>
      </c>
      <c r="CL89" s="975">
        <v>0</v>
      </c>
      <c r="CM89" s="1066">
        <v>539</v>
      </c>
      <c r="CN89" s="991">
        <v>0</v>
      </c>
      <c r="CO89" s="1066" t="s">
        <v>789</v>
      </c>
      <c r="CP89" s="975">
        <v>0</v>
      </c>
      <c r="CQ89" s="997">
        <f t="shared" si="17"/>
        <v>5117</v>
      </c>
      <c r="CR89" s="975" t="s">
        <v>333</v>
      </c>
      <c r="CS89" s="975" t="s">
        <v>334</v>
      </c>
      <c r="CT89" s="975" t="s">
        <v>335</v>
      </c>
      <c r="CU89" s="178" t="s">
        <v>336</v>
      </c>
      <c r="CV89" s="178">
        <v>3102407261</v>
      </c>
      <c r="CW89" s="1358" t="s">
        <v>337</v>
      </c>
      <c r="CY89" s="974"/>
      <c r="CZ89" s="974"/>
      <c r="DA89" s="974"/>
      <c r="DB89" s="974"/>
      <c r="DC89" s="974"/>
    </row>
    <row r="90" spans="1:111" s="1014" customFormat="1" ht="80.25" customHeight="1">
      <c r="A90" s="965" t="s">
        <v>719</v>
      </c>
      <c r="B90" s="966"/>
      <c r="C90" s="964" t="s">
        <v>765</v>
      </c>
      <c r="D90" s="1363"/>
      <c r="E90" s="1013" t="s">
        <v>766</v>
      </c>
      <c r="F90" s="974" t="s">
        <v>767</v>
      </c>
      <c r="G90" s="974" t="s">
        <v>768</v>
      </c>
      <c r="H90" s="975" t="s">
        <v>26</v>
      </c>
      <c r="I90" s="975" t="s">
        <v>769</v>
      </c>
      <c r="J90" s="975" t="s">
        <v>326</v>
      </c>
      <c r="K90" s="976">
        <v>44927</v>
      </c>
      <c r="L90" s="975" t="s">
        <v>327</v>
      </c>
      <c r="M90" s="977">
        <v>0.51</v>
      </c>
      <c r="N90" s="977">
        <v>0.54</v>
      </c>
      <c r="O90" s="977">
        <v>0.56999999999999995</v>
      </c>
      <c r="P90" s="977">
        <v>0.6</v>
      </c>
      <c r="Q90" s="977">
        <v>0.63</v>
      </c>
      <c r="R90" s="977">
        <v>0.66</v>
      </c>
      <c r="S90" s="977">
        <v>0.69</v>
      </c>
      <c r="T90" s="977">
        <v>0.72</v>
      </c>
      <c r="U90" s="977">
        <v>0.75</v>
      </c>
      <c r="V90" s="977">
        <v>0.78</v>
      </c>
      <c r="W90" s="977">
        <v>0.81</v>
      </c>
      <c r="X90" s="977">
        <v>0.81</v>
      </c>
      <c r="Y90" s="1201" t="s">
        <v>790</v>
      </c>
      <c r="Z90" s="1371">
        <v>0.01</v>
      </c>
      <c r="AA90" s="974" t="s">
        <v>791</v>
      </c>
      <c r="AB90" s="974" t="s">
        <v>792</v>
      </c>
      <c r="AC90" s="1112" t="s">
        <v>69</v>
      </c>
      <c r="AD90" s="1129">
        <v>10.3</v>
      </c>
      <c r="AE90" s="1110" t="s">
        <v>11</v>
      </c>
      <c r="AF90" s="1354" t="s">
        <v>23</v>
      </c>
      <c r="AG90" s="1006" t="s">
        <v>463</v>
      </c>
      <c r="AH90" s="1006">
        <v>62</v>
      </c>
      <c r="AI90" s="1157">
        <v>0.6</v>
      </c>
      <c r="AJ90" s="1009">
        <v>2021</v>
      </c>
      <c r="AK90" s="1165">
        <v>44927</v>
      </c>
      <c r="AL90" s="963" t="s">
        <v>327</v>
      </c>
      <c r="AM90" s="1157">
        <v>1</v>
      </c>
      <c r="AN90" s="1118">
        <v>1</v>
      </c>
      <c r="AO90" s="1118">
        <v>1</v>
      </c>
      <c r="AP90" s="1118">
        <v>1</v>
      </c>
      <c r="AQ90" s="1118">
        <v>1</v>
      </c>
      <c r="AR90" s="1118">
        <v>1</v>
      </c>
      <c r="AS90" s="1118">
        <v>1</v>
      </c>
      <c r="AT90" s="1118">
        <v>1</v>
      </c>
      <c r="AU90" s="1118">
        <v>1</v>
      </c>
      <c r="AV90" s="1118">
        <v>1</v>
      </c>
      <c r="AW90" s="1118">
        <v>1</v>
      </c>
      <c r="AX90" s="1118">
        <v>1</v>
      </c>
      <c r="AY90" s="1066">
        <v>1325</v>
      </c>
      <c r="AZ90" s="1066">
        <v>1325</v>
      </c>
      <c r="BA90" s="1066" t="s">
        <v>793</v>
      </c>
      <c r="BB90" s="1009">
        <v>7565</v>
      </c>
      <c r="BC90" s="1066">
        <v>1365</v>
      </c>
      <c r="BD90" s="1066">
        <v>0</v>
      </c>
      <c r="BE90" s="1066" t="s">
        <v>422</v>
      </c>
      <c r="BF90" s="1009">
        <v>7565</v>
      </c>
      <c r="BG90" s="1066">
        <v>1406</v>
      </c>
      <c r="BH90" s="1066">
        <v>0</v>
      </c>
      <c r="BI90" s="1066" t="s">
        <v>422</v>
      </c>
      <c r="BJ90" s="1066">
        <v>0</v>
      </c>
      <c r="BK90" s="1066">
        <v>1448</v>
      </c>
      <c r="BL90" s="1066">
        <v>0</v>
      </c>
      <c r="BM90" s="1066" t="s">
        <v>422</v>
      </c>
      <c r="BN90" s="1066">
        <v>0</v>
      </c>
      <c r="BO90" s="1066">
        <v>1491</v>
      </c>
      <c r="BP90" s="1066">
        <v>0</v>
      </c>
      <c r="BQ90" s="1066" t="s">
        <v>422</v>
      </c>
      <c r="BR90" s="1066">
        <v>0</v>
      </c>
      <c r="BS90" s="1066">
        <v>1536</v>
      </c>
      <c r="BT90" s="1066">
        <v>0</v>
      </c>
      <c r="BU90" s="1066" t="s">
        <v>422</v>
      </c>
      <c r="BV90" s="1066">
        <v>0</v>
      </c>
      <c r="BW90" s="1066">
        <v>1582</v>
      </c>
      <c r="BX90" s="1066">
        <v>0</v>
      </c>
      <c r="BY90" s="1066" t="s">
        <v>422</v>
      </c>
      <c r="BZ90" s="1066">
        <v>0</v>
      </c>
      <c r="CA90" s="1066">
        <v>1630</v>
      </c>
      <c r="CB90" s="1066">
        <v>0</v>
      </c>
      <c r="CC90" s="1066" t="s">
        <v>422</v>
      </c>
      <c r="CD90" s="1066">
        <v>0</v>
      </c>
      <c r="CE90" s="1066">
        <v>1678</v>
      </c>
      <c r="CF90" s="1066">
        <v>0</v>
      </c>
      <c r="CG90" s="1066" t="s">
        <v>422</v>
      </c>
      <c r="CH90" s="1066">
        <v>0</v>
      </c>
      <c r="CI90" s="1066">
        <v>1729</v>
      </c>
      <c r="CJ90" s="1066">
        <v>0</v>
      </c>
      <c r="CK90" s="1066" t="s">
        <v>422</v>
      </c>
      <c r="CL90" s="1066">
        <v>0</v>
      </c>
      <c r="CM90" s="1066">
        <v>1781</v>
      </c>
      <c r="CN90" s="1066">
        <v>0</v>
      </c>
      <c r="CO90" s="1066" t="s">
        <v>422</v>
      </c>
      <c r="CP90" s="1066">
        <v>0</v>
      </c>
      <c r="CQ90" s="997">
        <f t="shared" si="17"/>
        <v>16971</v>
      </c>
      <c r="CR90" s="975" t="s">
        <v>333</v>
      </c>
      <c r="CS90" s="975" t="s">
        <v>334</v>
      </c>
      <c r="CT90" s="975" t="s">
        <v>794</v>
      </c>
      <c r="CU90" s="975" t="s">
        <v>795</v>
      </c>
      <c r="CV90" s="975">
        <v>3134881442</v>
      </c>
      <c r="CW90" s="975" t="s">
        <v>796</v>
      </c>
      <c r="CY90" s="974"/>
      <c r="CZ90" s="974"/>
      <c r="DA90" s="974"/>
      <c r="DB90" s="974"/>
      <c r="DC90" s="974"/>
    </row>
    <row r="91" spans="1:111" s="1014" customFormat="1" ht="80.25" customHeight="1">
      <c r="A91" s="965" t="s">
        <v>719</v>
      </c>
      <c r="B91" s="966"/>
      <c r="C91" s="964" t="s">
        <v>765</v>
      </c>
      <c r="D91" s="1363"/>
      <c r="E91" s="1013" t="s">
        <v>766</v>
      </c>
      <c r="F91" s="974" t="s">
        <v>767</v>
      </c>
      <c r="G91" s="974" t="s">
        <v>768</v>
      </c>
      <c r="H91" s="975" t="s">
        <v>26</v>
      </c>
      <c r="I91" s="975" t="s">
        <v>769</v>
      </c>
      <c r="J91" s="975" t="s">
        <v>326</v>
      </c>
      <c r="K91" s="976">
        <v>44927</v>
      </c>
      <c r="L91" s="975" t="s">
        <v>327</v>
      </c>
      <c r="M91" s="977">
        <v>0.51</v>
      </c>
      <c r="N91" s="977">
        <v>0.54</v>
      </c>
      <c r="O91" s="977">
        <v>0.56999999999999995</v>
      </c>
      <c r="P91" s="977">
        <v>0.6</v>
      </c>
      <c r="Q91" s="977">
        <v>0.63</v>
      </c>
      <c r="R91" s="977">
        <v>0.66</v>
      </c>
      <c r="S91" s="977">
        <v>0.69</v>
      </c>
      <c r="T91" s="977">
        <v>0.72</v>
      </c>
      <c r="U91" s="977">
        <v>0.75</v>
      </c>
      <c r="V91" s="977">
        <v>0.78</v>
      </c>
      <c r="W91" s="977">
        <v>0.81</v>
      </c>
      <c r="X91" s="977">
        <v>0.81</v>
      </c>
      <c r="Y91" s="1201" t="s">
        <v>797</v>
      </c>
      <c r="Z91" s="1371">
        <v>0.01</v>
      </c>
      <c r="AA91" s="974" t="s">
        <v>798</v>
      </c>
      <c r="AB91" s="974" t="s">
        <v>799</v>
      </c>
      <c r="AC91" s="1112" t="s">
        <v>55</v>
      </c>
      <c r="AD91" s="1129">
        <v>3.1</v>
      </c>
      <c r="AE91" s="1110" t="s">
        <v>661</v>
      </c>
      <c r="AF91" s="1354" t="s">
        <v>26</v>
      </c>
      <c r="AG91" s="1130" t="s">
        <v>331</v>
      </c>
      <c r="AH91" s="1130">
        <v>10</v>
      </c>
      <c r="AI91" s="1166">
        <v>0</v>
      </c>
      <c r="AJ91" s="1007">
        <v>2022</v>
      </c>
      <c r="AK91" s="1165">
        <v>44927</v>
      </c>
      <c r="AL91" s="963" t="s">
        <v>327</v>
      </c>
      <c r="AM91" s="1166">
        <v>0</v>
      </c>
      <c r="AN91" s="1118">
        <v>0.55000000000000004</v>
      </c>
      <c r="AO91" s="1118">
        <v>0.6</v>
      </c>
      <c r="AP91" s="1118">
        <v>0.65</v>
      </c>
      <c r="AQ91" s="1118">
        <v>0.7</v>
      </c>
      <c r="AR91" s="1118">
        <v>0.75</v>
      </c>
      <c r="AS91" s="1118">
        <v>0.8</v>
      </c>
      <c r="AT91" s="1118">
        <v>0.85</v>
      </c>
      <c r="AU91" s="1118">
        <v>0.9</v>
      </c>
      <c r="AV91" s="1118">
        <v>0.95</v>
      </c>
      <c r="AW91" s="1118">
        <v>0.95</v>
      </c>
      <c r="AX91" s="1118">
        <v>0.95</v>
      </c>
      <c r="AY91" s="1066">
        <v>20352</v>
      </c>
      <c r="AZ91" s="1066">
        <v>20352</v>
      </c>
      <c r="BA91" s="1066" t="s">
        <v>537</v>
      </c>
      <c r="BB91" s="1009">
        <v>7830</v>
      </c>
      <c r="BC91" s="1066">
        <v>21247</v>
      </c>
      <c r="BD91" s="1066">
        <v>0</v>
      </c>
      <c r="BE91" s="1066" t="s">
        <v>537</v>
      </c>
      <c r="BF91" s="1009">
        <v>7830</v>
      </c>
      <c r="BG91" s="1066">
        <v>22182</v>
      </c>
      <c r="BH91" s="1066">
        <v>0</v>
      </c>
      <c r="BI91" s="1066" t="s">
        <v>537</v>
      </c>
      <c r="BJ91" s="1009">
        <v>0</v>
      </c>
      <c r="BK91" s="1066">
        <v>23158</v>
      </c>
      <c r="BL91" s="1066">
        <v>0</v>
      </c>
      <c r="BM91" s="1066" t="s">
        <v>537</v>
      </c>
      <c r="BN91" s="1009">
        <v>0</v>
      </c>
      <c r="BO91" s="1066">
        <v>24200</v>
      </c>
      <c r="BP91" s="1066">
        <v>0</v>
      </c>
      <c r="BQ91" s="1066" t="s">
        <v>537</v>
      </c>
      <c r="BR91" s="1009">
        <v>0</v>
      </c>
      <c r="BS91" s="1066">
        <v>25434</v>
      </c>
      <c r="BT91" s="1066">
        <v>0</v>
      </c>
      <c r="BU91" s="1066" t="s">
        <v>537</v>
      </c>
      <c r="BV91" s="1009">
        <v>0</v>
      </c>
      <c r="BW91" s="1066">
        <v>26782</v>
      </c>
      <c r="BX91" s="1066">
        <v>0</v>
      </c>
      <c r="BY91" s="1066" t="s">
        <v>537</v>
      </c>
      <c r="BZ91" s="1009">
        <v>0</v>
      </c>
      <c r="CA91" s="1066">
        <v>28175</v>
      </c>
      <c r="CB91" s="1066">
        <v>0</v>
      </c>
      <c r="CC91" s="1066" t="s">
        <v>537</v>
      </c>
      <c r="CD91" s="1009">
        <v>0</v>
      </c>
      <c r="CE91" s="1066">
        <v>29612</v>
      </c>
      <c r="CF91" s="1066">
        <v>0</v>
      </c>
      <c r="CG91" s="1066" t="s">
        <v>537</v>
      </c>
      <c r="CH91" s="1009">
        <v>0</v>
      </c>
      <c r="CI91" s="1066">
        <v>31063</v>
      </c>
      <c r="CJ91" s="1066">
        <v>0</v>
      </c>
      <c r="CK91" s="1066" t="s">
        <v>537</v>
      </c>
      <c r="CL91" s="1009">
        <v>0</v>
      </c>
      <c r="CM91" s="1066">
        <v>32647</v>
      </c>
      <c r="CN91" s="1066">
        <v>0</v>
      </c>
      <c r="CO91" s="1066" t="s">
        <v>537</v>
      </c>
      <c r="CP91" s="1009">
        <v>0</v>
      </c>
      <c r="CQ91" s="997">
        <f t="shared" si="17"/>
        <v>284852</v>
      </c>
      <c r="CR91" s="975" t="s">
        <v>388</v>
      </c>
      <c r="CS91" s="975" t="s">
        <v>50</v>
      </c>
      <c r="CT91" s="975" t="s">
        <v>800</v>
      </c>
      <c r="CU91" s="975" t="s">
        <v>801</v>
      </c>
      <c r="CV91" s="975">
        <v>3105766082</v>
      </c>
      <c r="CW91" s="975" t="s">
        <v>802</v>
      </c>
      <c r="CY91" s="974"/>
      <c r="CZ91" s="974"/>
      <c r="DA91" s="974"/>
      <c r="DB91" s="974"/>
      <c r="DC91" s="974"/>
    </row>
    <row r="92" spans="1:111" s="1014" customFormat="1" ht="80.25" customHeight="1">
      <c r="A92" s="965" t="s">
        <v>719</v>
      </c>
      <c r="B92" s="966"/>
      <c r="C92" s="964" t="s">
        <v>765</v>
      </c>
      <c r="D92" s="1363"/>
      <c r="E92" s="1013" t="s">
        <v>766</v>
      </c>
      <c r="F92" s="974" t="s">
        <v>767</v>
      </c>
      <c r="G92" s="974" t="s">
        <v>768</v>
      </c>
      <c r="H92" s="975" t="s">
        <v>26</v>
      </c>
      <c r="I92" s="975" t="s">
        <v>769</v>
      </c>
      <c r="J92" s="975" t="s">
        <v>326</v>
      </c>
      <c r="K92" s="976">
        <v>44927</v>
      </c>
      <c r="L92" s="975" t="s">
        <v>327</v>
      </c>
      <c r="M92" s="977">
        <v>0.51</v>
      </c>
      <c r="N92" s="977">
        <v>0.54</v>
      </c>
      <c r="O92" s="977">
        <v>0.56999999999999995</v>
      </c>
      <c r="P92" s="977">
        <v>0.6</v>
      </c>
      <c r="Q92" s="977">
        <v>0.63</v>
      </c>
      <c r="R92" s="977">
        <v>0.66</v>
      </c>
      <c r="S92" s="977">
        <v>0.69</v>
      </c>
      <c r="T92" s="977">
        <v>0.72</v>
      </c>
      <c r="U92" s="977">
        <v>0.75</v>
      </c>
      <c r="V92" s="977">
        <v>0.78</v>
      </c>
      <c r="W92" s="977">
        <v>0.81</v>
      </c>
      <c r="X92" s="977">
        <v>0.81</v>
      </c>
      <c r="Y92" s="959" t="s">
        <v>803</v>
      </c>
      <c r="Z92" s="1371">
        <v>0.01</v>
      </c>
      <c r="AA92" s="689" t="s">
        <v>804</v>
      </c>
      <c r="AB92" s="158" t="s">
        <v>805</v>
      </c>
      <c r="AC92" s="1112" t="s">
        <v>55</v>
      </c>
      <c r="AD92" s="1129">
        <v>3.2</v>
      </c>
      <c r="AE92" s="1110" t="s">
        <v>806</v>
      </c>
      <c r="AF92" s="1354" t="s">
        <v>26</v>
      </c>
      <c r="AG92" s="1130" t="s">
        <v>694</v>
      </c>
      <c r="AH92" s="1130">
        <v>10</v>
      </c>
      <c r="AI92" s="1166">
        <v>0.39</v>
      </c>
      <c r="AJ92" s="1007">
        <v>2022</v>
      </c>
      <c r="AK92" s="1165">
        <v>44927</v>
      </c>
      <c r="AL92" s="963" t="s">
        <v>327</v>
      </c>
      <c r="AM92" s="1118">
        <v>0.39</v>
      </c>
      <c r="AN92" s="1118">
        <v>0.39</v>
      </c>
      <c r="AO92" s="1118">
        <v>0.41</v>
      </c>
      <c r="AP92" s="1118">
        <v>0.43</v>
      </c>
      <c r="AQ92" s="1118">
        <v>0.45</v>
      </c>
      <c r="AR92" s="1118">
        <v>0.47</v>
      </c>
      <c r="AS92" s="1118">
        <v>0.49</v>
      </c>
      <c r="AT92" s="1118">
        <v>0.51</v>
      </c>
      <c r="AU92" s="1118">
        <v>0.54</v>
      </c>
      <c r="AV92" s="1118">
        <v>0.56999999999999995</v>
      </c>
      <c r="AW92" s="1118">
        <v>0.6</v>
      </c>
      <c r="AX92" s="1118">
        <v>0.6</v>
      </c>
      <c r="AY92" s="1066">
        <v>3329</v>
      </c>
      <c r="AZ92" s="1066">
        <v>3329</v>
      </c>
      <c r="BA92" s="1066" t="s">
        <v>537</v>
      </c>
      <c r="BB92" s="1009">
        <v>7828</v>
      </c>
      <c r="BC92" s="1066">
        <v>3475</v>
      </c>
      <c r="BD92" s="1066">
        <v>0</v>
      </c>
      <c r="BE92" s="1066" t="s">
        <v>537</v>
      </c>
      <c r="BF92" s="1009">
        <v>7828</v>
      </c>
      <c r="BG92" s="1066">
        <v>3628</v>
      </c>
      <c r="BH92" s="1066">
        <v>0</v>
      </c>
      <c r="BI92" s="1066" t="s">
        <v>537</v>
      </c>
      <c r="BJ92" s="1009">
        <v>0</v>
      </c>
      <c r="BK92" s="1066">
        <v>3788</v>
      </c>
      <c r="BL92" s="1066">
        <v>0</v>
      </c>
      <c r="BM92" s="1066" t="s">
        <v>537</v>
      </c>
      <c r="BN92" s="1009">
        <v>0</v>
      </c>
      <c r="BO92" s="1066">
        <v>3958</v>
      </c>
      <c r="BP92" s="1066">
        <v>0</v>
      </c>
      <c r="BQ92" s="1066" t="s">
        <v>537</v>
      </c>
      <c r="BR92" s="1009">
        <v>0</v>
      </c>
      <c r="BS92" s="1066">
        <v>4160</v>
      </c>
      <c r="BT92" s="1066">
        <v>0</v>
      </c>
      <c r="BU92" s="1066" t="s">
        <v>537</v>
      </c>
      <c r="BV92" s="1009">
        <v>0</v>
      </c>
      <c r="BW92" s="1066">
        <v>4381</v>
      </c>
      <c r="BX92" s="1066">
        <v>0</v>
      </c>
      <c r="BY92" s="1066" t="s">
        <v>537</v>
      </c>
      <c r="BZ92" s="1009">
        <v>0</v>
      </c>
      <c r="CA92" s="1066">
        <v>4608</v>
      </c>
      <c r="CB92" s="1066">
        <v>0</v>
      </c>
      <c r="CC92" s="1066" t="s">
        <v>537</v>
      </c>
      <c r="CD92" s="1009">
        <v>0</v>
      </c>
      <c r="CE92" s="1066">
        <v>4843</v>
      </c>
      <c r="CF92" s="1066">
        <v>0</v>
      </c>
      <c r="CG92" s="1066" t="s">
        <v>537</v>
      </c>
      <c r="CH92" s="1009">
        <v>0</v>
      </c>
      <c r="CI92" s="1066">
        <v>5081</v>
      </c>
      <c r="CJ92" s="1066">
        <v>0</v>
      </c>
      <c r="CK92" s="1066" t="s">
        <v>537</v>
      </c>
      <c r="CL92" s="1009">
        <v>0</v>
      </c>
      <c r="CM92" s="1066">
        <v>5340</v>
      </c>
      <c r="CN92" s="1066">
        <v>0</v>
      </c>
      <c r="CO92" s="1066" t="s">
        <v>537</v>
      </c>
      <c r="CP92" s="1009">
        <v>0</v>
      </c>
      <c r="CQ92" s="997">
        <f t="shared" si="17"/>
        <v>46591</v>
      </c>
      <c r="CR92" s="975" t="s">
        <v>388</v>
      </c>
      <c r="CS92" s="975" t="s">
        <v>50</v>
      </c>
      <c r="CT92" s="975" t="s">
        <v>807</v>
      </c>
      <c r="CU92" s="975" t="s">
        <v>808</v>
      </c>
      <c r="CV92" s="975" t="s">
        <v>809</v>
      </c>
      <c r="CW92" s="975" t="s">
        <v>810</v>
      </c>
      <c r="CY92" s="974"/>
      <c r="CZ92" s="974"/>
      <c r="DA92" s="974"/>
      <c r="DB92" s="974"/>
      <c r="DC92" s="974"/>
    </row>
    <row r="93" spans="1:111" s="1014" customFormat="1" ht="80.25" customHeight="1">
      <c r="A93" s="965" t="s">
        <v>719</v>
      </c>
      <c r="B93" s="966"/>
      <c r="C93" s="964" t="s">
        <v>765</v>
      </c>
      <c r="D93" s="1363"/>
      <c r="E93" s="1013" t="s">
        <v>766</v>
      </c>
      <c r="F93" s="974" t="s">
        <v>767</v>
      </c>
      <c r="G93" s="974" t="s">
        <v>768</v>
      </c>
      <c r="H93" s="975" t="s">
        <v>26</v>
      </c>
      <c r="I93" s="975" t="s">
        <v>769</v>
      </c>
      <c r="J93" s="975" t="s">
        <v>326</v>
      </c>
      <c r="K93" s="976">
        <v>44927</v>
      </c>
      <c r="L93" s="975" t="s">
        <v>327</v>
      </c>
      <c r="M93" s="977">
        <v>0.51</v>
      </c>
      <c r="N93" s="977">
        <v>0.54</v>
      </c>
      <c r="O93" s="977">
        <v>0.56999999999999995</v>
      </c>
      <c r="P93" s="977">
        <v>0.6</v>
      </c>
      <c r="Q93" s="977">
        <v>0.63</v>
      </c>
      <c r="R93" s="977">
        <v>0.66</v>
      </c>
      <c r="S93" s="977">
        <v>0.69</v>
      </c>
      <c r="T93" s="977">
        <v>0.72</v>
      </c>
      <c r="U93" s="977">
        <v>0.75</v>
      </c>
      <c r="V93" s="977">
        <v>0.78</v>
      </c>
      <c r="W93" s="977">
        <v>0.81</v>
      </c>
      <c r="X93" s="977">
        <v>0.81</v>
      </c>
      <c r="Y93" s="959" t="s">
        <v>811</v>
      </c>
      <c r="Z93" s="1371">
        <v>0.01</v>
      </c>
      <c r="AA93" s="689" t="s">
        <v>812</v>
      </c>
      <c r="AB93" s="158" t="s">
        <v>2131</v>
      </c>
      <c r="AC93" s="1112" t="s">
        <v>2096</v>
      </c>
      <c r="AD93" s="1129">
        <v>2.1</v>
      </c>
      <c r="AE93" s="177" t="s">
        <v>814</v>
      </c>
      <c r="AF93" s="1354" t="s">
        <v>26</v>
      </c>
      <c r="AG93" s="459" t="s">
        <v>331</v>
      </c>
      <c r="AH93" s="1130">
        <v>9</v>
      </c>
      <c r="AI93" s="1130">
        <v>0</v>
      </c>
      <c r="AJ93" s="1130">
        <v>2022</v>
      </c>
      <c r="AK93" s="1108">
        <v>44927</v>
      </c>
      <c r="AL93" s="1007" t="s">
        <v>504</v>
      </c>
      <c r="AM93" s="1118" t="s">
        <v>815</v>
      </c>
      <c r="AN93" s="1118" t="s">
        <v>815</v>
      </c>
      <c r="AO93" s="1118" t="s">
        <v>816</v>
      </c>
      <c r="AP93" s="1118" t="s">
        <v>817</v>
      </c>
      <c r="AQ93" s="1118" t="s">
        <v>818</v>
      </c>
      <c r="AR93" s="1118" t="s">
        <v>819</v>
      </c>
      <c r="AS93" s="1118" t="s">
        <v>820</v>
      </c>
      <c r="AT93" s="1118" t="s">
        <v>821</v>
      </c>
      <c r="AU93" s="1118" t="s">
        <v>822</v>
      </c>
      <c r="AV93" s="1118" t="s">
        <v>823</v>
      </c>
      <c r="AW93" s="1118" t="s">
        <v>824</v>
      </c>
      <c r="AX93" s="1118" t="s">
        <v>824</v>
      </c>
      <c r="AY93" s="1066">
        <v>6050</v>
      </c>
      <c r="AZ93" s="1066">
        <v>6050</v>
      </c>
      <c r="BA93" s="1066" t="s">
        <v>386</v>
      </c>
      <c r="BB93" s="1009">
        <v>7830</v>
      </c>
      <c r="BC93" s="1066">
        <v>6316</v>
      </c>
      <c r="BD93" s="1066">
        <v>0</v>
      </c>
      <c r="BE93" s="1066" t="s">
        <v>386</v>
      </c>
      <c r="BF93" s="1009">
        <v>7830</v>
      </c>
      <c r="BG93" s="1066">
        <v>6594</v>
      </c>
      <c r="BH93" s="1066">
        <v>0</v>
      </c>
      <c r="BI93" s="1066" t="s">
        <v>537</v>
      </c>
      <c r="BJ93" s="1009">
        <v>0</v>
      </c>
      <c r="BK93" s="1066">
        <v>6884</v>
      </c>
      <c r="BL93" s="1066">
        <v>0</v>
      </c>
      <c r="BM93" s="1066" t="s">
        <v>537</v>
      </c>
      <c r="BN93" s="1009">
        <v>0</v>
      </c>
      <c r="BO93" s="1066">
        <v>7194</v>
      </c>
      <c r="BP93" s="1066">
        <v>0</v>
      </c>
      <c r="BQ93" s="1066" t="s">
        <v>537</v>
      </c>
      <c r="BR93" s="1009">
        <v>0</v>
      </c>
      <c r="BS93" s="1066">
        <v>7561</v>
      </c>
      <c r="BT93" s="1066">
        <v>0</v>
      </c>
      <c r="BU93" s="1066" t="s">
        <v>537</v>
      </c>
      <c r="BV93" s="1009">
        <v>0</v>
      </c>
      <c r="BW93" s="1066">
        <v>7962</v>
      </c>
      <c r="BX93" s="1066">
        <v>0</v>
      </c>
      <c r="BY93" s="1066" t="s">
        <v>537</v>
      </c>
      <c r="BZ93" s="1009">
        <v>0</v>
      </c>
      <c r="CA93" s="1066">
        <v>8376</v>
      </c>
      <c r="CB93" s="1066">
        <v>0</v>
      </c>
      <c r="CC93" s="1066" t="s">
        <v>537</v>
      </c>
      <c r="CD93" s="1009">
        <v>0</v>
      </c>
      <c r="CE93" s="1066">
        <v>8803</v>
      </c>
      <c r="CF93" s="1066">
        <v>0</v>
      </c>
      <c r="CG93" s="1066" t="s">
        <v>537</v>
      </c>
      <c r="CH93" s="1009">
        <v>0</v>
      </c>
      <c r="CI93" s="1066">
        <v>9234</v>
      </c>
      <c r="CJ93" s="1066">
        <v>0</v>
      </c>
      <c r="CK93" s="1066" t="s">
        <v>537</v>
      </c>
      <c r="CL93" s="1009">
        <v>0</v>
      </c>
      <c r="CM93" s="1066">
        <v>9705</v>
      </c>
      <c r="CN93" s="1066">
        <v>0</v>
      </c>
      <c r="CO93" s="1066" t="s">
        <v>537</v>
      </c>
      <c r="CP93" s="1009">
        <v>0</v>
      </c>
      <c r="CQ93" s="997">
        <f t="shared" si="17"/>
        <v>84679</v>
      </c>
      <c r="CR93" s="975" t="s">
        <v>388</v>
      </c>
      <c r="CS93" s="975" t="s">
        <v>50</v>
      </c>
      <c r="CT93" s="975" t="s">
        <v>825</v>
      </c>
      <c r="CU93" s="975" t="s">
        <v>826</v>
      </c>
      <c r="CV93" s="975">
        <v>3649090</v>
      </c>
      <c r="CW93" s="975" t="s">
        <v>827</v>
      </c>
      <c r="CY93" s="974"/>
      <c r="CZ93" s="974"/>
      <c r="DA93" s="974"/>
      <c r="DB93" s="974"/>
      <c r="DC93" s="974"/>
    </row>
    <row r="94" spans="1:111" s="1014" customFormat="1" ht="158.25" customHeight="1">
      <c r="A94" s="965" t="s">
        <v>719</v>
      </c>
      <c r="B94" s="966"/>
      <c r="C94" s="964" t="s">
        <v>765</v>
      </c>
      <c r="D94" s="1363"/>
      <c r="E94" s="1013" t="s">
        <v>766</v>
      </c>
      <c r="F94" s="974" t="s">
        <v>767</v>
      </c>
      <c r="G94" s="974" t="s">
        <v>768</v>
      </c>
      <c r="H94" s="975" t="s">
        <v>26</v>
      </c>
      <c r="I94" s="975" t="s">
        <v>769</v>
      </c>
      <c r="J94" s="975" t="s">
        <v>326</v>
      </c>
      <c r="K94" s="976">
        <v>44927</v>
      </c>
      <c r="L94" s="975" t="s">
        <v>327</v>
      </c>
      <c r="M94" s="977">
        <v>0.51</v>
      </c>
      <c r="N94" s="977">
        <v>0.54</v>
      </c>
      <c r="O94" s="977">
        <v>0.56999999999999995</v>
      </c>
      <c r="P94" s="977">
        <v>0.6</v>
      </c>
      <c r="Q94" s="977">
        <v>0.63</v>
      </c>
      <c r="R94" s="977">
        <v>0.66</v>
      </c>
      <c r="S94" s="977">
        <v>0.69</v>
      </c>
      <c r="T94" s="977">
        <v>0.72</v>
      </c>
      <c r="U94" s="977">
        <v>0.75</v>
      </c>
      <c r="V94" s="977">
        <v>0.78</v>
      </c>
      <c r="W94" s="977">
        <v>0.81</v>
      </c>
      <c r="X94" s="977">
        <v>0.81</v>
      </c>
      <c r="Y94" s="959" t="s">
        <v>828</v>
      </c>
      <c r="Z94" s="1371">
        <v>0.01</v>
      </c>
      <c r="AA94" s="689" t="s">
        <v>829</v>
      </c>
      <c r="AB94" s="158" t="s">
        <v>2152</v>
      </c>
      <c r="AC94" s="459" t="s">
        <v>55</v>
      </c>
      <c r="AD94" s="990">
        <v>3.2</v>
      </c>
      <c r="AE94" s="963" t="s">
        <v>830</v>
      </c>
      <c r="AF94" s="1354" t="s">
        <v>26</v>
      </c>
      <c r="AG94" s="459" t="s">
        <v>331</v>
      </c>
      <c r="AH94" s="1130">
        <v>10</v>
      </c>
      <c r="AI94" s="1166">
        <v>0.67</v>
      </c>
      <c r="AJ94" s="1167">
        <v>2022</v>
      </c>
      <c r="AK94" s="1025">
        <v>44933</v>
      </c>
      <c r="AL94" s="1167" t="s">
        <v>327</v>
      </c>
      <c r="AM94" s="1118">
        <v>0.7</v>
      </c>
      <c r="AN94" s="1118">
        <v>0.75</v>
      </c>
      <c r="AO94" s="1118">
        <v>0.8</v>
      </c>
      <c r="AP94" s="1118">
        <v>0.82</v>
      </c>
      <c r="AQ94" s="1118">
        <v>0.84</v>
      </c>
      <c r="AR94" s="1118">
        <v>0.86</v>
      </c>
      <c r="AS94" s="1118">
        <v>0.88</v>
      </c>
      <c r="AT94" s="1118">
        <v>0.9</v>
      </c>
      <c r="AU94" s="1118">
        <v>0.92</v>
      </c>
      <c r="AV94" s="1118">
        <v>0.94</v>
      </c>
      <c r="AW94" s="1118">
        <v>0.96</v>
      </c>
      <c r="AX94" s="1118">
        <v>0.96</v>
      </c>
      <c r="AY94" s="1066">
        <v>44</v>
      </c>
      <c r="AZ94" s="1066">
        <v>44</v>
      </c>
      <c r="BA94" s="1066" t="s">
        <v>527</v>
      </c>
      <c r="BB94" s="1009">
        <v>7904</v>
      </c>
      <c r="BC94" s="1066">
        <v>96</v>
      </c>
      <c r="BD94" s="1066">
        <v>0</v>
      </c>
      <c r="BE94" s="1066" t="s">
        <v>527</v>
      </c>
      <c r="BF94" s="1009">
        <v>7904</v>
      </c>
      <c r="BG94" s="1066">
        <v>105</v>
      </c>
      <c r="BH94" s="1066">
        <v>0</v>
      </c>
      <c r="BI94" s="1066" t="s">
        <v>527</v>
      </c>
      <c r="BJ94" s="1009">
        <v>0</v>
      </c>
      <c r="BK94" s="1066">
        <v>114</v>
      </c>
      <c r="BL94" s="1066">
        <v>0</v>
      </c>
      <c r="BM94" s="1066" t="s">
        <v>527</v>
      </c>
      <c r="BN94" s="1009">
        <v>0</v>
      </c>
      <c r="BO94" s="1066">
        <v>123</v>
      </c>
      <c r="BP94" s="1066">
        <v>0</v>
      </c>
      <c r="BQ94" s="1066" t="s">
        <v>527</v>
      </c>
      <c r="BR94" s="1009">
        <v>0</v>
      </c>
      <c r="BS94" s="1066">
        <v>134</v>
      </c>
      <c r="BT94" s="1066">
        <v>0</v>
      </c>
      <c r="BU94" s="1066" t="s">
        <v>527</v>
      </c>
      <c r="BV94" s="1009">
        <v>0</v>
      </c>
      <c r="BW94" s="1066">
        <v>145</v>
      </c>
      <c r="BX94" s="1066">
        <v>0</v>
      </c>
      <c r="BY94" s="1066" t="s">
        <v>527</v>
      </c>
      <c r="BZ94" s="1009">
        <v>0</v>
      </c>
      <c r="CA94" s="1066">
        <v>157</v>
      </c>
      <c r="CB94" s="1066">
        <v>0</v>
      </c>
      <c r="CC94" s="1066" t="s">
        <v>527</v>
      </c>
      <c r="CD94" s="1009">
        <v>0</v>
      </c>
      <c r="CE94" s="1066">
        <v>171</v>
      </c>
      <c r="CF94" s="1066">
        <v>0</v>
      </c>
      <c r="CG94" s="1066" t="s">
        <v>527</v>
      </c>
      <c r="CH94" s="1009">
        <v>0</v>
      </c>
      <c r="CI94" s="1066">
        <v>185</v>
      </c>
      <c r="CJ94" s="1066">
        <v>0</v>
      </c>
      <c r="CK94" s="1066" t="s">
        <v>527</v>
      </c>
      <c r="CL94" s="1009">
        <v>0</v>
      </c>
      <c r="CM94" s="1066">
        <v>201</v>
      </c>
      <c r="CN94" s="1066">
        <v>0</v>
      </c>
      <c r="CO94" s="1066" t="s">
        <v>527</v>
      </c>
      <c r="CP94" s="1009">
        <v>0</v>
      </c>
      <c r="CQ94" s="997">
        <f t="shared" si="17"/>
        <v>1475</v>
      </c>
      <c r="CR94" s="975" t="s">
        <v>388</v>
      </c>
      <c r="CS94" s="975" t="s">
        <v>50</v>
      </c>
      <c r="CT94" s="975" t="s">
        <v>831</v>
      </c>
      <c r="CU94" s="975" t="s">
        <v>832</v>
      </c>
      <c r="CV94" s="975">
        <v>3649090</v>
      </c>
      <c r="CW94" s="975" t="s">
        <v>530</v>
      </c>
      <c r="CY94" s="974"/>
      <c r="CZ94" s="974"/>
      <c r="DA94" s="974"/>
      <c r="DB94" s="974"/>
      <c r="DC94" s="974"/>
    </row>
    <row r="95" spans="1:111" s="1014" customFormat="1" ht="80.25" customHeight="1">
      <c r="A95" s="965" t="s">
        <v>719</v>
      </c>
      <c r="B95" s="966"/>
      <c r="C95" s="964" t="s">
        <v>765</v>
      </c>
      <c r="D95" s="1363"/>
      <c r="E95" s="1013" t="s">
        <v>766</v>
      </c>
      <c r="F95" s="974" t="s">
        <v>767</v>
      </c>
      <c r="G95" s="974" t="s">
        <v>768</v>
      </c>
      <c r="H95" s="975" t="s">
        <v>26</v>
      </c>
      <c r="I95" s="975" t="s">
        <v>769</v>
      </c>
      <c r="J95" s="975" t="s">
        <v>326</v>
      </c>
      <c r="K95" s="976">
        <v>44927</v>
      </c>
      <c r="L95" s="975" t="s">
        <v>327</v>
      </c>
      <c r="M95" s="977">
        <v>0.51</v>
      </c>
      <c r="N95" s="977">
        <v>0.54</v>
      </c>
      <c r="O95" s="977">
        <v>0.56999999999999995</v>
      </c>
      <c r="P95" s="977">
        <v>0.6</v>
      </c>
      <c r="Q95" s="977">
        <v>0.63</v>
      </c>
      <c r="R95" s="977">
        <v>0.66</v>
      </c>
      <c r="S95" s="977">
        <v>0.69</v>
      </c>
      <c r="T95" s="977">
        <v>0.72</v>
      </c>
      <c r="U95" s="977">
        <v>0.75</v>
      </c>
      <c r="V95" s="977">
        <v>0.78</v>
      </c>
      <c r="W95" s="977">
        <v>0.81</v>
      </c>
      <c r="X95" s="977">
        <v>0.81</v>
      </c>
      <c r="Y95" s="959" t="s">
        <v>833</v>
      </c>
      <c r="Z95" s="1371">
        <v>0.01</v>
      </c>
      <c r="AA95" s="689" t="s">
        <v>834</v>
      </c>
      <c r="AB95" s="158" t="s">
        <v>835</v>
      </c>
      <c r="AC95" s="459" t="s">
        <v>69</v>
      </c>
      <c r="AD95" s="459">
        <v>10.199999999999999</v>
      </c>
      <c r="AE95" s="963" t="s">
        <v>550</v>
      </c>
      <c r="AF95" s="1354" t="s">
        <v>23</v>
      </c>
      <c r="AG95" s="459" t="s">
        <v>431</v>
      </c>
      <c r="AH95" s="459" t="s">
        <v>431</v>
      </c>
      <c r="AI95" s="459">
        <v>28567</v>
      </c>
      <c r="AJ95" s="459">
        <v>2021</v>
      </c>
      <c r="AK95" s="989">
        <v>44927</v>
      </c>
      <c r="AL95" s="989">
        <v>48944</v>
      </c>
      <c r="AM95" s="1077">
        <v>28567</v>
      </c>
      <c r="AN95" s="1077">
        <v>28567</v>
      </c>
      <c r="AO95" s="1077">
        <v>28567</v>
      </c>
      <c r="AP95" s="1077">
        <v>28567</v>
      </c>
      <c r="AQ95" s="1077">
        <v>28567</v>
      </c>
      <c r="AR95" s="1077">
        <v>28567</v>
      </c>
      <c r="AS95" s="1077">
        <v>28567</v>
      </c>
      <c r="AT95" s="1077">
        <v>28567</v>
      </c>
      <c r="AU95" s="1077">
        <v>28567</v>
      </c>
      <c r="AV95" s="1077">
        <v>28567</v>
      </c>
      <c r="AW95" s="1077">
        <v>28567</v>
      </c>
      <c r="AX95" s="1077">
        <v>28567</v>
      </c>
      <c r="AY95" s="1066">
        <v>88250</v>
      </c>
      <c r="AZ95" s="1066">
        <v>88250</v>
      </c>
      <c r="BA95" s="1066" t="s">
        <v>458</v>
      </c>
      <c r="BB95" s="1066" t="s">
        <v>836</v>
      </c>
      <c r="BC95" s="1066">
        <v>90897.5</v>
      </c>
      <c r="BD95" s="1066">
        <v>0</v>
      </c>
      <c r="BE95" s="1066" t="s">
        <v>458</v>
      </c>
      <c r="BF95" s="1066" t="s">
        <v>836</v>
      </c>
      <c r="BG95" s="1066">
        <v>93624.425000000003</v>
      </c>
      <c r="BH95" s="1066">
        <v>0</v>
      </c>
      <c r="BI95" s="1066" t="s">
        <v>458</v>
      </c>
      <c r="BJ95" s="1066" t="s">
        <v>836</v>
      </c>
      <c r="BK95" s="1066">
        <v>96433.157749999998</v>
      </c>
      <c r="BL95" s="1066">
        <v>0</v>
      </c>
      <c r="BM95" s="1066" t="s">
        <v>458</v>
      </c>
      <c r="BN95" s="1066" t="s">
        <v>836</v>
      </c>
      <c r="BO95" s="1066">
        <v>99326.152482499994</v>
      </c>
      <c r="BP95" s="1066">
        <v>0</v>
      </c>
      <c r="BQ95" s="1066" t="s">
        <v>458</v>
      </c>
      <c r="BR95" s="1066" t="s">
        <v>836</v>
      </c>
      <c r="BS95" s="1066">
        <v>102305.937056975</v>
      </c>
      <c r="BT95" s="1066">
        <v>0</v>
      </c>
      <c r="BU95" s="1066" t="s">
        <v>458</v>
      </c>
      <c r="BV95" s="1066" t="s">
        <v>836</v>
      </c>
      <c r="BW95" s="1066">
        <v>105375.115168684</v>
      </c>
      <c r="BX95" s="1066">
        <v>0</v>
      </c>
      <c r="BY95" s="1066" t="s">
        <v>458</v>
      </c>
      <c r="BZ95" s="1066" t="s">
        <v>836</v>
      </c>
      <c r="CA95" s="1066">
        <v>108536.368623745</v>
      </c>
      <c r="CB95" s="1066">
        <v>0</v>
      </c>
      <c r="CC95" s="1066" t="s">
        <v>458</v>
      </c>
      <c r="CD95" s="1066" t="s">
        <v>836</v>
      </c>
      <c r="CE95" s="1066">
        <v>111792.459682457</v>
      </c>
      <c r="CF95" s="1066">
        <v>0</v>
      </c>
      <c r="CG95" s="1066" t="s">
        <v>458</v>
      </c>
      <c r="CH95" s="1066" t="s">
        <v>836</v>
      </c>
      <c r="CI95" s="1066">
        <v>115146.233472931</v>
      </c>
      <c r="CJ95" s="1066">
        <v>0</v>
      </c>
      <c r="CK95" s="1066" t="s">
        <v>458</v>
      </c>
      <c r="CL95" s="1066" t="s">
        <v>836</v>
      </c>
      <c r="CM95" s="1066">
        <v>118600.620477119</v>
      </c>
      <c r="CN95" s="1066">
        <v>0</v>
      </c>
      <c r="CO95" s="1066" t="s">
        <v>458</v>
      </c>
      <c r="CP95" s="1066" t="s">
        <v>836</v>
      </c>
      <c r="CQ95" s="997">
        <f t="shared" si="17"/>
        <v>1130287.9697144111</v>
      </c>
      <c r="CR95" s="975" t="s">
        <v>443</v>
      </c>
      <c r="CS95" s="975" t="s">
        <v>443</v>
      </c>
      <c r="CT95" s="975" t="s">
        <v>552</v>
      </c>
      <c r="CU95" s="975" t="s">
        <v>553</v>
      </c>
      <c r="CV95" s="975"/>
      <c r="CW95" s="975" t="s">
        <v>554</v>
      </c>
      <c r="CY95" s="974"/>
      <c r="CZ95" s="974"/>
      <c r="DA95" s="974"/>
      <c r="DB95" s="974"/>
      <c r="DC95" s="974"/>
    </row>
    <row r="96" spans="1:111" s="1014" customFormat="1" ht="80.25" customHeight="1">
      <c r="A96" s="965" t="s">
        <v>719</v>
      </c>
      <c r="B96" s="966"/>
      <c r="C96" s="964" t="s">
        <v>765</v>
      </c>
      <c r="D96" s="1363"/>
      <c r="E96" s="1013" t="s">
        <v>766</v>
      </c>
      <c r="F96" s="974" t="s">
        <v>767</v>
      </c>
      <c r="G96" s="974" t="s">
        <v>768</v>
      </c>
      <c r="H96" s="975" t="s">
        <v>26</v>
      </c>
      <c r="I96" s="975" t="s">
        <v>769</v>
      </c>
      <c r="J96" s="975" t="s">
        <v>326</v>
      </c>
      <c r="K96" s="976">
        <v>44927</v>
      </c>
      <c r="L96" s="975" t="s">
        <v>327</v>
      </c>
      <c r="M96" s="977">
        <v>0.51</v>
      </c>
      <c r="N96" s="977">
        <v>0.54</v>
      </c>
      <c r="O96" s="977">
        <v>0.56999999999999995</v>
      </c>
      <c r="P96" s="977">
        <v>0.6</v>
      </c>
      <c r="Q96" s="977">
        <v>0.63</v>
      </c>
      <c r="R96" s="977">
        <v>0.66</v>
      </c>
      <c r="S96" s="977">
        <v>0.69</v>
      </c>
      <c r="T96" s="977">
        <v>0.72</v>
      </c>
      <c r="U96" s="977">
        <v>0.75</v>
      </c>
      <c r="V96" s="977">
        <v>0.78</v>
      </c>
      <c r="W96" s="977">
        <v>0.81</v>
      </c>
      <c r="X96" s="977">
        <v>0.81</v>
      </c>
      <c r="Y96" s="959" t="s">
        <v>837</v>
      </c>
      <c r="Z96" s="1371">
        <v>0.01</v>
      </c>
      <c r="AA96" s="689" t="s">
        <v>838</v>
      </c>
      <c r="AB96" s="158" t="s">
        <v>839</v>
      </c>
      <c r="AC96" s="459" t="s">
        <v>69</v>
      </c>
      <c r="AD96" s="459">
        <v>10.199999999999999</v>
      </c>
      <c r="AE96" s="963" t="s">
        <v>550</v>
      </c>
      <c r="AF96" s="1354" t="s">
        <v>23</v>
      </c>
      <c r="AG96" s="459" t="s">
        <v>431</v>
      </c>
      <c r="AH96" s="459" t="s">
        <v>431</v>
      </c>
      <c r="AI96" s="459">
        <v>49126</v>
      </c>
      <c r="AJ96" s="459">
        <v>2021</v>
      </c>
      <c r="AK96" s="989">
        <v>44927</v>
      </c>
      <c r="AL96" s="989">
        <v>48944</v>
      </c>
      <c r="AM96" s="1077">
        <v>49126</v>
      </c>
      <c r="AN96" s="1077">
        <v>49126</v>
      </c>
      <c r="AO96" s="1077">
        <v>49126</v>
      </c>
      <c r="AP96" s="1077">
        <v>49126</v>
      </c>
      <c r="AQ96" s="1077">
        <v>49126</v>
      </c>
      <c r="AR96" s="1077">
        <v>49126</v>
      </c>
      <c r="AS96" s="1077">
        <v>49126</v>
      </c>
      <c r="AT96" s="1077">
        <v>49126</v>
      </c>
      <c r="AU96" s="1077">
        <v>49126</v>
      </c>
      <c r="AV96" s="1077">
        <v>49126</v>
      </c>
      <c r="AW96" s="1077">
        <v>49126</v>
      </c>
      <c r="AX96" s="1077">
        <v>49126</v>
      </c>
      <c r="AY96" s="1066">
        <v>107753</v>
      </c>
      <c r="AZ96" s="1066">
        <v>107753</v>
      </c>
      <c r="BA96" s="1066" t="s">
        <v>458</v>
      </c>
      <c r="BB96" s="1066" t="s">
        <v>840</v>
      </c>
      <c r="BC96" s="1066">
        <v>110985.59</v>
      </c>
      <c r="BD96" s="1066">
        <v>0</v>
      </c>
      <c r="BE96" s="1066" t="s">
        <v>458</v>
      </c>
      <c r="BF96" s="1066" t="s">
        <v>840</v>
      </c>
      <c r="BG96" s="1066">
        <v>114315.1577</v>
      </c>
      <c r="BH96" s="1066">
        <v>0</v>
      </c>
      <c r="BI96" s="1066" t="s">
        <v>458</v>
      </c>
      <c r="BJ96" s="1066" t="s">
        <v>840</v>
      </c>
      <c r="BK96" s="1066">
        <v>117744.612431</v>
      </c>
      <c r="BL96" s="1066">
        <v>0</v>
      </c>
      <c r="BM96" s="1066" t="s">
        <v>458</v>
      </c>
      <c r="BN96" s="1066" t="s">
        <v>840</v>
      </c>
      <c r="BO96" s="1066">
        <v>121276.95080393</v>
      </c>
      <c r="BP96" s="1066">
        <v>0</v>
      </c>
      <c r="BQ96" s="1066" t="s">
        <v>458</v>
      </c>
      <c r="BR96" s="1066" t="s">
        <v>840</v>
      </c>
      <c r="BS96" s="1066">
        <v>124915.25932804801</v>
      </c>
      <c r="BT96" s="1066">
        <v>0</v>
      </c>
      <c r="BU96" s="1066" t="s">
        <v>458</v>
      </c>
      <c r="BV96" s="1066" t="s">
        <v>840</v>
      </c>
      <c r="BW96" s="1066">
        <v>128662.717107889</v>
      </c>
      <c r="BX96" s="1066">
        <v>0</v>
      </c>
      <c r="BY96" s="1066" t="s">
        <v>458</v>
      </c>
      <c r="BZ96" s="1066" t="s">
        <v>840</v>
      </c>
      <c r="CA96" s="1066">
        <v>132522.598621126</v>
      </c>
      <c r="CB96" s="1066">
        <v>0</v>
      </c>
      <c r="CC96" s="1066" t="s">
        <v>458</v>
      </c>
      <c r="CD96" s="1066" t="s">
        <v>840</v>
      </c>
      <c r="CE96" s="1066">
        <v>136498.27657975999</v>
      </c>
      <c r="CF96" s="1066">
        <v>0</v>
      </c>
      <c r="CG96" s="1066" t="s">
        <v>458</v>
      </c>
      <c r="CH96" s="1066" t="s">
        <v>840</v>
      </c>
      <c r="CI96" s="1066">
        <v>140593.224877153</v>
      </c>
      <c r="CJ96" s="1066">
        <v>0</v>
      </c>
      <c r="CK96" s="1066" t="s">
        <v>458</v>
      </c>
      <c r="CL96" s="1066" t="s">
        <v>840</v>
      </c>
      <c r="CM96" s="1066">
        <v>144811.02162346701</v>
      </c>
      <c r="CN96" s="1066">
        <v>0</v>
      </c>
      <c r="CO96" s="1066" t="s">
        <v>458</v>
      </c>
      <c r="CP96" s="1066" t="s">
        <v>840</v>
      </c>
      <c r="CQ96" s="997">
        <f t="shared" si="17"/>
        <v>1380078.4090723731</v>
      </c>
      <c r="CR96" s="975" t="s">
        <v>443</v>
      </c>
      <c r="CS96" s="975" t="s">
        <v>443</v>
      </c>
      <c r="CT96" s="975" t="s">
        <v>552</v>
      </c>
      <c r="CU96" s="975" t="s">
        <v>553</v>
      </c>
      <c r="CV96" s="975"/>
      <c r="CW96" s="975" t="s">
        <v>554</v>
      </c>
      <c r="CY96" s="974"/>
      <c r="CZ96" s="974"/>
      <c r="DA96" s="974"/>
      <c r="DB96" s="974"/>
      <c r="DC96" s="974"/>
    </row>
    <row r="97" spans="1:107" s="1014" customFormat="1" ht="80.25" customHeight="1">
      <c r="A97" s="965" t="s">
        <v>719</v>
      </c>
      <c r="B97" s="966"/>
      <c r="C97" s="964" t="s">
        <v>765</v>
      </c>
      <c r="D97" s="1363"/>
      <c r="E97" s="1013" t="s">
        <v>766</v>
      </c>
      <c r="F97" s="974" t="s">
        <v>767</v>
      </c>
      <c r="G97" s="974" t="s">
        <v>768</v>
      </c>
      <c r="H97" s="975" t="s">
        <v>26</v>
      </c>
      <c r="I97" s="975" t="s">
        <v>769</v>
      </c>
      <c r="J97" s="975" t="s">
        <v>326</v>
      </c>
      <c r="K97" s="976">
        <v>44927</v>
      </c>
      <c r="L97" s="975" t="s">
        <v>327</v>
      </c>
      <c r="M97" s="977">
        <v>0.51</v>
      </c>
      <c r="N97" s="977">
        <v>0.54</v>
      </c>
      <c r="O97" s="977">
        <v>0.56999999999999995</v>
      </c>
      <c r="P97" s="977">
        <v>0.6</v>
      </c>
      <c r="Q97" s="977">
        <v>0.63</v>
      </c>
      <c r="R97" s="977">
        <v>0.66</v>
      </c>
      <c r="S97" s="977">
        <v>0.69</v>
      </c>
      <c r="T97" s="977">
        <v>0.72</v>
      </c>
      <c r="U97" s="977">
        <v>0.75</v>
      </c>
      <c r="V97" s="977">
        <v>0.78</v>
      </c>
      <c r="W97" s="977">
        <v>0.81</v>
      </c>
      <c r="X97" s="977">
        <v>0.81</v>
      </c>
      <c r="Y97" s="959" t="s">
        <v>841</v>
      </c>
      <c r="Z97" s="1371">
        <v>0.01</v>
      </c>
      <c r="AA97" s="689" t="s">
        <v>842</v>
      </c>
      <c r="AB97" s="158" t="s">
        <v>843</v>
      </c>
      <c r="AC97" s="459" t="s">
        <v>69</v>
      </c>
      <c r="AD97" s="459">
        <v>10.199999999999999</v>
      </c>
      <c r="AE97" s="963" t="s">
        <v>550</v>
      </c>
      <c r="AF97" s="1354" t="s">
        <v>23</v>
      </c>
      <c r="AG97" s="459" t="s">
        <v>431</v>
      </c>
      <c r="AH97" s="459" t="s">
        <v>431</v>
      </c>
      <c r="AI97" s="459">
        <v>52704</v>
      </c>
      <c r="AJ97" s="459">
        <v>2021</v>
      </c>
      <c r="AK97" s="989">
        <v>44927</v>
      </c>
      <c r="AL97" s="989">
        <v>48944</v>
      </c>
      <c r="AM97" s="1077">
        <v>52704</v>
      </c>
      <c r="AN97" s="1077">
        <v>52704</v>
      </c>
      <c r="AO97" s="1077">
        <v>52704</v>
      </c>
      <c r="AP97" s="1077">
        <v>52704</v>
      </c>
      <c r="AQ97" s="1077">
        <v>52704</v>
      </c>
      <c r="AR97" s="1077">
        <v>52704</v>
      </c>
      <c r="AS97" s="1077">
        <v>52704</v>
      </c>
      <c r="AT97" s="1077">
        <v>52704</v>
      </c>
      <c r="AU97" s="1077">
        <v>52704</v>
      </c>
      <c r="AV97" s="1077">
        <v>52704</v>
      </c>
      <c r="AW97" s="1077">
        <v>52704</v>
      </c>
      <c r="AX97" s="1077">
        <v>52704</v>
      </c>
      <c r="AY97" s="1066">
        <v>70907</v>
      </c>
      <c r="AZ97" s="1066">
        <v>70907</v>
      </c>
      <c r="BA97" s="1066" t="s">
        <v>458</v>
      </c>
      <c r="BB97" s="1066" t="s">
        <v>844</v>
      </c>
      <c r="BC97" s="1066">
        <v>73034.210000000006</v>
      </c>
      <c r="BD97" s="1066">
        <v>0</v>
      </c>
      <c r="BE97" s="1066" t="s">
        <v>458</v>
      </c>
      <c r="BF97" s="1066" t="s">
        <v>844</v>
      </c>
      <c r="BG97" s="1066">
        <v>75225.236300000004</v>
      </c>
      <c r="BH97" s="1066">
        <v>0</v>
      </c>
      <c r="BI97" s="1066" t="s">
        <v>458</v>
      </c>
      <c r="BJ97" s="1066" t="s">
        <v>844</v>
      </c>
      <c r="BK97" s="1066">
        <v>77481.993388999996</v>
      </c>
      <c r="BL97" s="1066">
        <v>0</v>
      </c>
      <c r="BM97" s="1066" t="s">
        <v>458</v>
      </c>
      <c r="BN97" s="1066" t="s">
        <v>844</v>
      </c>
      <c r="BO97" s="1066">
        <v>79806.453190669999</v>
      </c>
      <c r="BP97" s="1066">
        <v>0</v>
      </c>
      <c r="BQ97" s="1066" t="s">
        <v>458</v>
      </c>
      <c r="BR97" s="1066" t="s">
        <v>844</v>
      </c>
      <c r="BS97" s="1066">
        <v>82200.646786390105</v>
      </c>
      <c r="BT97" s="1066">
        <v>0</v>
      </c>
      <c r="BU97" s="1066" t="s">
        <v>458</v>
      </c>
      <c r="BV97" s="1066" t="s">
        <v>844</v>
      </c>
      <c r="BW97" s="1066">
        <v>84666.666189981799</v>
      </c>
      <c r="BX97" s="1066">
        <v>0</v>
      </c>
      <c r="BY97" s="1066" t="s">
        <v>458</v>
      </c>
      <c r="BZ97" s="1066" t="s">
        <v>844</v>
      </c>
      <c r="CA97" s="1066">
        <v>87206.666175681297</v>
      </c>
      <c r="CB97" s="1066">
        <v>0</v>
      </c>
      <c r="CC97" s="1066" t="s">
        <v>458</v>
      </c>
      <c r="CD97" s="1066" t="s">
        <v>844</v>
      </c>
      <c r="CE97" s="1066">
        <v>89822.8661609517</v>
      </c>
      <c r="CF97" s="1066">
        <v>0</v>
      </c>
      <c r="CG97" s="1066" t="s">
        <v>458</v>
      </c>
      <c r="CH97" s="1066" t="s">
        <v>844</v>
      </c>
      <c r="CI97" s="1066">
        <v>92517.552145780297</v>
      </c>
      <c r="CJ97" s="1066">
        <v>0</v>
      </c>
      <c r="CK97" s="1066" t="s">
        <v>458</v>
      </c>
      <c r="CL97" s="1066" t="s">
        <v>844</v>
      </c>
      <c r="CM97" s="1066">
        <v>95293.078710153699</v>
      </c>
      <c r="CN97" s="1066">
        <v>0</v>
      </c>
      <c r="CO97" s="1066" t="s">
        <v>458</v>
      </c>
      <c r="CP97" s="1066" t="s">
        <v>844</v>
      </c>
      <c r="CQ97" s="997">
        <f>AY97+BC97+BG97+BK97+BO97+BS97+BW97+CA97+CE97+CI97+CM97</f>
        <v>908162.36904860893</v>
      </c>
      <c r="CR97" s="975" t="s">
        <v>443</v>
      </c>
      <c r="CS97" s="975" t="s">
        <v>443</v>
      </c>
      <c r="CT97" s="975" t="s">
        <v>552</v>
      </c>
      <c r="CU97" s="975" t="s">
        <v>553</v>
      </c>
      <c r="CV97" s="975"/>
      <c r="CW97" s="975" t="s">
        <v>554</v>
      </c>
      <c r="CY97" s="974"/>
      <c r="CZ97" s="974"/>
      <c r="DA97" s="974"/>
      <c r="DB97" s="974"/>
      <c r="DC97" s="974"/>
    </row>
    <row r="98" spans="1:107" s="1014" customFormat="1" ht="80.25" customHeight="1">
      <c r="A98" s="965" t="s">
        <v>719</v>
      </c>
      <c r="B98" s="966"/>
      <c r="C98" s="964" t="s">
        <v>765</v>
      </c>
      <c r="D98" s="1363"/>
      <c r="E98" s="1013" t="s">
        <v>766</v>
      </c>
      <c r="F98" s="974" t="s">
        <v>767</v>
      </c>
      <c r="G98" s="974" t="s">
        <v>768</v>
      </c>
      <c r="H98" s="975" t="s">
        <v>26</v>
      </c>
      <c r="I98" s="975" t="s">
        <v>769</v>
      </c>
      <c r="J98" s="975" t="s">
        <v>326</v>
      </c>
      <c r="K98" s="976">
        <v>44927</v>
      </c>
      <c r="L98" s="975" t="s">
        <v>327</v>
      </c>
      <c r="M98" s="977">
        <v>0.51</v>
      </c>
      <c r="N98" s="977">
        <v>0.54</v>
      </c>
      <c r="O98" s="977">
        <v>0.56999999999999995</v>
      </c>
      <c r="P98" s="977">
        <v>0.6</v>
      </c>
      <c r="Q98" s="977">
        <v>0.63</v>
      </c>
      <c r="R98" s="977">
        <v>0.66</v>
      </c>
      <c r="S98" s="977">
        <v>0.69</v>
      </c>
      <c r="T98" s="977">
        <v>0.72</v>
      </c>
      <c r="U98" s="977">
        <v>0.75</v>
      </c>
      <c r="V98" s="977">
        <v>0.78</v>
      </c>
      <c r="W98" s="977">
        <v>0.81</v>
      </c>
      <c r="X98" s="977">
        <v>0.81</v>
      </c>
      <c r="Y98" s="1201" t="s">
        <v>845</v>
      </c>
      <c r="Z98" s="1371">
        <v>0.01</v>
      </c>
      <c r="AA98" s="974" t="s">
        <v>846</v>
      </c>
      <c r="AB98" s="974" t="s">
        <v>847</v>
      </c>
      <c r="AC98" s="459" t="s">
        <v>86</v>
      </c>
      <c r="AD98" s="459">
        <v>16.7</v>
      </c>
      <c r="AE98" s="459" t="s">
        <v>11</v>
      </c>
      <c r="AF98" s="1347" t="s">
        <v>23</v>
      </c>
      <c r="AG98" s="459" t="s">
        <v>331</v>
      </c>
      <c r="AH98" s="459">
        <v>43</v>
      </c>
      <c r="AI98" s="459">
        <v>1500</v>
      </c>
      <c r="AJ98" s="459">
        <v>2022</v>
      </c>
      <c r="AK98" s="1005">
        <v>44927</v>
      </c>
      <c r="AL98" s="1006" t="s">
        <v>662</v>
      </c>
      <c r="AM98" s="1006">
        <v>2200</v>
      </c>
      <c r="AN98" s="1006">
        <v>2200</v>
      </c>
      <c r="AO98" s="1007">
        <v>2200</v>
      </c>
      <c r="AP98" s="1130">
        <v>2200</v>
      </c>
      <c r="AQ98" s="1130">
        <v>2200</v>
      </c>
      <c r="AR98" s="1130">
        <v>2200</v>
      </c>
      <c r="AS98" s="1130">
        <v>2200</v>
      </c>
      <c r="AT98" s="1130">
        <v>2200</v>
      </c>
      <c r="AU98" s="1130">
        <v>2200</v>
      </c>
      <c r="AV98" s="1130">
        <v>2200</v>
      </c>
      <c r="AW98" s="1130">
        <v>2200</v>
      </c>
      <c r="AX98" s="1130">
        <v>2200</v>
      </c>
      <c r="AY98" s="1008">
        <v>2210</v>
      </c>
      <c r="AZ98" s="1066">
        <v>2210</v>
      </c>
      <c r="BA98" s="1008" t="s">
        <v>789</v>
      </c>
      <c r="BB98" s="1007">
        <v>7744</v>
      </c>
      <c r="BC98" s="1008">
        <v>2336</v>
      </c>
      <c r="BD98" s="991">
        <v>0</v>
      </c>
      <c r="BE98" s="1008" t="s">
        <v>789</v>
      </c>
      <c r="BF98" s="1009">
        <v>7744</v>
      </c>
      <c r="BG98" s="1008">
        <v>2435</v>
      </c>
      <c r="BH98" s="991">
        <v>0</v>
      </c>
      <c r="BI98" s="1008" t="s">
        <v>789</v>
      </c>
      <c r="BJ98" s="975">
        <v>0</v>
      </c>
      <c r="BK98" s="1008">
        <v>2508</v>
      </c>
      <c r="BL98" s="991">
        <v>0</v>
      </c>
      <c r="BM98" s="1008" t="s">
        <v>789</v>
      </c>
      <c r="BN98" s="975">
        <v>0</v>
      </c>
      <c r="BO98" s="1008">
        <v>2583</v>
      </c>
      <c r="BP98" s="991">
        <v>0</v>
      </c>
      <c r="BQ98" s="1008" t="s">
        <v>789</v>
      </c>
      <c r="BR98" s="975">
        <v>0</v>
      </c>
      <c r="BS98" s="1008">
        <v>2661</v>
      </c>
      <c r="BT98" s="991">
        <v>0</v>
      </c>
      <c r="BU98" s="1008" t="s">
        <v>789</v>
      </c>
      <c r="BV98" s="975">
        <v>0</v>
      </c>
      <c r="BW98" s="1008">
        <v>2740</v>
      </c>
      <c r="BX98" s="991">
        <v>0</v>
      </c>
      <c r="BY98" s="1008" t="s">
        <v>789</v>
      </c>
      <c r="BZ98" s="975">
        <v>0</v>
      </c>
      <c r="CA98" s="1008">
        <v>2823</v>
      </c>
      <c r="CB98" s="991">
        <v>0</v>
      </c>
      <c r="CC98" s="1008" t="s">
        <v>789</v>
      </c>
      <c r="CD98" s="975">
        <v>0</v>
      </c>
      <c r="CE98" s="1008">
        <v>2907</v>
      </c>
      <c r="CF98" s="991">
        <v>0</v>
      </c>
      <c r="CG98" s="1008" t="s">
        <v>789</v>
      </c>
      <c r="CH98" s="975">
        <v>0</v>
      </c>
      <c r="CI98" s="1008">
        <v>2994</v>
      </c>
      <c r="CJ98" s="991">
        <v>0</v>
      </c>
      <c r="CK98" s="1008" t="s">
        <v>789</v>
      </c>
      <c r="CL98" s="975">
        <v>0</v>
      </c>
      <c r="CM98" s="1008">
        <v>3084</v>
      </c>
      <c r="CN98" s="991">
        <v>0</v>
      </c>
      <c r="CO98" s="1008" t="s">
        <v>789</v>
      </c>
      <c r="CP98" s="975">
        <v>0</v>
      </c>
      <c r="CQ98" s="1010">
        <f>AY98+BC98+BG98+BK98+BO98+BS98+BW98+CA98+CE98+CI98+CM98</f>
        <v>29281</v>
      </c>
      <c r="CR98" s="1040" t="s">
        <v>333</v>
      </c>
      <c r="CS98" s="1040" t="s">
        <v>334</v>
      </c>
      <c r="CT98" s="1040" t="s">
        <v>335</v>
      </c>
      <c r="CU98" s="178" t="s">
        <v>336</v>
      </c>
      <c r="CV98" s="178">
        <v>3102407261</v>
      </c>
      <c r="CW98" s="1358" t="s">
        <v>337</v>
      </c>
      <c r="CX98" s="1168"/>
      <c r="CY98" s="1013"/>
      <c r="CZ98" s="1013"/>
      <c r="DA98" s="1013"/>
      <c r="DB98" s="1013"/>
      <c r="DC98" s="1013"/>
    </row>
    <row r="99" spans="1:107" s="1182" customFormat="1" ht="80.25" customHeight="1">
      <c r="A99" s="965" t="s">
        <v>719</v>
      </c>
      <c r="B99" s="966"/>
      <c r="C99" s="964" t="s">
        <v>765</v>
      </c>
      <c r="D99" s="1363"/>
      <c r="E99" s="1013" t="s">
        <v>766</v>
      </c>
      <c r="F99" s="974" t="s">
        <v>767</v>
      </c>
      <c r="G99" s="974" t="s">
        <v>768</v>
      </c>
      <c r="H99" s="975" t="s">
        <v>26</v>
      </c>
      <c r="I99" s="975" t="s">
        <v>769</v>
      </c>
      <c r="J99" s="975" t="s">
        <v>326</v>
      </c>
      <c r="K99" s="976">
        <v>44927</v>
      </c>
      <c r="L99" s="975" t="s">
        <v>327</v>
      </c>
      <c r="M99" s="977">
        <v>0.51</v>
      </c>
      <c r="N99" s="977">
        <v>0.54</v>
      </c>
      <c r="O99" s="977">
        <v>0.56999999999999995</v>
      </c>
      <c r="P99" s="977">
        <v>0.6</v>
      </c>
      <c r="Q99" s="977">
        <v>0.63</v>
      </c>
      <c r="R99" s="977">
        <v>0.66</v>
      </c>
      <c r="S99" s="977">
        <v>0.69</v>
      </c>
      <c r="T99" s="977">
        <v>0.72</v>
      </c>
      <c r="U99" s="977">
        <v>0.75</v>
      </c>
      <c r="V99" s="977">
        <v>0.78</v>
      </c>
      <c r="W99" s="977">
        <v>0.81</v>
      </c>
      <c r="X99" s="977">
        <v>0.81</v>
      </c>
      <c r="Y99" s="1202" t="s">
        <v>848</v>
      </c>
      <c r="Z99" s="1371">
        <v>0.01</v>
      </c>
      <c r="AA99" s="1210" t="s">
        <v>849</v>
      </c>
      <c r="AB99" s="1122" t="s">
        <v>850</v>
      </c>
      <c r="AC99" s="1169" t="s">
        <v>55</v>
      </c>
      <c r="AD99" s="1170">
        <v>3.2</v>
      </c>
      <c r="AE99" s="1170" t="s">
        <v>851</v>
      </c>
      <c r="AF99" s="1355" t="s">
        <v>26</v>
      </c>
      <c r="AG99" s="1172" t="s">
        <v>463</v>
      </c>
      <c r="AH99" s="1172">
        <v>8</v>
      </c>
      <c r="AI99" s="1173">
        <v>0.22</v>
      </c>
      <c r="AJ99" s="1172">
        <v>2022</v>
      </c>
      <c r="AK99" s="1174">
        <v>44927</v>
      </c>
      <c r="AL99" s="1174" t="s">
        <v>327</v>
      </c>
      <c r="AM99" s="1175">
        <v>0.26</v>
      </c>
      <c r="AN99" s="1176">
        <v>0.3</v>
      </c>
      <c r="AO99" s="1176">
        <v>0.36</v>
      </c>
      <c r="AP99" s="1176">
        <v>0.42</v>
      </c>
      <c r="AQ99" s="1176">
        <v>0.48</v>
      </c>
      <c r="AR99" s="1176">
        <v>0.54</v>
      </c>
      <c r="AS99" s="1176">
        <v>0.6</v>
      </c>
      <c r="AT99" s="1176">
        <v>0.66</v>
      </c>
      <c r="AU99" s="1176">
        <v>0.72</v>
      </c>
      <c r="AV99" s="1176">
        <v>0.86</v>
      </c>
      <c r="AW99" s="1176">
        <v>0.92</v>
      </c>
      <c r="AX99" s="1176">
        <v>0.92</v>
      </c>
      <c r="AY99" s="1177">
        <v>500</v>
      </c>
      <c r="AZ99" s="1177">
        <v>500</v>
      </c>
      <c r="BA99" s="1177" t="s">
        <v>386</v>
      </c>
      <c r="BB99" s="1178">
        <v>7830</v>
      </c>
      <c r="BC99" s="1177">
        <v>522</v>
      </c>
      <c r="BD99" s="1066">
        <v>0</v>
      </c>
      <c r="BE99" s="1177" t="s">
        <v>386</v>
      </c>
      <c r="BF99" s="1178">
        <v>7830</v>
      </c>
      <c r="BG99" s="1177">
        <v>545</v>
      </c>
      <c r="BH99" s="1066">
        <v>0</v>
      </c>
      <c r="BI99" s="1177" t="s">
        <v>386</v>
      </c>
      <c r="BJ99" s="1178">
        <v>0</v>
      </c>
      <c r="BK99" s="1177">
        <v>569</v>
      </c>
      <c r="BL99" s="1066">
        <v>0</v>
      </c>
      <c r="BM99" s="1177" t="s">
        <v>386</v>
      </c>
      <c r="BN99" s="1178">
        <v>0</v>
      </c>
      <c r="BO99" s="1177">
        <v>595</v>
      </c>
      <c r="BP99" s="1066">
        <v>0</v>
      </c>
      <c r="BQ99" s="1177" t="s">
        <v>386</v>
      </c>
      <c r="BR99" s="1178">
        <v>0</v>
      </c>
      <c r="BS99" s="1177">
        <v>625</v>
      </c>
      <c r="BT99" s="1066">
        <v>0</v>
      </c>
      <c r="BU99" s="1177" t="s">
        <v>386</v>
      </c>
      <c r="BV99" s="1178">
        <v>0</v>
      </c>
      <c r="BW99" s="1177">
        <v>658</v>
      </c>
      <c r="BX99" s="1066">
        <v>0</v>
      </c>
      <c r="BY99" s="1177" t="s">
        <v>386</v>
      </c>
      <c r="BZ99" s="1178">
        <v>0</v>
      </c>
      <c r="CA99" s="1177">
        <v>692</v>
      </c>
      <c r="CB99" s="1066">
        <v>0</v>
      </c>
      <c r="CC99" s="1177" t="s">
        <v>386</v>
      </c>
      <c r="CD99" s="1178">
        <v>0</v>
      </c>
      <c r="CE99" s="1177">
        <v>728</v>
      </c>
      <c r="CF99" s="1066">
        <v>0</v>
      </c>
      <c r="CG99" s="1177" t="s">
        <v>386</v>
      </c>
      <c r="CH99" s="1178">
        <v>0</v>
      </c>
      <c r="CI99" s="1177">
        <v>763</v>
      </c>
      <c r="CJ99" s="1066">
        <v>0</v>
      </c>
      <c r="CK99" s="1177" t="s">
        <v>386</v>
      </c>
      <c r="CL99" s="1178">
        <v>0</v>
      </c>
      <c r="CM99" s="1177">
        <v>802</v>
      </c>
      <c r="CN99" s="1066">
        <v>0</v>
      </c>
      <c r="CO99" s="1177" t="s">
        <v>386</v>
      </c>
      <c r="CP99" s="1178">
        <v>0</v>
      </c>
      <c r="CQ99" s="1179">
        <f>AY99+BC99+BG99+BK99+BO99+BS99+BW99+CA99+CE99+CI99+CM99</f>
        <v>6999</v>
      </c>
      <c r="CR99" s="1180" t="s">
        <v>388</v>
      </c>
      <c r="CS99" s="975" t="s">
        <v>50</v>
      </c>
      <c r="CT99" s="1180" t="s">
        <v>852</v>
      </c>
      <c r="CU99" s="1180" t="s">
        <v>391</v>
      </c>
      <c r="CV99" s="1180">
        <v>3649090</v>
      </c>
      <c r="CW99" s="1180" t="s">
        <v>392</v>
      </c>
      <c r="CX99" s="1181"/>
      <c r="CY99" s="1181"/>
      <c r="CZ99" s="1181"/>
      <c r="DA99" s="1181"/>
      <c r="DB99" s="1181"/>
      <c r="DC99" s="1181"/>
    </row>
    <row r="100" spans="1:107" s="916" customFormat="1" ht="80.25" customHeight="1">
      <c r="A100" s="965" t="s">
        <v>719</v>
      </c>
      <c r="B100" s="966"/>
      <c r="C100" s="964" t="s">
        <v>853</v>
      </c>
      <c r="D100" s="1363">
        <f>SUM(Z100:Z109)/100*100</f>
        <v>0.1</v>
      </c>
      <c r="E100" s="978" t="s">
        <v>854</v>
      </c>
      <c r="F100" s="978" t="s">
        <v>855</v>
      </c>
      <c r="G100" s="974" t="s">
        <v>856</v>
      </c>
      <c r="H100" s="174" t="s">
        <v>26</v>
      </c>
      <c r="I100" s="979" t="s">
        <v>769</v>
      </c>
      <c r="J100" s="979" t="s">
        <v>326</v>
      </c>
      <c r="K100" s="976">
        <v>44927</v>
      </c>
      <c r="L100" s="979" t="s">
        <v>327</v>
      </c>
      <c r="M100" s="980">
        <v>0.7</v>
      </c>
      <c r="N100" s="980">
        <v>0.73</v>
      </c>
      <c r="O100" s="980">
        <v>0.76</v>
      </c>
      <c r="P100" s="980">
        <v>0.79</v>
      </c>
      <c r="Q100" s="980">
        <v>0.82</v>
      </c>
      <c r="R100" s="980">
        <v>0.85</v>
      </c>
      <c r="S100" s="980">
        <v>0.88</v>
      </c>
      <c r="T100" s="980">
        <v>0.91</v>
      </c>
      <c r="U100" s="980">
        <v>0.94</v>
      </c>
      <c r="V100" s="980">
        <v>0.97</v>
      </c>
      <c r="W100" s="980">
        <v>1</v>
      </c>
      <c r="X100" s="980">
        <v>1</v>
      </c>
      <c r="Y100" s="959" t="s">
        <v>857</v>
      </c>
      <c r="Z100" s="1371">
        <v>0.01</v>
      </c>
      <c r="AA100" s="689" t="s">
        <v>858</v>
      </c>
      <c r="AB100" s="1139" t="s">
        <v>859</v>
      </c>
      <c r="AC100" s="228" t="s">
        <v>2096</v>
      </c>
      <c r="AD100" s="177">
        <v>2.1</v>
      </c>
      <c r="AE100" s="177" t="s">
        <v>860</v>
      </c>
      <c r="AF100" s="1346" t="s">
        <v>23</v>
      </c>
      <c r="AG100" s="459" t="s">
        <v>331</v>
      </c>
      <c r="AH100" s="990" t="s">
        <v>861</v>
      </c>
      <c r="AI100" s="1007">
        <v>78096</v>
      </c>
      <c r="AJ100" s="1007">
        <v>2022</v>
      </c>
      <c r="AK100" s="1108">
        <v>44927</v>
      </c>
      <c r="AL100" s="1007" t="s">
        <v>504</v>
      </c>
      <c r="AM100" s="1130">
        <v>80905</v>
      </c>
      <c r="AN100" s="1007">
        <v>80905</v>
      </c>
      <c r="AO100" s="1009">
        <v>80905</v>
      </c>
      <c r="AP100" s="1009">
        <v>80905</v>
      </c>
      <c r="AQ100" s="1009">
        <v>80905</v>
      </c>
      <c r="AR100" s="1009">
        <v>80905</v>
      </c>
      <c r="AS100" s="1009">
        <v>80905</v>
      </c>
      <c r="AT100" s="1009">
        <v>80905</v>
      </c>
      <c r="AU100" s="1009">
        <v>80905</v>
      </c>
      <c r="AV100" s="1009">
        <v>80905</v>
      </c>
      <c r="AW100" s="1009">
        <v>80905</v>
      </c>
      <c r="AX100" s="1009">
        <v>80905</v>
      </c>
      <c r="AY100" s="1066">
        <v>150477</v>
      </c>
      <c r="AZ100" s="1066">
        <v>150477</v>
      </c>
      <c r="BA100" s="1009" t="s">
        <v>76</v>
      </c>
      <c r="BB100" s="1009">
        <v>7745</v>
      </c>
      <c r="BC100" s="1066">
        <v>156903</v>
      </c>
      <c r="BD100" s="1066">
        <v>0</v>
      </c>
      <c r="BE100" s="1009" t="s">
        <v>76</v>
      </c>
      <c r="BF100" s="1009">
        <v>7745</v>
      </c>
      <c r="BG100" s="1066">
        <v>163603</v>
      </c>
      <c r="BH100" s="1066">
        <v>0</v>
      </c>
      <c r="BI100" s="1009" t="s">
        <v>76</v>
      </c>
      <c r="BJ100" s="1009">
        <v>0</v>
      </c>
      <c r="BK100" s="1066">
        <v>170589</v>
      </c>
      <c r="BL100" s="1066">
        <v>0</v>
      </c>
      <c r="BM100" s="1009" t="s">
        <v>76</v>
      </c>
      <c r="BN100" s="1009">
        <v>0</v>
      </c>
      <c r="BO100" s="1066">
        <v>177873</v>
      </c>
      <c r="BP100" s="1066">
        <v>0</v>
      </c>
      <c r="BQ100" s="1009" t="s">
        <v>76</v>
      </c>
      <c r="BR100" s="1009">
        <v>0</v>
      </c>
      <c r="BS100" s="1066">
        <v>185468</v>
      </c>
      <c r="BT100" s="1066">
        <v>0</v>
      </c>
      <c r="BU100" s="1009" t="s">
        <v>76</v>
      </c>
      <c r="BV100" s="1009">
        <v>0</v>
      </c>
      <c r="BW100" s="1066">
        <v>193388</v>
      </c>
      <c r="BX100" s="1066">
        <v>0</v>
      </c>
      <c r="BY100" s="1009" t="s">
        <v>76</v>
      </c>
      <c r="BZ100" s="1009">
        <v>0</v>
      </c>
      <c r="CA100" s="1066">
        <v>201645</v>
      </c>
      <c r="CB100" s="1066">
        <v>0</v>
      </c>
      <c r="CC100" s="1009" t="s">
        <v>76</v>
      </c>
      <c r="CD100" s="1009">
        <v>0</v>
      </c>
      <c r="CE100" s="1066">
        <v>210256</v>
      </c>
      <c r="CF100" s="1066">
        <v>0</v>
      </c>
      <c r="CG100" s="1009" t="s">
        <v>76</v>
      </c>
      <c r="CH100" s="1009">
        <v>0</v>
      </c>
      <c r="CI100" s="1066">
        <v>219234</v>
      </c>
      <c r="CJ100" s="1066">
        <v>0</v>
      </c>
      <c r="CK100" s="1009" t="s">
        <v>76</v>
      </c>
      <c r="CL100" s="1009">
        <v>0</v>
      </c>
      <c r="CM100" s="1066">
        <v>228595</v>
      </c>
      <c r="CN100" s="1066">
        <v>0</v>
      </c>
      <c r="CO100" s="1009" t="s">
        <v>76</v>
      </c>
      <c r="CP100" s="1009">
        <v>0</v>
      </c>
      <c r="CQ100" s="997">
        <f t="shared" ref="CQ100:CQ102" si="18">AY100+BC100+BG100+BK100+BO100+BS100+BW100+CA100+CE100+CI100+CM100</f>
        <v>2058031</v>
      </c>
      <c r="CR100" s="975" t="s">
        <v>333</v>
      </c>
      <c r="CS100" s="975" t="s">
        <v>334</v>
      </c>
      <c r="CT100" s="975" t="s">
        <v>862</v>
      </c>
      <c r="CU100" s="975" t="s">
        <v>863</v>
      </c>
      <c r="CV100" s="975" t="s">
        <v>864</v>
      </c>
      <c r="CW100" s="975" t="s">
        <v>865</v>
      </c>
      <c r="CX100" s="1183"/>
      <c r="CY100" s="1183"/>
      <c r="CZ100" s="1183"/>
      <c r="DA100" s="1183"/>
      <c r="DB100" s="1184"/>
      <c r="DC100" s="1185"/>
    </row>
    <row r="101" spans="1:107" s="916" customFormat="1" ht="80.25" customHeight="1">
      <c r="A101" s="965" t="s">
        <v>719</v>
      </c>
      <c r="B101" s="966"/>
      <c r="C101" s="964" t="s">
        <v>853</v>
      </c>
      <c r="D101" s="1363"/>
      <c r="E101" s="978" t="s">
        <v>854</v>
      </c>
      <c r="F101" s="978" t="s">
        <v>855</v>
      </c>
      <c r="G101" s="974" t="s">
        <v>856</v>
      </c>
      <c r="H101" s="174" t="s">
        <v>26</v>
      </c>
      <c r="I101" s="979" t="s">
        <v>769</v>
      </c>
      <c r="J101" s="979" t="s">
        <v>326</v>
      </c>
      <c r="K101" s="976">
        <v>44927</v>
      </c>
      <c r="L101" s="979" t="s">
        <v>327</v>
      </c>
      <c r="M101" s="980">
        <v>0.7</v>
      </c>
      <c r="N101" s="980">
        <v>0.73</v>
      </c>
      <c r="O101" s="980">
        <v>0.76</v>
      </c>
      <c r="P101" s="980">
        <v>0.79</v>
      </c>
      <c r="Q101" s="980">
        <v>0.82</v>
      </c>
      <c r="R101" s="980">
        <v>0.85</v>
      </c>
      <c r="S101" s="980">
        <v>0.88</v>
      </c>
      <c r="T101" s="980">
        <v>0.91</v>
      </c>
      <c r="U101" s="980">
        <v>0.94</v>
      </c>
      <c r="V101" s="980">
        <v>0.97</v>
      </c>
      <c r="W101" s="980">
        <v>1</v>
      </c>
      <c r="X101" s="980">
        <v>1</v>
      </c>
      <c r="Y101" s="959" t="s">
        <v>866</v>
      </c>
      <c r="Z101" s="1371">
        <v>0.01</v>
      </c>
      <c r="AA101" s="689" t="s">
        <v>867</v>
      </c>
      <c r="AB101" s="1139" t="s">
        <v>868</v>
      </c>
      <c r="AC101" s="174" t="s">
        <v>69</v>
      </c>
      <c r="AD101" s="177">
        <v>10.199999999999999</v>
      </c>
      <c r="AE101" s="174" t="s">
        <v>11</v>
      </c>
      <c r="AF101" s="1346" t="s">
        <v>23</v>
      </c>
      <c r="AG101" s="178" t="s">
        <v>95</v>
      </c>
      <c r="AH101" s="178" t="s">
        <v>431</v>
      </c>
      <c r="AI101" s="1009" t="s">
        <v>411</v>
      </c>
      <c r="AJ101" s="1009" t="s">
        <v>411</v>
      </c>
      <c r="AK101" s="1015">
        <v>44927</v>
      </c>
      <c r="AL101" s="1015" t="s">
        <v>327</v>
      </c>
      <c r="AM101" s="1186">
        <v>3</v>
      </c>
      <c r="AN101" s="1186">
        <v>3</v>
      </c>
      <c r="AO101" s="1186">
        <v>3</v>
      </c>
      <c r="AP101" s="1186">
        <v>3</v>
      </c>
      <c r="AQ101" s="1186">
        <v>3</v>
      </c>
      <c r="AR101" s="1186">
        <v>3</v>
      </c>
      <c r="AS101" s="1186">
        <v>3</v>
      </c>
      <c r="AT101" s="1186">
        <v>3</v>
      </c>
      <c r="AU101" s="1186">
        <v>3</v>
      </c>
      <c r="AV101" s="1186">
        <v>3</v>
      </c>
      <c r="AW101" s="1186">
        <v>3</v>
      </c>
      <c r="AX101" s="1186">
        <v>3</v>
      </c>
      <c r="AY101" s="1066">
        <v>68</v>
      </c>
      <c r="AZ101" s="1066">
        <v>68</v>
      </c>
      <c r="BA101" s="1066" t="s">
        <v>332</v>
      </c>
      <c r="BB101" s="1009">
        <v>7771</v>
      </c>
      <c r="BC101" s="1066">
        <v>71</v>
      </c>
      <c r="BD101" s="1066">
        <v>0</v>
      </c>
      <c r="BE101" s="1066" t="s">
        <v>332</v>
      </c>
      <c r="BF101" s="1009">
        <v>7771</v>
      </c>
      <c r="BG101" s="1066">
        <v>73</v>
      </c>
      <c r="BH101" s="1066">
        <v>0</v>
      </c>
      <c r="BI101" s="1066" t="s">
        <v>332</v>
      </c>
      <c r="BJ101" s="1009">
        <v>0</v>
      </c>
      <c r="BK101" s="1066">
        <v>75</v>
      </c>
      <c r="BL101" s="1066">
        <v>0</v>
      </c>
      <c r="BM101" s="1066" t="s">
        <v>332</v>
      </c>
      <c r="BN101" s="1009">
        <v>0</v>
      </c>
      <c r="BO101" s="1066">
        <v>77</v>
      </c>
      <c r="BP101" s="1066">
        <v>0</v>
      </c>
      <c r="BQ101" s="1066" t="s">
        <v>332</v>
      </c>
      <c r="BR101" s="1009">
        <v>0</v>
      </c>
      <c r="BS101" s="1066">
        <v>79</v>
      </c>
      <c r="BT101" s="1066">
        <v>0</v>
      </c>
      <c r="BU101" s="1066" t="s">
        <v>332</v>
      </c>
      <c r="BV101" s="1009">
        <v>0</v>
      </c>
      <c r="BW101" s="1066">
        <v>82</v>
      </c>
      <c r="BX101" s="1066">
        <v>0</v>
      </c>
      <c r="BY101" s="1066" t="s">
        <v>332</v>
      </c>
      <c r="BZ101" s="1009">
        <v>0</v>
      </c>
      <c r="CA101" s="1066">
        <v>84</v>
      </c>
      <c r="CB101" s="1066">
        <v>0</v>
      </c>
      <c r="CC101" s="1066" t="s">
        <v>332</v>
      </c>
      <c r="CD101" s="1009">
        <v>0</v>
      </c>
      <c r="CE101" s="1066">
        <v>87</v>
      </c>
      <c r="CF101" s="1066">
        <v>0</v>
      </c>
      <c r="CG101" s="1066" t="s">
        <v>332</v>
      </c>
      <c r="CH101" s="1009">
        <v>0</v>
      </c>
      <c r="CI101" s="1066">
        <v>89</v>
      </c>
      <c r="CJ101" s="1066">
        <v>0</v>
      </c>
      <c r="CK101" s="1066" t="s">
        <v>332</v>
      </c>
      <c r="CL101" s="1009">
        <v>0</v>
      </c>
      <c r="CM101" s="1066">
        <v>92</v>
      </c>
      <c r="CN101" s="1066">
        <v>0</v>
      </c>
      <c r="CO101" s="1066" t="s">
        <v>332</v>
      </c>
      <c r="CP101" s="1009">
        <v>0</v>
      </c>
      <c r="CQ101" s="997">
        <f t="shared" si="18"/>
        <v>877</v>
      </c>
      <c r="CR101" s="975" t="s">
        <v>333</v>
      </c>
      <c r="CS101" s="975" t="s">
        <v>334</v>
      </c>
      <c r="CT101" s="975" t="s">
        <v>869</v>
      </c>
      <c r="CU101" s="975" t="s">
        <v>870</v>
      </c>
      <c r="CV101" s="975">
        <v>3214906897</v>
      </c>
      <c r="CW101" s="975" t="s">
        <v>871</v>
      </c>
      <c r="CX101" s="1183"/>
      <c r="CY101" s="1183"/>
      <c r="CZ101" s="1183"/>
      <c r="DA101" s="1183"/>
      <c r="DB101" s="1184"/>
      <c r="DC101" s="1187"/>
    </row>
    <row r="102" spans="1:107" s="1006" customFormat="1" ht="98.25" customHeight="1">
      <c r="A102" s="965" t="s">
        <v>719</v>
      </c>
      <c r="B102" s="966"/>
      <c r="C102" s="964" t="s">
        <v>853</v>
      </c>
      <c r="D102" s="1363"/>
      <c r="E102" s="978" t="s">
        <v>854</v>
      </c>
      <c r="F102" s="978" t="s">
        <v>855</v>
      </c>
      <c r="G102" s="974" t="s">
        <v>856</v>
      </c>
      <c r="H102" s="174" t="s">
        <v>26</v>
      </c>
      <c r="I102" s="979" t="s">
        <v>769</v>
      </c>
      <c r="J102" s="979" t="s">
        <v>326</v>
      </c>
      <c r="K102" s="976">
        <v>44927</v>
      </c>
      <c r="L102" s="979" t="s">
        <v>327</v>
      </c>
      <c r="M102" s="980">
        <v>0.7</v>
      </c>
      <c r="N102" s="980">
        <v>0.73</v>
      </c>
      <c r="O102" s="980">
        <v>0.76</v>
      </c>
      <c r="P102" s="980">
        <v>0.79</v>
      </c>
      <c r="Q102" s="980">
        <v>0.82</v>
      </c>
      <c r="R102" s="980">
        <v>0.85</v>
      </c>
      <c r="S102" s="980">
        <v>0.88</v>
      </c>
      <c r="T102" s="980">
        <v>0.91</v>
      </c>
      <c r="U102" s="980">
        <v>0.94</v>
      </c>
      <c r="V102" s="980">
        <v>0.97</v>
      </c>
      <c r="W102" s="980">
        <v>1</v>
      </c>
      <c r="X102" s="980">
        <v>1</v>
      </c>
      <c r="Y102" s="959" t="s">
        <v>872</v>
      </c>
      <c r="Z102" s="1371">
        <v>0.01</v>
      </c>
      <c r="AA102" s="689" t="s">
        <v>873</v>
      </c>
      <c r="AB102" s="158" t="s">
        <v>874</v>
      </c>
      <c r="AC102" s="178" t="s">
        <v>57</v>
      </c>
      <c r="AD102" s="963">
        <v>4.0999999999999996</v>
      </c>
      <c r="AE102" s="975" t="s">
        <v>875</v>
      </c>
      <c r="AF102" s="1346" t="s">
        <v>23</v>
      </c>
      <c r="AG102" s="963" t="s">
        <v>331</v>
      </c>
      <c r="AH102" s="1009">
        <v>138</v>
      </c>
      <c r="AI102" s="1188">
        <v>38501</v>
      </c>
      <c r="AJ102" s="1189">
        <v>2022</v>
      </c>
      <c r="AK102" s="1190">
        <v>44927</v>
      </c>
      <c r="AL102" s="1001" t="s">
        <v>327</v>
      </c>
      <c r="AM102" s="1188">
        <v>38501</v>
      </c>
      <c r="AN102" s="1188">
        <v>38501</v>
      </c>
      <c r="AO102" s="1188">
        <v>38501</v>
      </c>
      <c r="AP102" s="1188">
        <v>38501</v>
      </c>
      <c r="AQ102" s="1188">
        <v>38501</v>
      </c>
      <c r="AR102" s="1188">
        <v>38501</v>
      </c>
      <c r="AS102" s="1188">
        <v>38501</v>
      </c>
      <c r="AT102" s="1188">
        <v>38501</v>
      </c>
      <c r="AU102" s="1188">
        <v>38501</v>
      </c>
      <c r="AV102" s="1188">
        <v>38501</v>
      </c>
      <c r="AW102" s="1188">
        <v>38501</v>
      </c>
      <c r="AX102" s="1188">
        <v>38501</v>
      </c>
      <c r="AY102" s="1066">
        <v>19743</v>
      </c>
      <c r="AZ102" s="1066">
        <v>0</v>
      </c>
      <c r="BA102" s="1066" t="s">
        <v>601</v>
      </c>
      <c r="BB102" s="1009">
        <v>7854</v>
      </c>
      <c r="BC102" s="1066">
        <v>3206</v>
      </c>
      <c r="BD102" s="1107">
        <v>0</v>
      </c>
      <c r="BE102" s="1066" t="s">
        <v>601</v>
      </c>
      <c r="BF102" s="1009">
        <v>7854</v>
      </c>
      <c r="BG102" s="1066">
        <v>20335</v>
      </c>
      <c r="BH102" s="1066">
        <v>0</v>
      </c>
      <c r="BI102" s="1066" t="s">
        <v>601</v>
      </c>
      <c r="BJ102" s="1066">
        <v>0</v>
      </c>
      <c r="BK102" s="1066">
        <v>17292</v>
      </c>
      <c r="BL102" s="1066">
        <v>0</v>
      </c>
      <c r="BM102" s="1066" t="s">
        <v>601</v>
      </c>
      <c r="BN102" s="1066">
        <v>0</v>
      </c>
      <c r="BO102" s="1066">
        <v>17811</v>
      </c>
      <c r="BP102" s="1066">
        <v>0</v>
      </c>
      <c r="BQ102" s="1066" t="s">
        <v>601</v>
      </c>
      <c r="BR102" s="1066">
        <v>0</v>
      </c>
      <c r="BS102" s="1066">
        <v>10688</v>
      </c>
      <c r="BT102" s="1066">
        <v>0</v>
      </c>
      <c r="BU102" s="1066" t="s">
        <v>601</v>
      </c>
      <c r="BV102" s="1066">
        <v>0</v>
      </c>
      <c r="BW102" s="1066">
        <v>20945</v>
      </c>
      <c r="BX102" s="1066">
        <v>0</v>
      </c>
      <c r="BY102" s="1066" t="s">
        <v>601</v>
      </c>
      <c r="BZ102" s="1066">
        <v>0</v>
      </c>
      <c r="CA102" s="1066">
        <v>18346</v>
      </c>
      <c r="CB102" s="1066">
        <v>0</v>
      </c>
      <c r="CC102" s="1066" t="s">
        <v>601</v>
      </c>
      <c r="CD102" s="1066">
        <v>0</v>
      </c>
      <c r="CE102" s="1066">
        <v>18896</v>
      </c>
      <c r="CF102" s="1066">
        <v>0</v>
      </c>
      <c r="CG102" s="1066" t="s">
        <v>601</v>
      </c>
      <c r="CH102" s="1066">
        <v>0</v>
      </c>
      <c r="CI102" s="1066">
        <v>11338</v>
      </c>
      <c r="CJ102" s="1066">
        <v>0</v>
      </c>
      <c r="CK102" s="1066" t="s">
        <v>601</v>
      </c>
      <c r="CL102" s="1066">
        <v>0</v>
      </c>
      <c r="CM102" s="1066">
        <v>21574</v>
      </c>
      <c r="CN102" s="1066">
        <v>0</v>
      </c>
      <c r="CO102" s="1066" t="s">
        <v>601</v>
      </c>
      <c r="CP102" s="1066">
        <v>0</v>
      </c>
      <c r="CQ102" s="997">
        <f t="shared" si="18"/>
        <v>180174</v>
      </c>
      <c r="CR102" s="975" t="s">
        <v>602</v>
      </c>
      <c r="CS102" s="975" t="s">
        <v>675</v>
      </c>
      <c r="CT102" s="975" t="s">
        <v>676</v>
      </c>
      <c r="CU102" s="975" t="s">
        <v>677</v>
      </c>
      <c r="CV102" s="975">
        <v>6605400</v>
      </c>
      <c r="CW102" s="975" t="s">
        <v>678</v>
      </c>
      <c r="CX102" s="963"/>
      <c r="CY102" s="963"/>
      <c r="CZ102" s="963"/>
      <c r="DA102" s="963"/>
      <c r="DC102" s="963"/>
    </row>
    <row r="103" spans="1:107" s="1006" customFormat="1" ht="80.25" customHeight="1">
      <c r="A103" s="965" t="s">
        <v>719</v>
      </c>
      <c r="B103" s="966"/>
      <c r="C103" s="964" t="s">
        <v>853</v>
      </c>
      <c r="D103" s="1363"/>
      <c r="E103" s="978" t="s">
        <v>854</v>
      </c>
      <c r="F103" s="978" t="s">
        <v>855</v>
      </c>
      <c r="G103" s="974" t="s">
        <v>856</v>
      </c>
      <c r="H103" s="174" t="s">
        <v>26</v>
      </c>
      <c r="I103" s="979" t="s">
        <v>769</v>
      </c>
      <c r="J103" s="979" t="s">
        <v>326</v>
      </c>
      <c r="K103" s="976">
        <v>44927</v>
      </c>
      <c r="L103" s="979" t="s">
        <v>327</v>
      </c>
      <c r="M103" s="980">
        <v>0.7</v>
      </c>
      <c r="N103" s="980">
        <v>0.73</v>
      </c>
      <c r="O103" s="980">
        <v>0.76</v>
      </c>
      <c r="P103" s="980">
        <v>0.79</v>
      </c>
      <c r="Q103" s="980">
        <v>0.82</v>
      </c>
      <c r="R103" s="980">
        <v>0.85</v>
      </c>
      <c r="S103" s="980">
        <v>0.88</v>
      </c>
      <c r="T103" s="980">
        <v>0.91</v>
      </c>
      <c r="U103" s="980">
        <v>0.94</v>
      </c>
      <c r="V103" s="980">
        <v>0.97</v>
      </c>
      <c r="W103" s="980">
        <v>1</v>
      </c>
      <c r="X103" s="980">
        <v>1</v>
      </c>
      <c r="Y103" s="959" t="s">
        <v>876</v>
      </c>
      <c r="Z103" s="1371">
        <v>0.01</v>
      </c>
      <c r="AA103" s="689" t="s">
        <v>877</v>
      </c>
      <c r="AB103" s="158" t="s">
        <v>878</v>
      </c>
      <c r="AC103" s="1191" t="s">
        <v>57</v>
      </c>
      <c r="AD103" s="178">
        <v>4.0999999999999996</v>
      </c>
      <c r="AE103" s="178" t="s">
        <v>8</v>
      </c>
      <c r="AF103" s="1346" t="s">
        <v>23</v>
      </c>
      <c r="AG103" s="963" t="s">
        <v>463</v>
      </c>
      <c r="AH103" s="963">
        <v>99</v>
      </c>
      <c r="AI103" s="1024">
        <v>1</v>
      </c>
      <c r="AJ103" s="963">
        <v>2022</v>
      </c>
      <c r="AK103" s="1190">
        <v>44927</v>
      </c>
      <c r="AL103" s="1001" t="s">
        <v>327</v>
      </c>
      <c r="AM103" s="1118">
        <v>1</v>
      </c>
      <c r="AN103" s="1118">
        <v>1</v>
      </c>
      <c r="AO103" s="1118">
        <v>1</v>
      </c>
      <c r="AP103" s="1118">
        <v>1</v>
      </c>
      <c r="AQ103" s="1118">
        <v>1</v>
      </c>
      <c r="AR103" s="1118">
        <v>1</v>
      </c>
      <c r="AS103" s="1118">
        <v>1</v>
      </c>
      <c r="AT103" s="1118">
        <v>1</v>
      </c>
      <c r="AU103" s="1118">
        <v>1</v>
      </c>
      <c r="AV103" s="1118">
        <v>1</v>
      </c>
      <c r="AW103" s="1118">
        <v>1</v>
      </c>
      <c r="AX103" s="1118">
        <v>1</v>
      </c>
      <c r="AY103" s="1066">
        <v>9744</v>
      </c>
      <c r="AZ103" s="1066">
        <v>9744</v>
      </c>
      <c r="BA103" s="1066" t="s">
        <v>76</v>
      </c>
      <c r="BB103" s="1009">
        <v>7690</v>
      </c>
      <c r="BC103" s="1066">
        <v>6143</v>
      </c>
      <c r="BD103" s="1066">
        <v>0</v>
      </c>
      <c r="BE103" s="1066" t="s">
        <v>76</v>
      </c>
      <c r="BF103" s="1009">
        <v>7690</v>
      </c>
      <c r="BG103" s="1066">
        <v>6328</v>
      </c>
      <c r="BH103" s="1009">
        <v>0</v>
      </c>
      <c r="BI103" s="991" t="s">
        <v>879</v>
      </c>
      <c r="BJ103" s="1003">
        <v>0</v>
      </c>
      <c r="BK103" s="1066">
        <v>6517</v>
      </c>
      <c r="BL103" s="1009">
        <v>0</v>
      </c>
      <c r="BM103" s="991" t="s">
        <v>879</v>
      </c>
      <c r="BN103" s="1003">
        <v>0</v>
      </c>
      <c r="BO103" s="1066">
        <v>6713</v>
      </c>
      <c r="BP103" s="1009">
        <v>0</v>
      </c>
      <c r="BQ103" s="991" t="s">
        <v>879</v>
      </c>
      <c r="BR103" s="1003">
        <v>0</v>
      </c>
      <c r="BS103" s="1066">
        <v>6914</v>
      </c>
      <c r="BT103" s="1009">
        <v>0</v>
      </c>
      <c r="BU103" s="991" t="s">
        <v>879</v>
      </c>
      <c r="BV103" s="1003">
        <v>0</v>
      </c>
      <c r="BW103" s="1066">
        <v>7122</v>
      </c>
      <c r="BX103" s="1009">
        <v>0</v>
      </c>
      <c r="BY103" s="991" t="s">
        <v>879</v>
      </c>
      <c r="BZ103" s="1003">
        <v>0</v>
      </c>
      <c r="CA103" s="1066">
        <v>7335</v>
      </c>
      <c r="CB103" s="1066">
        <v>0</v>
      </c>
      <c r="CC103" s="991" t="s">
        <v>879</v>
      </c>
      <c r="CD103" s="1003">
        <v>0</v>
      </c>
      <c r="CE103" s="1066">
        <v>7556</v>
      </c>
      <c r="CF103" s="1009">
        <v>0</v>
      </c>
      <c r="CG103" s="991" t="s">
        <v>879</v>
      </c>
      <c r="CH103" s="1003">
        <v>0</v>
      </c>
      <c r="CI103" s="1066">
        <v>7782</v>
      </c>
      <c r="CJ103" s="1009">
        <v>0</v>
      </c>
      <c r="CK103" s="991" t="s">
        <v>879</v>
      </c>
      <c r="CL103" s="1003">
        <v>0</v>
      </c>
      <c r="CM103" s="1066">
        <v>8016</v>
      </c>
      <c r="CN103" s="1009">
        <v>0</v>
      </c>
      <c r="CO103" s="991" t="s">
        <v>879</v>
      </c>
      <c r="CP103" s="1003">
        <v>0</v>
      </c>
      <c r="CQ103" s="997">
        <f>AY103+BC103+BG103+BK103+BO103+BS103+BW103+CA103+CE103+CI103+CM103</f>
        <v>80170</v>
      </c>
      <c r="CR103" s="975" t="s">
        <v>2305</v>
      </c>
      <c r="CS103" s="975" t="s">
        <v>497</v>
      </c>
      <c r="CT103" s="975" t="s">
        <v>880</v>
      </c>
      <c r="CU103" s="975" t="s">
        <v>881</v>
      </c>
      <c r="CV103" s="975"/>
      <c r="CW103" s="975" t="s">
        <v>882</v>
      </c>
      <c r="CX103" s="178"/>
      <c r="CY103" s="178"/>
      <c r="CZ103" s="178"/>
      <c r="DA103" s="178"/>
      <c r="DB103" s="178"/>
      <c r="DC103" s="178"/>
    </row>
    <row r="104" spans="1:107" s="916" customFormat="1" ht="99" customHeight="1">
      <c r="A104" s="965" t="s">
        <v>719</v>
      </c>
      <c r="B104" s="966"/>
      <c r="C104" s="964" t="s">
        <v>853</v>
      </c>
      <c r="D104" s="1363"/>
      <c r="E104" s="978" t="s">
        <v>854</v>
      </c>
      <c r="F104" s="978" t="s">
        <v>855</v>
      </c>
      <c r="G104" s="974" t="s">
        <v>856</v>
      </c>
      <c r="H104" s="174" t="s">
        <v>26</v>
      </c>
      <c r="I104" s="979" t="s">
        <v>769</v>
      </c>
      <c r="J104" s="979" t="s">
        <v>326</v>
      </c>
      <c r="K104" s="976">
        <v>44927</v>
      </c>
      <c r="L104" s="979" t="s">
        <v>327</v>
      </c>
      <c r="M104" s="980">
        <v>0.7</v>
      </c>
      <c r="N104" s="980">
        <v>0.73</v>
      </c>
      <c r="O104" s="980">
        <v>0.76</v>
      </c>
      <c r="P104" s="980">
        <v>0.79</v>
      </c>
      <c r="Q104" s="980">
        <v>0.82</v>
      </c>
      <c r="R104" s="980">
        <v>0.85</v>
      </c>
      <c r="S104" s="980">
        <v>0.88</v>
      </c>
      <c r="T104" s="980">
        <v>0.91</v>
      </c>
      <c r="U104" s="980">
        <v>0.94</v>
      </c>
      <c r="V104" s="980">
        <v>0.97</v>
      </c>
      <c r="W104" s="980">
        <v>1</v>
      </c>
      <c r="X104" s="980">
        <v>1</v>
      </c>
      <c r="Y104" s="1193" t="s">
        <v>883</v>
      </c>
      <c r="Z104" s="1371">
        <v>0.01</v>
      </c>
      <c r="AA104" s="1117" t="s">
        <v>884</v>
      </c>
      <c r="AB104" s="1192" t="s">
        <v>885</v>
      </c>
      <c r="AC104" s="1191" t="s">
        <v>57</v>
      </c>
      <c r="AD104" s="178" t="s">
        <v>886</v>
      </c>
      <c r="AE104" s="178" t="s">
        <v>887</v>
      </c>
      <c r="AF104" s="1346" t="s">
        <v>26</v>
      </c>
      <c r="AG104" s="963" t="s">
        <v>331</v>
      </c>
      <c r="AH104" s="963">
        <v>41</v>
      </c>
      <c r="AI104" s="1009" t="s">
        <v>411</v>
      </c>
      <c r="AJ104" s="1009" t="s">
        <v>411</v>
      </c>
      <c r="AK104" s="989">
        <v>44933</v>
      </c>
      <c r="AL104" s="1165">
        <v>47118</v>
      </c>
      <c r="AM104" s="1047">
        <v>0.16</v>
      </c>
      <c r="AN104" s="1047">
        <v>0.33</v>
      </c>
      <c r="AO104" s="1047">
        <v>0.5</v>
      </c>
      <c r="AP104" s="1047">
        <v>0.66</v>
      </c>
      <c r="AQ104" s="1047">
        <v>0.83</v>
      </c>
      <c r="AR104" s="1047">
        <v>1</v>
      </c>
      <c r="AS104" s="975">
        <v>0</v>
      </c>
      <c r="AT104" s="975">
        <v>0</v>
      </c>
      <c r="AU104" s="975">
        <v>0</v>
      </c>
      <c r="AV104" s="975">
        <v>0</v>
      </c>
      <c r="AW104" s="975">
        <v>0</v>
      </c>
      <c r="AX104" s="977">
        <v>1</v>
      </c>
      <c r="AY104" s="1066">
        <v>422</v>
      </c>
      <c r="AZ104" s="1066">
        <v>422</v>
      </c>
      <c r="BA104" s="1066" t="s">
        <v>342</v>
      </c>
      <c r="BB104" s="1009">
        <v>7.7439999999999998</v>
      </c>
      <c r="BC104" s="1066">
        <v>446</v>
      </c>
      <c r="BD104" s="991">
        <v>0</v>
      </c>
      <c r="BE104" s="1066" t="s">
        <v>342</v>
      </c>
      <c r="BF104" s="1009">
        <v>7.7439999999999998</v>
      </c>
      <c r="BG104" s="1066">
        <v>465</v>
      </c>
      <c r="BH104" s="991">
        <v>0</v>
      </c>
      <c r="BI104" s="1066" t="s">
        <v>342</v>
      </c>
      <c r="BJ104" s="975">
        <v>0</v>
      </c>
      <c r="BK104" s="1066">
        <v>479</v>
      </c>
      <c r="BL104" s="991">
        <v>0</v>
      </c>
      <c r="BM104" s="1066" t="s">
        <v>342</v>
      </c>
      <c r="BN104" s="975">
        <v>0</v>
      </c>
      <c r="BO104" s="1066">
        <v>493</v>
      </c>
      <c r="BP104" s="991">
        <v>0</v>
      </c>
      <c r="BQ104" s="1066" t="s">
        <v>342</v>
      </c>
      <c r="BR104" s="975">
        <v>0</v>
      </c>
      <c r="BS104" s="1066">
        <v>508</v>
      </c>
      <c r="BT104" s="991">
        <v>0</v>
      </c>
      <c r="BU104" s="1066" t="s">
        <v>342</v>
      </c>
      <c r="BV104" s="975">
        <v>0</v>
      </c>
      <c r="BW104" s="178">
        <v>0</v>
      </c>
      <c r="BX104" s="178">
        <v>0</v>
      </c>
      <c r="BY104" s="178">
        <v>0</v>
      </c>
      <c r="BZ104" s="178">
        <v>0</v>
      </c>
      <c r="CA104" s="178">
        <v>0</v>
      </c>
      <c r="CB104" s="178">
        <v>0</v>
      </c>
      <c r="CC104" s="178">
        <v>0</v>
      </c>
      <c r="CD104" s="178">
        <v>0</v>
      </c>
      <c r="CE104" s="178">
        <v>0</v>
      </c>
      <c r="CF104" s="178">
        <v>0</v>
      </c>
      <c r="CG104" s="178">
        <v>0</v>
      </c>
      <c r="CH104" s="178">
        <v>0</v>
      </c>
      <c r="CI104" s="178">
        <v>0</v>
      </c>
      <c r="CJ104" s="178">
        <v>0</v>
      </c>
      <c r="CK104" s="178">
        <v>0</v>
      </c>
      <c r="CL104" s="178">
        <v>0</v>
      </c>
      <c r="CM104" s="178">
        <v>0</v>
      </c>
      <c r="CN104" s="178">
        <v>0</v>
      </c>
      <c r="CO104" s="178">
        <v>0</v>
      </c>
      <c r="CP104" s="178">
        <v>0</v>
      </c>
      <c r="CQ104" s="997">
        <f>AY104+BC104+BG104+BK104+BO104+BS104</f>
        <v>2813</v>
      </c>
      <c r="CR104" s="975" t="s">
        <v>333</v>
      </c>
      <c r="CS104" s="975" t="s">
        <v>334</v>
      </c>
      <c r="CT104" s="975" t="s">
        <v>335</v>
      </c>
      <c r="CU104" s="178" t="s">
        <v>336</v>
      </c>
      <c r="CV104" s="178">
        <v>3102407261</v>
      </c>
      <c r="CW104" s="1358" t="s">
        <v>337</v>
      </c>
      <c r="CX104" s="1155"/>
      <c r="CY104" s="1155"/>
      <c r="CZ104" s="1155"/>
      <c r="DA104" s="1155"/>
      <c r="DB104" s="1155"/>
      <c r="DC104" s="1187"/>
    </row>
    <row r="105" spans="1:107" s="916" customFormat="1" ht="80.25" customHeight="1">
      <c r="A105" s="965" t="s">
        <v>719</v>
      </c>
      <c r="B105" s="966"/>
      <c r="C105" s="964" t="s">
        <v>853</v>
      </c>
      <c r="D105" s="1363"/>
      <c r="E105" s="978" t="s">
        <v>854</v>
      </c>
      <c r="F105" s="978" t="s">
        <v>855</v>
      </c>
      <c r="G105" s="974" t="s">
        <v>856</v>
      </c>
      <c r="H105" s="174" t="s">
        <v>26</v>
      </c>
      <c r="I105" s="979" t="s">
        <v>769</v>
      </c>
      <c r="J105" s="979" t="s">
        <v>326</v>
      </c>
      <c r="K105" s="976">
        <v>44927</v>
      </c>
      <c r="L105" s="979" t="s">
        <v>327</v>
      </c>
      <c r="M105" s="980">
        <v>0.7</v>
      </c>
      <c r="N105" s="980">
        <v>0.73</v>
      </c>
      <c r="O105" s="980">
        <v>0.76</v>
      </c>
      <c r="P105" s="980">
        <v>0.79</v>
      </c>
      <c r="Q105" s="980">
        <v>0.82</v>
      </c>
      <c r="R105" s="980">
        <v>0.85</v>
      </c>
      <c r="S105" s="980">
        <v>0.88</v>
      </c>
      <c r="T105" s="980">
        <v>0.91</v>
      </c>
      <c r="U105" s="980">
        <v>0.94</v>
      </c>
      <c r="V105" s="980">
        <v>0.97</v>
      </c>
      <c r="W105" s="980">
        <v>1</v>
      </c>
      <c r="X105" s="980">
        <v>1</v>
      </c>
      <c r="Y105" s="1193" t="s">
        <v>888</v>
      </c>
      <c r="Z105" s="1371">
        <v>0.01</v>
      </c>
      <c r="AA105" s="1117" t="s">
        <v>889</v>
      </c>
      <c r="AB105" s="1192" t="s">
        <v>890</v>
      </c>
      <c r="AC105" s="228" t="s">
        <v>57</v>
      </c>
      <c r="AD105" s="178" t="s">
        <v>886</v>
      </c>
      <c r="AE105" s="178" t="s">
        <v>887</v>
      </c>
      <c r="AF105" s="1346" t="s">
        <v>26</v>
      </c>
      <c r="AG105" s="963" t="s">
        <v>331</v>
      </c>
      <c r="AH105" s="963">
        <v>42</v>
      </c>
      <c r="AI105" s="1009" t="s">
        <v>411</v>
      </c>
      <c r="AJ105" s="1009" t="s">
        <v>411</v>
      </c>
      <c r="AK105" s="989">
        <v>44933</v>
      </c>
      <c r="AL105" s="989">
        <v>46752</v>
      </c>
      <c r="AM105" s="1047">
        <v>0.2</v>
      </c>
      <c r="AN105" s="1047">
        <v>0.4</v>
      </c>
      <c r="AO105" s="1047">
        <v>0.6</v>
      </c>
      <c r="AP105" s="1047">
        <v>0.8</v>
      </c>
      <c r="AQ105" s="1047">
        <v>1</v>
      </c>
      <c r="AR105" s="975">
        <v>0</v>
      </c>
      <c r="AS105" s="975">
        <v>0</v>
      </c>
      <c r="AT105" s="975">
        <v>0</v>
      </c>
      <c r="AU105" s="975">
        <v>0</v>
      </c>
      <c r="AV105" s="975">
        <v>0</v>
      </c>
      <c r="AW105" s="975">
        <v>0</v>
      </c>
      <c r="AX105" s="977">
        <v>1</v>
      </c>
      <c r="AY105" s="1066">
        <v>295</v>
      </c>
      <c r="AZ105" s="1066">
        <v>295</v>
      </c>
      <c r="BA105" s="1066" t="s">
        <v>342</v>
      </c>
      <c r="BB105" s="1009">
        <v>7.7439999999999998</v>
      </c>
      <c r="BC105" s="1066">
        <v>311</v>
      </c>
      <c r="BD105" s="991">
        <v>0</v>
      </c>
      <c r="BE105" s="1066" t="s">
        <v>342</v>
      </c>
      <c r="BF105" s="1009">
        <v>7.7439999999999998</v>
      </c>
      <c r="BG105" s="1066">
        <v>325</v>
      </c>
      <c r="BH105" s="991">
        <v>0</v>
      </c>
      <c r="BI105" s="1066" t="s">
        <v>342</v>
      </c>
      <c r="BJ105" s="975">
        <v>0</v>
      </c>
      <c r="BK105" s="1066">
        <v>334</v>
      </c>
      <c r="BL105" s="991">
        <v>0</v>
      </c>
      <c r="BM105" s="1066" t="s">
        <v>342</v>
      </c>
      <c r="BN105" s="975">
        <v>0</v>
      </c>
      <c r="BO105" s="1066">
        <v>344</v>
      </c>
      <c r="BP105" s="991">
        <v>0</v>
      </c>
      <c r="BQ105" s="1066" t="s">
        <v>342</v>
      </c>
      <c r="BR105" s="975">
        <v>0</v>
      </c>
      <c r="BS105" s="975">
        <v>0</v>
      </c>
      <c r="BT105" s="975">
        <v>0</v>
      </c>
      <c r="BU105" s="975">
        <v>0</v>
      </c>
      <c r="BV105" s="975">
        <v>0</v>
      </c>
      <c r="BW105" s="975">
        <v>0</v>
      </c>
      <c r="BX105" s="975">
        <v>0</v>
      </c>
      <c r="BY105" s="975">
        <v>0</v>
      </c>
      <c r="BZ105" s="975">
        <v>0</v>
      </c>
      <c r="CA105" s="975">
        <v>0</v>
      </c>
      <c r="CB105" s="975">
        <v>0</v>
      </c>
      <c r="CC105" s="975">
        <v>0</v>
      </c>
      <c r="CD105" s="975">
        <v>0</v>
      </c>
      <c r="CE105" s="975">
        <v>0</v>
      </c>
      <c r="CF105" s="975">
        <v>0</v>
      </c>
      <c r="CG105" s="975">
        <v>0</v>
      </c>
      <c r="CH105" s="975">
        <v>0</v>
      </c>
      <c r="CI105" s="975">
        <v>0</v>
      </c>
      <c r="CJ105" s="975">
        <v>0</v>
      </c>
      <c r="CK105" s="975">
        <v>0</v>
      </c>
      <c r="CL105" s="975">
        <v>0</v>
      </c>
      <c r="CM105" s="975">
        <v>0</v>
      </c>
      <c r="CN105" s="975">
        <v>0</v>
      </c>
      <c r="CO105" s="975">
        <v>0</v>
      </c>
      <c r="CP105" s="975">
        <v>0</v>
      </c>
      <c r="CQ105" s="997">
        <f>AY105+BC105+BG105+BK105+BO105</f>
        <v>1609</v>
      </c>
      <c r="CR105" s="975" t="s">
        <v>333</v>
      </c>
      <c r="CS105" s="975" t="s">
        <v>334</v>
      </c>
      <c r="CT105" s="975" t="s">
        <v>335</v>
      </c>
      <c r="CU105" s="178" t="s">
        <v>336</v>
      </c>
      <c r="CV105" s="178">
        <v>3102407261</v>
      </c>
      <c r="CW105" s="1358" t="s">
        <v>337</v>
      </c>
      <c r="CX105" s="1155"/>
      <c r="CY105" s="1155"/>
      <c r="CZ105" s="1155"/>
      <c r="DA105" s="1155"/>
      <c r="DB105" s="1155"/>
      <c r="DC105" s="1155"/>
    </row>
    <row r="106" spans="1:107" s="918" customFormat="1" ht="80.25" customHeight="1">
      <c r="A106" s="965" t="s">
        <v>719</v>
      </c>
      <c r="B106" s="966"/>
      <c r="C106" s="964" t="s">
        <v>853</v>
      </c>
      <c r="D106" s="1363"/>
      <c r="E106" s="978" t="s">
        <v>854</v>
      </c>
      <c r="F106" s="978" t="s">
        <v>855</v>
      </c>
      <c r="G106" s="974" t="s">
        <v>856</v>
      </c>
      <c r="H106" s="174" t="s">
        <v>26</v>
      </c>
      <c r="I106" s="979" t="s">
        <v>769</v>
      </c>
      <c r="J106" s="979" t="s">
        <v>326</v>
      </c>
      <c r="K106" s="976">
        <v>44927</v>
      </c>
      <c r="L106" s="979" t="s">
        <v>327</v>
      </c>
      <c r="M106" s="980">
        <v>0.7</v>
      </c>
      <c r="N106" s="980">
        <v>0.73</v>
      </c>
      <c r="O106" s="980">
        <v>0.76</v>
      </c>
      <c r="P106" s="980">
        <v>0.79</v>
      </c>
      <c r="Q106" s="980">
        <v>0.82</v>
      </c>
      <c r="R106" s="980">
        <v>0.85</v>
      </c>
      <c r="S106" s="980">
        <v>0.88</v>
      </c>
      <c r="T106" s="980">
        <v>0.91</v>
      </c>
      <c r="U106" s="980">
        <v>0.94</v>
      </c>
      <c r="V106" s="980">
        <v>0.97</v>
      </c>
      <c r="W106" s="980">
        <v>1</v>
      </c>
      <c r="X106" s="980">
        <v>1</v>
      </c>
      <c r="Y106" s="1206" t="s">
        <v>891</v>
      </c>
      <c r="Z106" s="1371">
        <v>0.01</v>
      </c>
      <c r="AA106" s="1117" t="s">
        <v>892</v>
      </c>
      <c r="AB106" s="1116" t="s">
        <v>893</v>
      </c>
      <c r="AC106" s="228" t="s">
        <v>55</v>
      </c>
      <c r="AD106" s="178">
        <v>3.1</v>
      </c>
      <c r="AE106" s="178" t="s">
        <v>894</v>
      </c>
      <c r="AF106" s="1351" t="s">
        <v>26</v>
      </c>
      <c r="AG106" s="963" t="s">
        <v>895</v>
      </c>
      <c r="AH106" s="963">
        <v>12</v>
      </c>
      <c r="AI106" s="963" t="s">
        <v>896</v>
      </c>
      <c r="AJ106" s="963">
        <v>2022</v>
      </c>
      <c r="AK106" s="1190">
        <v>44927</v>
      </c>
      <c r="AL106" s="1001" t="s">
        <v>327</v>
      </c>
      <c r="AM106" s="977" t="s">
        <v>897</v>
      </c>
      <c r="AN106" s="977" t="s">
        <v>898</v>
      </c>
      <c r="AO106" s="977" t="s">
        <v>899</v>
      </c>
      <c r="AP106" s="977" t="s">
        <v>900</v>
      </c>
      <c r="AQ106" s="977" t="s">
        <v>901</v>
      </c>
      <c r="AR106" s="977" t="s">
        <v>902</v>
      </c>
      <c r="AS106" s="977" t="s">
        <v>903</v>
      </c>
      <c r="AT106" s="977" t="s">
        <v>904</v>
      </c>
      <c r="AU106" s="977" t="s">
        <v>905</v>
      </c>
      <c r="AV106" s="977" t="s">
        <v>906</v>
      </c>
      <c r="AW106" s="977" t="s">
        <v>907</v>
      </c>
      <c r="AX106" s="977">
        <v>1</v>
      </c>
      <c r="AY106" s="1066">
        <v>422</v>
      </c>
      <c r="AZ106" s="1066">
        <v>422</v>
      </c>
      <c r="BA106" s="1066" t="s">
        <v>908</v>
      </c>
      <c r="BB106" s="1009">
        <v>7904</v>
      </c>
      <c r="BC106" s="1066">
        <v>917</v>
      </c>
      <c r="BD106" s="1066">
        <v>0</v>
      </c>
      <c r="BE106" s="1066" t="s">
        <v>908</v>
      </c>
      <c r="BF106" s="1009">
        <v>7904</v>
      </c>
      <c r="BG106" s="1066">
        <v>995</v>
      </c>
      <c r="BH106" s="1066">
        <v>0</v>
      </c>
      <c r="BI106" s="1066" t="s">
        <v>908</v>
      </c>
      <c r="BJ106" s="1009">
        <v>0</v>
      </c>
      <c r="BK106" s="1066">
        <v>1079</v>
      </c>
      <c r="BL106" s="1066">
        <v>0</v>
      </c>
      <c r="BM106" s="1066" t="s">
        <v>908</v>
      </c>
      <c r="BN106" s="1009">
        <v>0</v>
      </c>
      <c r="BO106" s="1066">
        <v>1171</v>
      </c>
      <c r="BP106" s="1066">
        <v>0</v>
      </c>
      <c r="BQ106" s="1066" t="s">
        <v>908</v>
      </c>
      <c r="BR106" s="1009">
        <v>0</v>
      </c>
      <c r="BS106" s="1066">
        <v>1271</v>
      </c>
      <c r="BT106" s="1066">
        <v>0</v>
      </c>
      <c r="BU106" s="1066" t="s">
        <v>908</v>
      </c>
      <c r="BV106" s="1009">
        <v>0</v>
      </c>
      <c r="BW106" s="1066">
        <v>1379</v>
      </c>
      <c r="BX106" s="1066">
        <v>0</v>
      </c>
      <c r="BY106" s="1066" t="s">
        <v>908</v>
      </c>
      <c r="BZ106" s="1009">
        <v>0</v>
      </c>
      <c r="CA106" s="1066">
        <v>1496</v>
      </c>
      <c r="CB106" s="1066">
        <v>0</v>
      </c>
      <c r="CC106" s="1066" t="s">
        <v>908</v>
      </c>
      <c r="CD106" s="1009">
        <v>0</v>
      </c>
      <c r="CE106" s="1066">
        <v>1623</v>
      </c>
      <c r="CF106" s="1066">
        <v>0</v>
      </c>
      <c r="CG106" s="1066" t="s">
        <v>908</v>
      </c>
      <c r="CH106" s="1009">
        <v>0</v>
      </c>
      <c r="CI106" s="1066">
        <v>1761</v>
      </c>
      <c r="CJ106" s="1066">
        <v>0</v>
      </c>
      <c r="CK106" s="1066" t="s">
        <v>908</v>
      </c>
      <c r="CL106" s="1009">
        <v>0</v>
      </c>
      <c r="CM106" s="1066">
        <v>1911</v>
      </c>
      <c r="CN106" s="1066">
        <v>0</v>
      </c>
      <c r="CO106" s="1066" t="s">
        <v>908</v>
      </c>
      <c r="CP106" s="1009">
        <v>0</v>
      </c>
      <c r="CQ106" s="997">
        <f t="shared" ref="CQ106:CQ111" si="19">AY106+BC106+BG106+BK106+BO106+BS106+BW106+CA106+CE106+CI106+CM106</f>
        <v>14025</v>
      </c>
      <c r="CR106" s="975" t="s">
        <v>388</v>
      </c>
      <c r="CS106" s="975" t="s">
        <v>50</v>
      </c>
      <c r="CT106" s="975" t="s">
        <v>909</v>
      </c>
      <c r="CU106" s="975" t="s">
        <v>910</v>
      </c>
      <c r="CV106" s="975" t="s">
        <v>911</v>
      </c>
      <c r="CW106" s="975" t="s">
        <v>530</v>
      </c>
      <c r="CX106" s="228"/>
      <c r="CY106" s="228"/>
      <c r="CZ106" s="228"/>
      <c r="DA106" s="228"/>
      <c r="DB106" s="228"/>
      <c r="DC106" s="228"/>
    </row>
    <row r="107" spans="1:107" s="916" customFormat="1" ht="80.25" customHeight="1">
      <c r="A107" s="965" t="s">
        <v>719</v>
      </c>
      <c r="B107" s="966"/>
      <c r="C107" s="964" t="s">
        <v>853</v>
      </c>
      <c r="D107" s="1363"/>
      <c r="E107" s="978" t="s">
        <v>854</v>
      </c>
      <c r="F107" s="978" t="s">
        <v>855</v>
      </c>
      <c r="G107" s="974" t="s">
        <v>856</v>
      </c>
      <c r="H107" s="174" t="s">
        <v>26</v>
      </c>
      <c r="I107" s="979" t="s">
        <v>769</v>
      </c>
      <c r="J107" s="979" t="s">
        <v>326</v>
      </c>
      <c r="K107" s="976">
        <v>44927</v>
      </c>
      <c r="L107" s="979" t="s">
        <v>327</v>
      </c>
      <c r="M107" s="980">
        <v>0.7</v>
      </c>
      <c r="N107" s="980">
        <v>0.73</v>
      </c>
      <c r="O107" s="980">
        <v>0.76</v>
      </c>
      <c r="P107" s="980">
        <v>0.79</v>
      </c>
      <c r="Q107" s="980">
        <v>0.82</v>
      </c>
      <c r="R107" s="980">
        <v>0.85</v>
      </c>
      <c r="S107" s="980">
        <v>0.88</v>
      </c>
      <c r="T107" s="980">
        <v>0.91</v>
      </c>
      <c r="U107" s="980">
        <v>0.94</v>
      </c>
      <c r="V107" s="980">
        <v>0.97</v>
      </c>
      <c r="W107" s="980">
        <v>1</v>
      </c>
      <c r="X107" s="980">
        <v>1</v>
      </c>
      <c r="Y107" s="1193" t="s">
        <v>912</v>
      </c>
      <c r="Z107" s="1371">
        <v>0.01</v>
      </c>
      <c r="AA107" s="1117" t="s">
        <v>913</v>
      </c>
      <c r="AB107" s="1116" t="s">
        <v>914</v>
      </c>
      <c r="AC107" s="1121" t="s">
        <v>55</v>
      </c>
      <c r="AD107" s="957">
        <v>3.3</v>
      </c>
      <c r="AE107" s="957" t="s">
        <v>894</v>
      </c>
      <c r="AF107" s="1351" t="s">
        <v>23</v>
      </c>
      <c r="AG107" s="963" t="s">
        <v>463</v>
      </c>
      <c r="AH107" s="963">
        <v>10</v>
      </c>
      <c r="AI107" s="1024">
        <v>0.89</v>
      </c>
      <c r="AJ107" s="963">
        <v>2021</v>
      </c>
      <c r="AK107" s="1190">
        <v>44927</v>
      </c>
      <c r="AL107" s="1001" t="s">
        <v>327</v>
      </c>
      <c r="AM107" s="1047" t="s">
        <v>915</v>
      </c>
      <c r="AN107" s="1047" t="s">
        <v>915</v>
      </c>
      <c r="AO107" s="1047" t="s">
        <v>915</v>
      </c>
      <c r="AP107" s="1047" t="s">
        <v>915</v>
      </c>
      <c r="AQ107" s="1047" t="s">
        <v>915</v>
      </c>
      <c r="AR107" s="1047" t="s">
        <v>915</v>
      </c>
      <c r="AS107" s="1047" t="s">
        <v>915</v>
      </c>
      <c r="AT107" s="1047" t="s">
        <v>915</v>
      </c>
      <c r="AU107" s="1047" t="s">
        <v>915</v>
      </c>
      <c r="AV107" s="1047" t="s">
        <v>915</v>
      </c>
      <c r="AW107" s="1047" t="s">
        <v>915</v>
      </c>
      <c r="AX107" s="1047">
        <v>0.9</v>
      </c>
      <c r="AY107" s="1066">
        <v>3151</v>
      </c>
      <c r="AZ107" s="1066">
        <v>3151</v>
      </c>
      <c r="BA107" s="975" t="s">
        <v>386</v>
      </c>
      <c r="BB107" s="1009">
        <v>7830</v>
      </c>
      <c r="BC107" s="1066">
        <v>3290</v>
      </c>
      <c r="BD107" s="1066">
        <v>0</v>
      </c>
      <c r="BE107" s="991" t="s">
        <v>386</v>
      </c>
      <c r="BF107" s="1009">
        <v>7830</v>
      </c>
      <c r="BG107" s="1066">
        <v>3434</v>
      </c>
      <c r="BH107" s="1066">
        <v>0</v>
      </c>
      <c r="BI107" s="991" t="s">
        <v>386</v>
      </c>
      <c r="BJ107" s="1009">
        <v>0</v>
      </c>
      <c r="BK107" s="1066">
        <v>3586</v>
      </c>
      <c r="BL107" s="1066">
        <v>0</v>
      </c>
      <c r="BM107" s="991" t="s">
        <v>386</v>
      </c>
      <c r="BN107" s="1009">
        <v>0</v>
      </c>
      <c r="BO107" s="1066">
        <v>3747</v>
      </c>
      <c r="BP107" s="1066">
        <v>0</v>
      </c>
      <c r="BQ107" s="991" t="s">
        <v>386</v>
      </c>
      <c r="BR107" s="1009">
        <v>0</v>
      </c>
      <c r="BS107" s="1066">
        <v>3938</v>
      </c>
      <c r="BT107" s="1066">
        <v>0</v>
      </c>
      <c r="BU107" s="991" t="s">
        <v>386</v>
      </c>
      <c r="BV107" s="1009">
        <v>0</v>
      </c>
      <c r="BW107" s="1066">
        <v>4147</v>
      </c>
      <c r="BX107" s="1066">
        <v>0</v>
      </c>
      <c r="BY107" s="991" t="s">
        <v>386</v>
      </c>
      <c r="BZ107" s="1009">
        <v>0</v>
      </c>
      <c r="CA107" s="1066">
        <v>4362</v>
      </c>
      <c r="CB107" s="1066">
        <v>0</v>
      </c>
      <c r="CC107" s="991" t="s">
        <v>386</v>
      </c>
      <c r="CD107" s="1009">
        <v>0</v>
      </c>
      <c r="CE107" s="1066">
        <v>4585</v>
      </c>
      <c r="CF107" s="1066">
        <v>0</v>
      </c>
      <c r="CG107" s="991" t="s">
        <v>386</v>
      </c>
      <c r="CH107" s="1009">
        <v>0</v>
      </c>
      <c r="CI107" s="1066">
        <v>4810</v>
      </c>
      <c r="CJ107" s="1066">
        <v>0</v>
      </c>
      <c r="CK107" s="991" t="s">
        <v>386</v>
      </c>
      <c r="CL107" s="1009">
        <v>0</v>
      </c>
      <c r="CM107" s="1066">
        <v>5045</v>
      </c>
      <c r="CN107" s="1066">
        <v>0</v>
      </c>
      <c r="CO107" s="991" t="s">
        <v>386</v>
      </c>
      <c r="CP107" s="1009">
        <v>0</v>
      </c>
      <c r="CQ107" s="997">
        <f t="shared" si="19"/>
        <v>44095</v>
      </c>
      <c r="CR107" s="975" t="s">
        <v>388</v>
      </c>
      <c r="CS107" s="975" t="s">
        <v>50</v>
      </c>
      <c r="CT107" s="975" t="s">
        <v>916</v>
      </c>
      <c r="CU107" s="975" t="s">
        <v>917</v>
      </c>
      <c r="CV107" s="975" t="s">
        <v>911</v>
      </c>
      <c r="CW107" s="975" t="s">
        <v>918</v>
      </c>
      <c r="CX107" s="168"/>
      <c r="CY107" s="168"/>
      <c r="CZ107" s="168"/>
      <c r="DA107" s="168"/>
      <c r="DB107" s="168"/>
      <c r="DC107" s="168"/>
    </row>
    <row r="108" spans="1:107" s="916" customFormat="1" ht="80.25" customHeight="1">
      <c r="A108" s="965" t="s">
        <v>719</v>
      </c>
      <c r="B108" s="966"/>
      <c r="C108" s="964" t="s">
        <v>853</v>
      </c>
      <c r="D108" s="1363"/>
      <c r="E108" s="978" t="s">
        <v>854</v>
      </c>
      <c r="F108" s="978" t="s">
        <v>855</v>
      </c>
      <c r="G108" s="974" t="s">
        <v>856</v>
      </c>
      <c r="H108" s="174" t="s">
        <v>26</v>
      </c>
      <c r="I108" s="979" t="s">
        <v>769</v>
      </c>
      <c r="J108" s="979" t="s">
        <v>326</v>
      </c>
      <c r="K108" s="976">
        <v>44927</v>
      </c>
      <c r="L108" s="979" t="s">
        <v>327</v>
      </c>
      <c r="M108" s="980">
        <v>0.7</v>
      </c>
      <c r="N108" s="980">
        <v>0.73</v>
      </c>
      <c r="O108" s="980">
        <v>0.76</v>
      </c>
      <c r="P108" s="980">
        <v>0.79</v>
      </c>
      <c r="Q108" s="980">
        <v>0.82</v>
      </c>
      <c r="R108" s="980">
        <v>0.85</v>
      </c>
      <c r="S108" s="980">
        <v>0.88</v>
      </c>
      <c r="T108" s="980">
        <v>0.91</v>
      </c>
      <c r="U108" s="980">
        <v>0.94</v>
      </c>
      <c r="V108" s="980">
        <v>0.97</v>
      </c>
      <c r="W108" s="980">
        <v>1</v>
      </c>
      <c r="X108" s="980">
        <v>1</v>
      </c>
      <c r="Y108" s="1193" t="s">
        <v>919</v>
      </c>
      <c r="Z108" s="1371">
        <v>0.01</v>
      </c>
      <c r="AA108" s="1117" t="s">
        <v>920</v>
      </c>
      <c r="AB108" s="1193" t="s">
        <v>921</v>
      </c>
      <c r="AC108" s="174" t="s">
        <v>69</v>
      </c>
      <c r="AD108" s="178">
        <v>10.199999999999999</v>
      </c>
      <c r="AE108" s="178" t="s">
        <v>922</v>
      </c>
      <c r="AF108" s="1356" t="s">
        <v>20</v>
      </c>
      <c r="AG108" s="963" t="s">
        <v>93</v>
      </c>
      <c r="AH108" s="963">
        <v>114</v>
      </c>
      <c r="AI108" s="963">
        <v>120</v>
      </c>
      <c r="AJ108" s="963">
        <v>2021</v>
      </c>
      <c r="AK108" s="1190">
        <v>44927</v>
      </c>
      <c r="AL108" s="1001" t="s">
        <v>327</v>
      </c>
      <c r="AM108" s="975">
        <v>120</v>
      </c>
      <c r="AN108" s="975">
        <v>120</v>
      </c>
      <c r="AO108" s="975">
        <v>130</v>
      </c>
      <c r="AP108" s="975">
        <v>130</v>
      </c>
      <c r="AQ108" s="975">
        <v>140</v>
      </c>
      <c r="AR108" s="975">
        <v>140</v>
      </c>
      <c r="AS108" s="975">
        <v>150</v>
      </c>
      <c r="AT108" s="975">
        <v>150</v>
      </c>
      <c r="AU108" s="975">
        <v>160</v>
      </c>
      <c r="AV108" s="975">
        <v>160</v>
      </c>
      <c r="AW108" s="975">
        <v>170</v>
      </c>
      <c r="AX108" s="1009">
        <v>1570</v>
      </c>
      <c r="AY108" s="1066">
        <v>121</v>
      </c>
      <c r="AZ108" s="1066">
        <v>121</v>
      </c>
      <c r="BA108" s="1066" t="s">
        <v>422</v>
      </c>
      <c r="BB108" s="1009">
        <v>7740</v>
      </c>
      <c r="BC108" s="1066">
        <v>125</v>
      </c>
      <c r="BD108" s="1066">
        <v>0</v>
      </c>
      <c r="BE108" s="1066" t="s">
        <v>422</v>
      </c>
      <c r="BF108" s="1066">
        <v>0</v>
      </c>
      <c r="BG108" s="1066">
        <v>129</v>
      </c>
      <c r="BH108" s="1066">
        <v>0</v>
      </c>
      <c r="BI108" s="1066">
        <v>0</v>
      </c>
      <c r="BJ108" s="1066">
        <v>0</v>
      </c>
      <c r="BK108" s="1066">
        <v>133</v>
      </c>
      <c r="BL108" s="1066">
        <v>0</v>
      </c>
      <c r="BM108" s="1066">
        <v>0</v>
      </c>
      <c r="BN108" s="1066">
        <v>0</v>
      </c>
      <c r="BO108" s="1066">
        <v>137</v>
      </c>
      <c r="BP108" s="1066">
        <v>0</v>
      </c>
      <c r="BQ108" s="1066">
        <v>0</v>
      </c>
      <c r="BR108" s="1066">
        <v>0</v>
      </c>
      <c r="BS108" s="1066">
        <v>141</v>
      </c>
      <c r="BT108" s="1066">
        <v>0</v>
      </c>
      <c r="BU108" s="1066">
        <v>0</v>
      </c>
      <c r="BV108" s="1066">
        <v>0</v>
      </c>
      <c r="BW108" s="1066">
        <v>145</v>
      </c>
      <c r="BX108" s="1066">
        <v>0</v>
      </c>
      <c r="BY108" s="1066">
        <v>0</v>
      </c>
      <c r="BZ108" s="1066">
        <v>0</v>
      </c>
      <c r="CA108" s="1066">
        <v>149</v>
      </c>
      <c r="CB108" s="1066">
        <v>0</v>
      </c>
      <c r="CC108" s="1066">
        <v>0</v>
      </c>
      <c r="CD108" s="1066">
        <v>0</v>
      </c>
      <c r="CE108" s="1066">
        <v>153</v>
      </c>
      <c r="CF108" s="1066">
        <v>0</v>
      </c>
      <c r="CG108" s="1066">
        <v>0</v>
      </c>
      <c r="CH108" s="1066">
        <v>0</v>
      </c>
      <c r="CI108" s="1066">
        <v>158</v>
      </c>
      <c r="CJ108" s="1066">
        <v>0</v>
      </c>
      <c r="CK108" s="1066">
        <v>0</v>
      </c>
      <c r="CL108" s="1066">
        <v>0</v>
      </c>
      <c r="CM108" s="1066">
        <v>163</v>
      </c>
      <c r="CN108" s="1066">
        <v>0</v>
      </c>
      <c r="CO108" s="1066">
        <v>0</v>
      </c>
      <c r="CP108" s="1066">
        <v>0</v>
      </c>
      <c r="CQ108" s="997">
        <f t="shared" si="19"/>
        <v>1554</v>
      </c>
      <c r="CR108" s="975" t="s">
        <v>333</v>
      </c>
      <c r="CS108" s="975" t="s">
        <v>334</v>
      </c>
      <c r="CT108" s="975" t="s">
        <v>423</v>
      </c>
      <c r="CU108" s="975" t="s">
        <v>424</v>
      </c>
      <c r="CV108" s="975" t="s">
        <v>545</v>
      </c>
      <c r="CW108" s="975" t="s">
        <v>426</v>
      </c>
      <c r="CX108" s="1097"/>
      <c r="CY108" s="1097"/>
      <c r="CZ108" s="1097"/>
      <c r="DA108" s="1097"/>
      <c r="DB108" s="1097"/>
      <c r="DC108" s="1098"/>
    </row>
    <row r="109" spans="1:107" s="916" customFormat="1" ht="80.25" customHeight="1">
      <c r="A109" s="965" t="s">
        <v>719</v>
      </c>
      <c r="B109" s="966"/>
      <c r="C109" s="964" t="s">
        <v>853</v>
      </c>
      <c r="D109" s="1363"/>
      <c r="E109" s="978" t="s">
        <v>854</v>
      </c>
      <c r="F109" s="978" t="s">
        <v>855</v>
      </c>
      <c r="G109" s="974" t="s">
        <v>856</v>
      </c>
      <c r="H109" s="174" t="s">
        <v>26</v>
      </c>
      <c r="I109" s="979" t="s">
        <v>769</v>
      </c>
      <c r="J109" s="979" t="s">
        <v>326</v>
      </c>
      <c r="K109" s="976">
        <v>44927</v>
      </c>
      <c r="L109" s="979" t="s">
        <v>327</v>
      </c>
      <c r="M109" s="980">
        <v>0.7</v>
      </c>
      <c r="N109" s="980">
        <v>0.73</v>
      </c>
      <c r="O109" s="980">
        <v>0.76</v>
      </c>
      <c r="P109" s="980">
        <v>0.79</v>
      </c>
      <c r="Q109" s="980">
        <v>0.82</v>
      </c>
      <c r="R109" s="980">
        <v>0.85</v>
      </c>
      <c r="S109" s="980">
        <v>0.88</v>
      </c>
      <c r="T109" s="980">
        <v>0.91</v>
      </c>
      <c r="U109" s="980">
        <v>0.94</v>
      </c>
      <c r="V109" s="980">
        <v>0.97</v>
      </c>
      <c r="W109" s="980">
        <v>1</v>
      </c>
      <c r="X109" s="980">
        <v>1</v>
      </c>
      <c r="Y109" s="1193" t="s">
        <v>923</v>
      </c>
      <c r="Z109" s="1371">
        <v>0.01</v>
      </c>
      <c r="AA109" s="1117" t="s">
        <v>924</v>
      </c>
      <c r="AB109" s="1116" t="s">
        <v>925</v>
      </c>
      <c r="AC109" s="174" t="s">
        <v>69</v>
      </c>
      <c r="AD109" s="178">
        <v>10.199999999999999</v>
      </c>
      <c r="AE109" s="178" t="s">
        <v>550</v>
      </c>
      <c r="AF109" s="1346" t="s">
        <v>23</v>
      </c>
      <c r="AG109" s="963" t="s">
        <v>431</v>
      </c>
      <c r="AH109" s="963" t="s">
        <v>431</v>
      </c>
      <c r="AI109" s="963">
        <v>400</v>
      </c>
      <c r="AJ109" s="963">
        <v>2021</v>
      </c>
      <c r="AK109" s="1190">
        <v>44927</v>
      </c>
      <c r="AL109" s="1001" t="s">
        <v>327</v>
      </c>
      <c r="AM109" s="975">
        <v>900</v>
      </c>
      <c r="AN109" s="975">
        <v>900</v>
      </c>
      <c r="AO109" s="975">
        <v>900</v>
      </c>
      <c r="AP109" s="975">
        <v>900</v>
      </c>
      <c r="AQ109" s="975">
        <v>900</v>
      </c>
      <c r="AR109" s="975">
        <v>900</v>
      </c>
      <c r="AS109" s="975">
        <v>900</v>
      </c>
      <c r="AT109" s="975">
        <v>900</v>
      </c>
      <c r="AU109" s="975">
        <v>900</v>
      </c>
      <c r="AV109" s="975">
        <v>900</v>
      </c>
      <c r="AW109" s="975">
        <v>900</v>
      </c>
      <c r="AX109" s="975">
        <v>900</v>
      </c>
      <c r="AY109" s="1066">
        <v>687</v>
      </c>
      <c r="AZ109" s="1066">
        <v>687</v>
      </c>
      <c r="BA109" s="1066" t="s">
        <v>76</v>
      </c>
      <c r="BB109" s="1066" t="s">
        <v>926</v>
      </c>
      <c r="BC109" s="1066">
        <v>707.61</v>
      </c>
      <c r="BD109" s="1066">
        <v>0</v>
      </c>
      <c r="BE109" s="1066" t="s">
        <v>76</v>
      </c>
      <c r="BF109" s="1066" t="s">
        <v>926</v>
      </c>
      <c r="BG109" s="1066">
        <v>728.8383</v>
      </c>
      <c r="BH109" s="1066">
        <v>0</v>
      </c>
      <c r="BI109" s="1066" t="s">
        <v>76</v>
      </c>
      <c r="BJ109" s="1066" t="s">
        <v>926</v>
      </c>
      <c r="BK109" s="1066">
        <v>750.70344899999998</v>
      </c>
      <c r="BL109" s="1066">
        <v>0</v>
      </c>
      <c r="BM109" s="1066" t="s">
        <v>76</v>
      </c>
      <c r="BN109" s="1066" t="s">
        <v>926</v>
      </c>
      <c r="BO109" s="1066">
        <v>773.22455247000005</v>
      </c>
      <c r="BP109" s="1066">
        <v>0</v>
      </c>
      <c r="BQ109" s="1066" t="s">
        <v>76</v>
      </c>
      <c r="BR109" s="1066" t="s">
        <v>926</v>
      </c>
      <c r="BS109" s="1066">
        <v>796.42128904410004</v>
      </c>
      <c r="BT109" s="1066">
        <v>0</v>
      </c>
      <c r="BU109" s="1066" t="s">
        <v>76</v>
      </c>
      <c r="BV109" s="1066" t="s">
        <v>926</v>
      </c>
      <c r="BW109" s="1066">
        <v>820.31392771542301</v>
      </c>
      <c r="BX109" s="1066">
        <v>0</v>
      </c>
      <c r="BY109" s="1066" t="s">
        <v>76</v>
      </c>
      <c r="BZ109" s="1066" t="s">
        <v>926</v>
      </c>
      <c r="CA109" s="1066">
        <v>844.92334554688603</v>
      </c>
      <c r="CB109" s="1066">
        <v>0</v>
      </c>
      <c r="CC109" s="1066" t="s">
        <v>76</v>
      </c>
      <c r="CD109" s="1066" t="s">
        <v>926</v>
      </c>
      <c r="CE109" s="1066">
        <v>870.27104591329203</v>
      </c>
      <c r="CF109" s="1066">
        <v>0</v>
      </c>
      <c r="CG109" s="1066" t="s">
        <v>76</v>
      </c>
      <c r="CH109" s="1066" t="s">
        <v>926</v>
      </c>
      <c r="CI109" s="1066">
        <v>896.37917729069102</v>
      </c>
      <c r="CJ109" s="1066">
        <v>0</v>
      </c>
      <c r="CK109" s="1066" t="s">
        <v>76</v>
      </c>
      <c r="CL109" s="1066" t="s">
        <v>926</v>
      </c>
      <c r="CM109" s="1066">
        <v>923.27055260941199</v>
      </c>
      <c r="CN109" s="1066">
        <v>0</v>
      </c>
      <c r="CO109" s="1066" t="s">
        <v>76</v>
      </c>
      <c r="CP109" s="1066" t="s">
        <v>926</v>
      </c>
      <c r="CQ109" s="997">
        <f t="shared" si="19"/>
        <v>8798.9556395898035</v>
      </c>
      <c r="CR109" s="975" t="s">
        <v>443</v>
      </c>
      <c r="CS109" s="975" t="s">
        <v>443</v>
      </c>
      <c r="CT109" s="975" t="s">
        <v>552</v>
      </c>
      <c r="CU109" s="975" t="s">
        <v>553</v>
      </c>
      <c r="CV109" s="975"/>
      <c r="CW109" s="975" t="s">
        <v>554</v>
      </c>
      <c r="CX109" s="1097"/>
      <c r="CY109" s="1097"/>
      <c r="CZ109" s="1097"/>
      <c r="DA109" s="1097"/>
      <c r="DB109" s="1097"/>
      <c r="DC109" s="1098"/>
    </row>
    <row r="110" spans="1:107" s="916" customFormat="1" ht="80.25" customHeight="1">
      <c r="A110" s="965" t="s">
        <v>719</v>
      </c>
      <c r="B110" s="966"/>
      <c r="C110" s="964" t="s">
        <v>927</v>
      </c>
      <c r="D110" s="1363">
        <f>SUM(Z110:Z112)/100*100</f>
        <v>0.03</v>
      </c>
      <c r="E110" s="967" t="s">
        <v>928</v>
      </c>
      <c r="F110" s="968" t="s">
        <v>929</v>
      </c>
      <c r="G110" s="968" t="s">
        <v>930</v>
      </c>
      <c r="H110" s="174" t="s">
        <v>26</v>
      </c>
      <c r="I110" s="973">
        <v>0.75</v>
      </c>
      <c r="J110" s="969">
        <v>2022</v>
      </c>
      <c r="K110" s="970">
        <v>44927</v>
      </c>
      <c r="L110" s="969" t="s">
        <v>327</v>
      </c>
      <c r="M110" s="971">
        <v>0.78</v>
      </c>
      <c r="N110" s="971">
        <v>0.8</v>
      </c>
      <c r="O110" s="971">
        <v>0.82</v>
      </c>
      <c r="P110" s="971">
        <v>0.84</v>
      </c>
      <c r="Q110" s="971">
        <v>0.86</v>
      </c>
      <c r="R110" s="971">
        <v>0.88</v>
      </c>
      <c r="S110" s="971">
        <v>0.9</v>
      </c>
      <c r="T110" s="971">
        <v>0.93</v>
      </c>
      <c r="U110" s="971">
        <v>0.95</v>
      </c>
      <c r="V110" s="971">
        <v>0.97</v>
      </c>
      <c r="W110" s="971">
        <v>1</v>
      </c>
      <c r="X110" s="971">
        <v>1</v>
      </c>
      <c r="Y110" s="1193" t="s">
        <v>931</v>
      </c>
      <c r="Z110" s="1371">
        <v>0.01</v>
      </c>
      <c r="AA110" s="1117" t="s">
        <v>932</v>
      </c>
      <c r="AB110" s="1116" t="s">
        <v>2132</v>
      </c>
      <c r="AC110" s="169" t="s">
        <v>55</v>
      </c>
      <c r="AD110" s="178" t="s">
        <v>933</v>
      </c>
      <c r="AE110" s="178" t="s">
        <v>934</v>
      </c>
      <c r="AF110" s="1351" t="s">
        <v>26</v>
      </c>
      <c r="AG110" s="963" t="s">
        <v>694</v>
      </c>
      <c r="AH110" s="963">
        <v>42</v>
      </c>
      <c r="AI110" s="963" t="s">
        <v>359</v>
      </c>
      <c r="AJ110" s="963" t="s">
        <v>359</v>
      </c>
      <c r="AK110" s="1137">
        <v>44927</v>
      </c>
      <c r="AL110" s="1137" t="s">
        <v>327</v>
      </c>
      <c r="AM110" s="1118">
        <v>0.09</v>
      </c>
      <c r="AN110" s="1118">
        <v>0.18</v>
      </c>
      <c r="AO110" s="1118">
        <v>0.27</v>
      </c>
      <c r="AP110" s="1342">
        <v>0.36</v>
      </c>
      <c r="AQ110" s="1118">
        <v>0.45</v>
      </c>
      <c r="AR110" s="1118">
        <v>0.54</v>
      </c>
      <c r="AS110" s="1118">
        <v>0.63</v>
      </c>
      <c r="AT110" s="1118">
        <v>0.72</v>
      </c>
      <c r="AU110" s="1118">
        <v>0.81</v>
      </c>
      <c r="AV110" s="1118">
        <v>0.9</v>
      </c>
      <c r="AW110" s="1118">
        <v>1</v>
      </c>
      <c r="AX110" s="1118">
        <v>1</v>
      </c>
      <c r="AY110" s="1066">
        <v>360</v>
      </c>
      <c r="AZ110" s="1066">
        <v>360</v>
      </c>
      <c r="BA110" s="1066" t="s">
        <v>342</v>
      </c>
      <c r="BB110" s="1009">
        <v>7744</v>
      </c>
      <c r="BC110" s="1066">
        <v>381</v>
      </c>
      <c r="BD110" s="991">
        <v>0</v>
      </c>
      <c r="BE110" s="1066" t="s">
        <v>342</v>
      </c>
      <c r="BF110" s="1009">
        <v>7744</v>
      </c>
      <c r="BG110" s="1066">
        <v>397</v>
      </c>
      <c r="BH110" s="991">
        <v>0</v>
      </c>
      <c r="BI110" s="1066" t="s">
        <v>342</v>
      </c>
      <c r="BJ110" s="975">
        <v>0</v>
      </c>
      <c r="BK110" s="1066">
        <v>409</v>
      </c>
      <c r="BL110" s="991">
        <v>0</v>
      </c>
      <c r="BM110" s="1066" t="s">
        <v>342</v>
      </c>
      <c r="BN110" s="975">
        <v>0</v>
      </c>
      <c r="BO110" s="1066">
        <v>421</v>
      </c>
      <c r="BP110" s="991">
        <v>0</v>
      </c>
      <c r="BQ110" s="1066" t="s">
        <v>342</v>
      </c>
      <c r="BR110" s="975">
        <v>0</v>
      </c>
      <c r="BS110" s="1066">
        <v>434</v>
      </c>
      <c r="BT110" s="991">
        <v>0</v>
      </c>
      <c r="BU110" s="1066" t="s">
        <v>342</v>
      </c>
      <c r="BV110" s="975">
        <v>0</v>
      </c>
      <c r="BW110" s="1066">
        <v>447</v>
      </c>
      <c r="BX110" s="991">
        <v>0</v>
      </c>
      <c r="BY110" s="1066" t="s">
        <v>342</v>
      </c>
      <c r="BZ110" s="975">
        <v>0</v>
      </c>
      <c r="CA110" s="1066">
        <v>460</v>
      </c>
      <c r="CB110" s="991">
        <v>0</v>
      </c>
      <c r="CC110" s="1066" t="s">
        <v>342</v>
      </c>
      <c r="CD110" s="975">
        <v>0</v>
      </c>
      <c r="CE110" s="1066">
        <v>474</v>
      </c>
      <c r="CF110" s="991">
        <v>0</v>
      </c>
      <c r="CG110" s="1066" t="s">
        <v>342</v>
      </c>
      <c r="CH110" s="975">
        <v>0</v>
      </c>
      <c r="CI110" s="1066">
        <v>488</v>
      </c>
      <c r="CJ110" s="991">
        <v>0</v>
      </c>
      <c r="CK110" s="1066" t="s">
        <v>342</v>
      </c>
      <c r="CL110" s="975">
        <v>0</v>
      </c>
      <c r="CM110" s="1066">
        <v>503</v>
      </c>
      <c r="CN110" s="991">
        <v>0</v>
      </c>
      <c r="CO110" s="1066" t="s">
        <v>342</v>
      </c>
      <c r="CP110" s="975">
        <v>0</v>
      </c>
      <c r="CQ110" s="997">
        <f t="shared" si="19"/>
        <v>4774</v>
      </c>
      <c r="CR110" s="975" t="s">
        <v>333</v>
      </c>
      <c r="CS110" s="975" t="s">
        <v>334</v>
      </c>
      <c r="CT110" s="975" t="s">
        <v>335</v>
      </c>
      <c r="CU110" s="178" t="s">
        <v>336</v>
      </c>
      <c r="CV110" s="178">
        <v>3102407261</v>
      </c>
      <c r="CW110" s="1358" t="s">
        <v>337</v>
      </c>
      <c r="CX110" s="168"/>
      <c r="CY110" s="168"/>
      <c r="CZ110" s="168"/>
      <c r="DA110" s="168"/>
      <c r="DB110" s="168"/>
      <c r="DC110" s="168"/>
    </row>
    <row r="111" spans="1:107" s="916" customFormat="1" ht="80.25" customHeight="1">
      <c r="A111" s="965" t="s">
        <v>719</v>
      </c>
      <c r="B111" s="966"/>
      <c r="C111" s="964" t="s">
        <v>927</v>
      </c>
      <c r="D111" s="1363"/>
      <c r="E111" s="967" t="s">
        <v>928</v>
      </c>
      <c r="F111" s="968" t="s">
        <v>929</v>
      </c>
      <c r="G111" s="968" t="s">
        <v>930</v>
      </c>
      <c r="H111" s="174" t="s">
        <v>26</v>
      </c>
      <c r="I111" s="973">
        <v>0.75</v>
      </c>
      <c r="J111" s="969">
        <v>2022</v>
      </c>
      <c r="K111" s="970">
        <v>44927</v>
      </c>
      <c r="L111" s="969" t="s">
        <v>327</v>
      </c>
      <c r="M111" s="971">
        <v>0.78</v>
      </c>
      <c r="N111" s="971">
        <v>0.8</v>
      </c>
      <c r="O111" s="971">
        <v>0.82</v>
      </c>
      <c r="P111" s="971">
        <v>0.84</v>
      </c>
      <c r="Q111" s="971">
        <v>0.86</v>
      </c>
      <c r="R111" s="971">
        <v>0.88</v>
      </c>
      <c r="S111" s="971">
        <v>0.9</v>
      </c>
      <c r="T111" s="971">
        <v>0.93</v>
      </c>
      <c r="U111" s="971">
        <v>0.95</v>
      </c>
      <c r="V111" s="971">
        <v>0.97</v>
      </c>
      <c r="W111" s="971">
        <v>1</v>
      </c>
      <c r="X111" s="971">
        <v>1</v>
      </c>
      <c r="Y111" s="1193" t="s">
        <v>935</v>
      </c>
      <c r="Z111" s="1371">
        <v>0.01</v>
      </c>
      <c r="AA111" s="1117" t="s">
        <v>936</v>
      </c>
      <c r="AB111" s="1116" t="s">
        <v>937</v>
      </c>
      <c r="AC111" s="169" t="s">
        <v>55</v>
      </c>
      <c r="AD111" s="178" t="s">
        <v>933</v>
      </c>
      <c r="AE111" s="178" t="s">
        <v>934</v>
      </c>
      <c r="AF111" s="1351" t="s">
        <v>20</v>
      </c>
      <c r="AG111" s="963" t="s">
        <v>694</v>
      </c>
      <c r="AH111" s="963">
        <v>42</v>
      </c>
      <c r="AI111" s="963" t="s">
        <v>359</v>
      </c>
      <c r="AJ111" s="963" t="s">
        <v>359</v>
      </c>
      <c r="AK111" s="1137">
        <v>44927</v>
      </c>
      <c r="AL111" s="1137" t="s">
        <v>327</v>
      </c>
      <c r="AM111" s="1118">
        <v>0.09</v>
      </c>
      <c r="AN111" s="1118">
        <v>0.18</v>
      </c>
      <c r="AO111" s="1118">
        <v>0.27</v>
      </c>
      <c r="AP111" s="1118">
        <v>0.36</v>
      </c>
      <c r="AQ111" s="1118">
        <v>0.45</v>
      </c>
      <c r="AR111" s="1118">
        <v>0.54</v>
      </c>
      <c r="AS111" s="1118">
        <v>0.63</v>
      </c>
      <c r="AT111" s="1118">
        <v>0.72</v>
      </c>
      <c r="AU111" s="1118">
        <v>0.81</v>
      </c>
      <c r="AV111" s="1118">
        <v>0.9</v>
      </c>
      <c r="AW111" s="1118">
        <v>1</v>
      </c>
      <c r="AX111" s="1118">
        <v>1</v>
      </c>
      <c r="AY111" s="1066">
        <v>179</v>
      </c>
      <c r="AZ111" s="1066">
        <v>179</v>
      </c>
      <c r="BA111" s="1066" t="s">
        <v>342</v>
      </c>
      <c r="BB111" s="1009">
        <v>7744</v>
      </c>
      <c r="BC111" s="1066">
        <v>189</v>
      </c>
      <c r="BD111" s="991">
        <v>0</v>
      </c>
      <c r="BE111" s="1066" t="s">
        <v>342</v>
      </c>
      <c r="BF111" s="1009">
        <v>7744</v>
      </c>
      <c r="BG111" s="1066">
        <v>197</v>
      </c>
      <c r="BH111" s="991">
        <v>0</v>
      </c>
      <c r="BI111" s="1066" t="s">
        <v>342</v>
      </c>
      <c r="BJ111" s="975">
        <v>0</v>
      </c>
      <c r="BK111" s="1066">
        <v>203</v>
      </c>
      <c r="BL111" s="991">
        <v>0</v>
      </c>
      <c r="BM111" s="1066" t="s">
        <v>342</v>
      </c>
      <c r="BN111" s="975">
        <v>0</v>
      </c>
      <c r="BO111" s="1066">
        <v>209</v>
      </c>
      <c r="BP111" s="991">
        <v>0</v>
      </c>
      <c r="BQ111" s="1066" t="s">
        <v>342</v>
      </c>
      <c r="BR111" s="975">
        <v>0</v>
      </c>
      <c r="BS111" s="1066">
        <v>215</v>
      </c>
      <c r="BT111" s="991">
        <v>0</v>
      </c>
      <c r="BU111" s="1066" t="s">
        <v>342</v>
      </c>
      <c r="BV111" s="975">
        <v>0</v>
      </c>
      <c r="BW111" s="1066">
        <v>221</v>
      </c>
      <c r="BX111" s="991">
        <v>0</v>
      </c>
      <c r="BY111" s="1066" t="s">
        <v>342</v>
      </c>
      <c r="BZ111" s="975">
        <v>0</v>
      </c>
      <c r="CA111" s="1066">
        <v>228</v>
      </c>
      <c r="CB111" s="991">
        <v>0</v>
      </c>
      <c r="CC111" s="1066" t="s">
        <v>342</v>
      </c>
      <c r="CD111" s="975">
        <v>0</v>
      </c>
      <c r="CE111" s="1066">
        <v>235</v>
      </c>
      <c r="CF111" s="991">
        <v>0</v>
      </c>
      <c r="CG111" s="1066" t="s">
        <v>342</v>
      </c>
      <c r="CH111" s="975">
        <v>0</v>
      </c>
      <c r="CI111" s="1066">
        <v>242</v>
      </c>
      <c r="CJ111" s="991">
        <v>0</v>
      </c>
      <c r="CK111" s="1066" t="s">
        <v>342</v>
      </c>
      <c r="CL111" s="975">
        <v>0</v>
      </c>
      <c r="CM111" s="1066">
        <v>249</v>
      </c>
      <c r="CN111" s="991">
        <v>0</v>
      </c>
      <c r="CO111" s="1066" t="s">
        <v>342</v>
      </c>
      <c r="CP111" s="975">
        <v>0</v>
      </c>
      <c r="CQ111" s="997">
        <f t="shared" si="19"/>
        <v>2367</v>
      </c>
      <c r="CR111" s="975" t="s">
        <v>333</v>
      </c>
      <c r="CS111" s="975" t="s">
        <v>334</v>
      </c>
      <c r="CT111" s="975" t="s">
        <v>335</v>
      </c>
      <c r="CU111" s="178" t="s">
        <v>336</v>
      </c>
      <c r="CV111" s="178">
        <v>3102407261</v>
      </c>
      <c r="CW111" s="1358" t="s">
        <v>337</v>
      </c>
      <c r="CX111" s="1194"/>
      <c r="CY111" s="168"/>
      <c r="CZ111" s="168"/>
      <c r="DA111" s="168"/>
      <c r="DB111" s="168"/>
      <c r="DC111" s="1195"/>
    </row>
    <row r="112" spans="1:107" s="916" customFormat="1" ht="80.25" customHeight="1">
      <c r="A112" s="965" t="s">
        <v>719</v>
      </c>
      <c r="B112" s="966"/>
      <c r="C112" s="964" t="s">
        <v>927</v>
      </c>
      <c r="D112" s="1363"/>
      <c r="E112" s="967" t="s">
        <v>928</v>
      </c>
      <c r="F112" s="968" t="s">
        <v>929</v>
      </c>
      <c r="G112" s="968" t="s">
        <v>930</v>
      </c>
      <c r="H112" s="174" t="s">
        <v>26</v>
      </c>
      <c r="I112" s="973">
        <v>0.75</v>
      </c>
      <c r="J112" s="969">
        <v>2022</v>
      </c>
      <c r="K112" s="970">
        <v>44927</v>
      </c>
      <c r="L112" s="969" t="s">
        <v>327</v>
      </c>
      <c r="M112" s="971">
        <v>0.78</v>
      </c>
      <c r="N112" s="971">
        <v>0.8</v>
      </c>
      <c r="O112" s="971">
        <v>0.82</v>
      </c>
      <c r="P112" s="971">
        <v>0.84</v>
      </c>
      <c r="Q112" s="971">
        <v>0.86</v>
      </c>
      <c r="R112" s="971">
        <v>0.88</v>
      </c>
      <c r="S112" s="971">
        <v>0.9</v>
      </c>
      <c r="T112" s="971">
        <v>0.93</v>
      </c>
      <c r="U112" s="971">
        <v>0.95</v>
      </c>
      <c r="V112" s="971">
        <v>0.97</v>
      </c>
      <c r="W112" s="971">
        <v>1</v>
      </c>
      <c r="X112" s="971">
        <v>1</v>
      </c>
      <c r="Y112" s="1296" t="s">
        <v>938</v>
      </c>
      <c r="Z112" s="1371">
        <v>0.01</v>
      </c>
      <c r="AA112" s="1296" t="s">
        <v>939</v>
      </c>
      <c r="AB112" s="1296" t="s">
        <v>940</v>
      </c>
      <c r="AC112" s="174" t="s">
        <v>86</v>
      </c>
      <c r="AD112" s="178">
        <v>16.600000000000001</v>
      </c>
      <c r="AE112" s="174" t="s">
        <v>941</v>
      </c>
      <c r="AF112" s="1351" t="s">
        <v>20</v>
      </c>
      <c r="AG112" s="174" t="s">
        <v>95</v>
      </c>
      <c r="AH112" s="174" t="s">
        <v>431</v>
      </c>
      <c r="AI112" s="174" t="s">
        <v>431</v>
      </c>
      <c r="AJ112" s="963" t="s">
        <v>431</v>
      </c>
      <c r="AK112" s="1160">
        <v>46753</v>
      </c>
      <c r="AL112" s="1160" t="s">
        <v>942</v>
      </c>
      <c r="AM112" s="1138">
        <v>0</v>
      </c>
      <c r="AN112" s="1138">
        <v>0</v>
      </c>
      <c r="AO112" s="1138">
        <v>0</v>
      </c>
      <c r="AP112" s="1138">
        <v>0</v>
      </c>
      <c r="AQ112" s="1138">
        <v>0</v>
      </c>
      <c r="AR112" s="1196">
        <v>1</v>
      </c>
      <c r="AS112" s="1138">
        <v>0</v>
      </c>
      <c r="AT112" s="1138">
        <v>0</v>
      </c>
      <c r="AU112" s="1138">
        <v>0</v>
      </c>
      <c r="AV112" s="1138">
        <v>0</v>
      </c>
      <c r="AW112" s="1138">
        <v>0</v>
      </c>
      <c r="AX112" s="174">
        <v>1</v>
      </c>
      <c r="AY112" s="1066">
        <v>0</v>
      </c>
      <c r="AZ112" s="1066">
        <v>0</v>
      </c>
      <c r="BA112" s="1009">
        <v>0</v>
      </c>
      <c r="BB112" s="1009">
        <v>0</v>
      </c>
      <c r="BC112" s="1066">
        <v>0</v>
      </c>
      <c r="BD112" s="1066">
        <v>0</v>
      </c>
      <c r="BE112" s="1009">
        <v>0</v>
      </c>
      <c r="BF112" s="1009">
        <v>0</v>
      </c>
      <c r="BG112" s="1066">
        <v>0</v>
      </c>
      <c r="BH112" s="1066">
        <v>0</v>
      </c>
      <c r="BI112" s="1009">
        <v>0</v>
      </c>
      <c r="BJ112" s="1009">
        <v>0</v>
      </c>
      <c r="BK112" s="1066">
        <v>0</v>
      </c>
      <c r="BL112" s="1066">
        <v>0</v>
      </c>
      <c r="BM112" s="1009">
        <v>0</v>
      </c>
      <c r="BN112" s="1009">
        <v>0</v>
      </c>
      <c r="BO112" s="1066">
        <v>0</v>
      </c>
      <c r="BP112" s="1066">
        <v>0</v>
      </c>
      <c r="BQ112" s="1009">
        <v>0</v>
      </c>
      <c r="BR112" s="1009">
        <v>0</v>
      </c>
      <c r="BS112" s="1066">
        <v>535</v>
      </c>
      <c r="BT112" s="991">
        <v>0</v>
      </c>
      <c r="BU112" s="1066" t="s">
        <v>342</v>
      </c>
      <c r="BV112" s="975">
        <v>0</v>
      </c>
      <c r="BW112" s="1066">
        <v>0</v>
      </c>
      <c r="BX112" s="1066">
        <v>0</v>
      </c>
      <c r="BY112" s="1009">
        <v>0</v>
      </c>
      <c r="BZ112" s="1009">
        <v>0</v>
      </c>
      <c r="CA112" s="1066">
        <v>0</v>
      </c>
      <c r="CB112" s="1066">
        <v>0</v>
      </c>
      <c r="CC112" s="1009">
        <v>0</v>
      </c>
      <c r="CD112" s="1009">
        <v>0</v>
      </c>
      <c r="CE112" s="1066">
        <v>0</v>
      </c>
      <c r="CF112" s="1066">
        <v>0</v>
      </c>
      <c r="CG112" s="1009">
        <v>0</v>
      </c>
      <c r="CH112" s="1009">
        <v>0</v>
      </c>
      <c r="CI112" s="1066">
        <v>0</v>
      </c>
      <c r="CJ112" s="1066">
        <v>0</v>
      </c>
      <c r="CK112" s="1009">
        <v>0</v>
      </c>
      <c r="CL112" s="1009">
        <v>0</v>
      </c>
      <c r="CM112" s="1066">
        <v>0</v>
      </c>
      <c r="CN112" s="1066">
        <v>0</v>
      </c>
      <c r="CO112" s="1009">
        <v>0</v>
      </c>
      <c r="CP112" s="1009">
        <v>0</v>
      </c>
      <c r="CQ112" s="997">
        <f>BS112</f>
        <v>535</v>
      </c>
      <c r="CR112" s="975" t="s">
        <v>333</v>
      </c>
      <c r="CS112" s="975" t="s">
        <v>334</v>
      </c>
      <c r="CT112" s="975" t="s">
        <v>335</v>
      </c>
      <c r="CU112" s="178" t="s">
        <v>336</v>
      </c>
      <c r="CV112" s="178">
        <v>3102407261</v>
      </c>
      <c r="CW112" s="1358" t="s">
        <v>337</v>
      </c>
      <c r="CX112" s="168"/>
      <c r="CY112" s="168"/>
      <c r="CZ112" s="168"/>
      <c r="DA112" s="168"/>
      <c r="DB112" s="168"/>
      <c r="DC112" s="168"/>
    </row>
    <row r="113" spans="1:107" s="916" customFormat="1" ht="80.25" customHeight="1">
      <c r="A113" s="159"/>
      <c r="B113" s="937"/>
      <c r="C113" s="981"/>
      <c r="D113" s="1366"/>
      <c r="E113" s="169"/>
      <c r="F113" s="180"/>
      <c r="G113" s="168"/>
      <c r="H113" s="168"/>
      <c r="I113" s="919"/>
      <c r="J113" s="181"/>
      <c r="K113" s="182"/>
      <c r="L113" s="182"/>
      <c r="M113" s="182"/>
      <c r="N113" s="183"/>
      <c r="O113" s="183"/>
      <c r="P113" s="183"/>
      <c r="Q113" s="171"/>
      <c r="R113" s="171"/>
      <c r="S113" s="171"/>
      <c r="T113" s="171"/>
      <c r="U113" s="171"/>
      <c r="V113" s="171"/>
      <c r="W113" s="171"/>
      <c r="X113" s="183"/>
      <c r="Y113" s="195"/>
      <c r="Z113" s="1370"/>
      <c r="AA113" s="195"/>
      <c r="AB113" s="184"/>
      <c r="AC113" s="169"/>
      <c r="AD113" s="178"/>
      <c r="AE113" s="168"/>
      <c r="AF113" s="1357"/>
      <c r="AG113" s="185"/>
      <c r="AH113" s="170"/>
      <c r="AI113" s="920"/>
      <c r="AJ113" s="186"/>
      <c r="AK113" s="182"/>
      <c r="AL113" s="182"/>
      <c r="AM113" s="176"/>
      <c r="AN113" s="921"/>
      <c r="AO113" s="921"/>
      <c r="AP113" s="921"/>
      <c r="AQ113" s="175"/>
      <c r="AR113" s="175"/>
      <c r="AS113" s="175"/>
      <c r="AT113" s="175"/>
      <c r="AU113" s="175"/>
      <c r="AV113" s="175"/>
      <c r="AW113" s="175"/>
      <c r="AX113" s="921"/>
      <c r="AY113" s="172">
        <f>AY112+AY111+AY110+AY108+AY105+AY104+AY101+AY100+AY98+AY90+AY89+AY88+AY87+AY86+AY84+AY82+AY81+AY80</f>
        <v>342605.10367719998</v>
      </c>
      <c r="AZ113" s="172"/>
      <c r="BA113" s="172"/>
      <c r="BB113" s="172"/>
      <c r="BC113" s="172">
        <f>BC112+BC111+BC110+BC108+BC105+BC104+BC101+BC100+BC98+BC90+BC89+BC88+BC87+BC86+BC84+BC82+BC81+BC80</f>
        <v>360415.2806463333</v>
      </c>
      <c r="BD113" s="172"/>
      <c r="BE113" s="1531"/>
      <c r="BF113" s="170"/>
      <c r="BG113" s="172"/>
      <c r="BH113" s="172"/>
      <c r="BI113" s="1531"/>
      <c r="BJ113" s="170"/>
      <c r="BK113" s="172"/>
      <c r="BL113" s="172"/>
      <c r="BM113" s="173"/>
      <c r="BN113" s="170"/>
      <c r="BO113" s="172"/>
      <c r="BP113" s="172"/>
      <c r="BQ113" s="1531"/>
      <c r="BR113" s="170"/>
      <c r="BS113" s="172"/>
      <c r="BT113" s="172"/>
      <c r="BU113" s="1531"/>
      <c r="BV113" s="170"/>
      <c r="BW113" s="172"/>
      <c r="BX113" s="170"/>
      <c r="BY113" s="170"/>
      <c r="BZ113" s="170"/>
      <c r="CA113" s="172"/>
      <c r="CB113" s="170"/>
      <c r="CC113" s="170"/>
      <c r="CD113" s="170"/>
      <c r="CE113" s="172"/>
      <c r="CF113" s="170"/>
      <c r="CG113" s="170"/>
      <c r="CH113" s="170"/>
      <c r="CI113" s="172"/>
      <c r="CJ113" s="170"/>
      <c r="CK113" s="170"/>
      <c r="CL113" s="170"/>
      <c r="CM113" s="172"/>
      <c r="CN113" s="170"/>
      <c r="CO113" s="170"/>
      <c r="CP113" s="170"/>
      <c r="CQ113" s="172"/>
      <c r="CR113" s="160"/>
      <c r="CS113" s="195"/>
      <c r="CT113" s="160"/>
      <c r="CU113" s="184"/>
      <c r="CV113" s="168"/>
      <c r="CW113" s="1360"/>
      <c r="CX113" s="184"/>
      <c r="CY113" s="184"/>
      <c r="CZ113" s="168"/>
      <c r="DA113" s="184"/>
      <c r="DB113" s="187"/>
      <c r="DC113" s="922"/>
    </row>
    <row r="114" spans="1:107" s="916" customFormat="1" ht="80.25" customHeight="1">
      <c r="A114" s="159"/>
      <c r="B114" s="194"/>
      <c r="C114" s="720"/>
      <c r="D114" s="1367"/>
      <c r="E114" s="169"/>
      <c r="F114" s="180"/>
      <c r="G114" s="168"/>
      <c r="H114" s="168"/>
      <c r="I114" s="919"/>
      <c r="J114" s="181"/>
      <c r="K114" s="182"/>
      <c r="L114" s="182"/>
      <c r="M114" s="182"/>
      <c r="N114" s="183"/>
      <c r="O114" s="183"/>
      <c r="P114" s="183"/>
      <c r="Q114" s="171"/>
      <c r="R114" s="171"/>
      <c r="S114" s="171"/>
      <c r="T114" s="171"/>
      <c r="U114" s="171"/>
      <c r="V114" s="171"/>
      <c r="W114" s="171"/>
      <c r="X114" s="183"/>
      <c r="Y114" s="195"/>
      <c r="Z114" s="195"/>
      <c r="AA114" s="195"/>
      <c r="AB114" s="184"/>
      <c r="AC114" s="169"/>
      <c r="AD114" s="178"/>
      <c r="AE114" s="188"/>
      <c r="AF114" s="1357"/>
      <c r="AG114" s="185"/>
      <c r="AH114" s="170"/>
      <c r="AI114" s="920"/>
      <c r="AJ114" s="186"/>
      <c r="AK114" s="182"/>
      <c r="AL114" s="182"/>
      <c r="AM114" s="176"/>
      <c r="AN114" s="921"/>
      <c r="AO114" s="921"/>
      <c r="AP114" s="921"/>
      <c r="AQ114" s="175"/>
      <c r="AR114" s="175"/>
      <c r="AS114" s="175"/>
      <c r="AT114" s="175"/>
      <c r="AU114" s="175"/>
      <c r="AV114" s="175"/>
      <c r="AW114" s="175"/>
      <c r="AX114" s="921"/>
      <c r="AY114" s="172"/>
      <c r="AZ114" s="172"/>
      <c r="BA114" s="170"/>
      <c r="BB114" s="170"/>
      <c r="BC114" s="172"/>
      <c r="BD114" s="172"/>
      <c r="BE114" s="1531"/>
      <c r="BF114" s="170"/>
      <c r="BG114" s="172"/>
      <c r="BH114" s="172"/>
      <c r="BI114" s="1531"/>
      <c r="BJ114" s="170"/>
      <c r="BK114" s="172"/>
      <c r="BL114" s="172"/>
      <c r="BM114" s="173"/>
      <c r="BN114" s="170"/>
      <c r="BO114" s="172"/>
      <c r="BP114" s="172"/>
      <c r="BQ114" s="1531"/>
      <c r="BR114" s="170"/>
      <c r="BS114" s="172"/>
      <c r="BT114" s="172"/>
      <c r="BU114" s="1531"/>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910"/>
      <c r="CR114" s="160"/>
      <c r="CS114" s="195"/>
      <c r="CT114" s="160"/>
      <c r="CU114" s="184"/>
      <c r="CV114" s="168"/>
      <c r="CW114" s="1360"/>
      <c r="CX114" s="184"/>
      <c r="CY114" s="184"/>
      <c r="CZ114" s="168"/>
      <c r="DA114" s="184"/>
      <c r="DB114" s="187"/>
      <c r="DC114" s="922"/>
    </row>
  </sheetData>
  <autoFilter ref="A12:DG113"/>
  <mergeCells count="68">
    <mergeCell ref="DB11:DB12"/>
    <mergeCell ref="DC11:DC12"/>
    <mergeCell ref="BE113:BE114"/>
    <mergeCell ref="BI113:BI114"/>
    <mergeCell ref="BQ113:BQ114"/>
    <mergeCell ref="BU113:BU114"/>
    <mergeCell ref="CV11:CV12"/>
    <mergeCell ref="CW11:CW12"/>
    <mergeCell ref="CX11:CX12"/>
    <mergeCell ref="CY11:CY12"/>
    <mergeCell ref="CZ11:CZ12"/>
    <mergeCell ref="DA11:DA12"/>
    <mergeCell ref="CM11:CP11"/>
    <mergeCell ref="CQ11:CQ12"/>
    <mergeCell ref="CR11:CR12"/>
    <mergeCell ref="CS11:CS12"/>
    <mergeCell ref="CT11:CT12"/>
    <mergeCell ref="CU11:CU12"/>
    <mergeCell ref="BO11:BR11"/>
    <mergeCell ref="BS11:BV11"/>
    <mergeCell ref="BW11:BZ11"/>
    <mergeCell ref="CA11:CD11"/>
    <mergeCell ref="CE11:CH11"/>
    <mergeCell ref="CI11:CL11"/>
    <mergeCell ref="BK11:BN11"/>
    <mergeCell ref="AB11:AB12"/>
    <mergeCell ref="AC11:AC12"/>
    <mergeCell ref="AD11:AD12"/>
    <mergeCell ref="AE11:AE12"/>
    <mergeCell ref="AF11:AF12"/>
    <mergeCell ref="AG11:AG12"/>
    <mergeCell ref="AH11:AH12"/>
    <mergeCell ref="AI11:AJ11"/>
    <mergeCell ref="AY11:BB11"/>
    <mergeCell ref="BC11:BF11"/>
    <mergeCell ref="BG11:BJ11"/>
    <mergeCell ref="K11:L11"/>
    <mergeCell ref="M11:W11"/>
    <mergeCell ref="X11:X12"/>
    <mergeCell ref="Y11:Y12"/>
    <mergeCell ref="Z11:Z12"/>
    <mergeCell ref="E11:E12"/>
    <mergeCell ref="F11:F12"/>
    <mergeCell ref="G11:G12"/>
    <mergeCell ref="H11:H12"/>
    <mergeCell ref="I11:J11"/>
    <mergeCell ref="D6:DC6"/>
    <mergeCell ref="CQ8:DC8"/>
    <mergeCell ref="A9:DC9"/>
    <mergeCell ref="A10:A12"/>
    <mergeCell ref="B10:B12"/>
    <mergeCell ref="C10:X10"/>
    <mergeCell ref="Y10:AJ10"/>
    <mergeCell ref="AK10:AL11"/>
    <mergeCell ref="AM10:AW11"/>
    <mergeCell ref="AX10:AX12"/>
    <mergeCell ref="AA11:AA12"/>
    <mergeCell ref="AY10:CQ10"/>
    <mergeCell ref="CR10:CW10"/>
    <mergeCell ref="CX10:DC10"/>
    <mergeCell ref="C11:C12"/>
    <mergeCell ref="D11:D12"/>
    <mergeCell ref="D5:DC5"/>
    <mergeCell ref="A1:DC1"/>
    <mergeCell ref="A2:DC2"/>
    <mergeCell ref="A3:C3"/>
    <mergeCell ref="D3:DC3"/>
    <mergeCell ref="D4:DC4"/>
  </mergeCells>
  <dataValidations xWindow="546" yWindow="395" count="61">
    <dataValidation type="list" allowBlank="1" showInputMessage="1" showErrorMessage="1" sqref="BL8">
      <formula1>INDIRECT($AN$8)</formula1>
    </dataValidation>
    <dataValidation type="list" allowBlank="1" showInputMessage="1" showErrorMessage="1" sqref="AC8">
      <formula1>INDIRECT($Q$8)</formula1>
    </dataValidation>
    <dataValidation allowBlank="1" showInputMessage="1" showErrorMessage="1" prompt="Cifras en millones de pesos. Corresponde al valor de implementar la acción._x000a_" sqref="AY12 BC12 BG12 BK12 BO12 BS12 BW12 CA12 CE12 CI12 CM12 CE80 CA80 BW80 BS80 BO80 BK80 BG80 CM80 AY80 CI80 BC80"/>
    <dataValidation allowBlank="1" showInputMessage="1" showErrorMessage="1" prompt="Revisar si este indicador corresponde a un indicador del PDD Vigente. Tomarlo del listado de indicadores del plan que se encuentra en la caja de herramientas._x000a__x000a_" sqref="AG11:AG12"/>
    <dataValidation type="custom" allowBlank="1" showInputMessage="1" showErrorMessage="1" sqref="AA187">
      <formula1>ISTEXT(AA187)</formula1>
    </dataValidation>
    <dataValidation allowBlank="1" showInputMessage="1" showErrorMessage="1" prompt="Cifras en millones de pesos" sqref="AY10"/>
    <dataValidation type="whole" allowBlank="1" showInputMessage="1" showErrorMessage="1" sqref="AI122:AI126 AI115">
      <formula1>1</formula1>
      <formula2>500000000</formula2>
    </dataValidation>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M11"/>
    <dataValidation allowBlank="1" showInputMessage="1" showErrorMessage="1" prompt="Período que tomará lograr el resultado o producto." sqref="AK10 K11:L11"/>
    <dataValidation allowBlank="1" showInputMessage="1" showErrorMessage="1" prompt="Si corresponde a un indicador del PDD, identifique el código de la meta el cual se encuentra en el listado de indicadores del plan que se encuentra en la caja de herramientas._x000a__x000a_" sqref="AH11:AH12"/>
    <dataValidation allowBlank="1" showInputMessage="1" showErrorMessage="1" prompt="Si la fuente de financiación es inversión, identifique el código del proyecto." sqref="BF12 BJ12 BB12 BN12 BR12 BV12 BZ12 CD12 CH12 CL12 CP12 BB80:BB81 BF80:BF81"/>
    <dataValidation allowBlank="1" showInputMessage="1" showErrorMessage="1" prompt="Identifique la fuente de financiación (Funcionamiento, Inversión, Cooperaciòn, Crédito, etc. )" sqref="BI12 BM12 BA12 BE12 BQ12 BU12 BY12 CC12 CG12 CK12 CO12 BA80:BA81"/>
    <dataValidation type="list" allowBlank="1" showInputMessage="1" showErrorMessage="1" sqref="F8">
      <formula1>INDIRECT($B$8)</formula1>
    </dataValidation>
    <dataValidation type="list" allowBlank="1" showInputMessage="1" showErrorMessage="1" sqref="G7">
      <formula1>INDIRECT($B$7)</formula1>
    </dataValidation>
    <dataValidation allowBlank="1" showInputMessage="1" showErrorMessage="1" prompt="Determine si el indicador responde a un enfoque (Derechos Humanos, Género, Poblacional - Diferencial, Ambiental y Territorial). Si responde a más de enfoque separelos por ;" sqref="G11:G12 AE11:AE12"/>
    <dataValidation allowBlank="1" showInputMessage="1" showErrorMessage="1" prompt="Identifique el ODS a que le apunta el indicador de producto. Seleccione de la lista desplegable." sqref="AC11:AD12"/>
    <dataValidation type="custom" allowBlank="1" showInputMessage="1" showErrorMessage="1" prompt="Escriba el Objetivo general de la política pública." sqref="A9">
      <formula1>ISTEXT(A9)</formula1>
    </dataValidation>
    <dataValidation allowBlank="1" showInputMessage="1" showErrorMessage="1" prompt="Escriba los correos electrónicos de las personas corresponsables de contacto relacionadas en la columna anterior." sqref="DC11:DC12"/>
    <dataValidation allowBlank="1" showInputMessage="1" showErrorMessage="1" prompt="Escriba el teléfono de contacto de las personas responsables de la ejecución del producto, separados por ;." sqref="DB11:DB12"/>
    <dataValidation allowBlank="1" showInputMessage="1" showErrorMessage="1" prompt="Escriba el nombre completo de la persona corresponsable de la ejecución del producto, separados por ;." sqref="DA11:DA12"/>
    <dataValidation allowBlank="1" showInputMessage="1" showErrorMessage="1" prompt="Escriba la Dirección, Subdirección, Grupo o Unidad corresponsables de la ejecución del producto._x000a_Utilice nombres completos no abreviaciones." sqref="CZ11:CZ12"/>
    <dataValidation allowBlank="1" showInputMessage="1" showErrorMessage="1" prompt="Indique las entidades que son corresponsables con el cumplimiento del producto (indicador), separándolas con un ;" sqref="CY11:CY12"/>
    <dataValidation allowBlank="1" showInputMessage="1" showErrorMessage="1" prompt="Indique los sectores separados por ; que son corresponsables en el cumplimiento del producto (indicador)" sqref="CX11:CX12"/>
    <dataValidation allowBlank="1" showInputMessage="1" showErrorMessage="1" prompt="Totalice la meta de producto a alcanzar al final de la vigencia de la política pública. Tenga en cuenta el Tipo de Anualización determinado." sqref="AX10:AX12"/>
    <dataValidation allowBlank="1" showInputMessage="1" showErrorMessage="1" prompt="Cifras en millones de pesos. Corresponde al valor con el que se cuenta y se asigna a la implementación de la acción. _x000a_No necesariamente corresponderá al costo." sqref="BH12 AZ12 BD12 AZ80"/>
    <dataValidation allowBlank="1" showInputMessage="1" showErrorMessage="1" prompt="Seleccione de la lista desplegable._x000a_Fórmula a través de la cual se acumulan los avances, de tal forma que sea posible determinar el avance del indicador. _x000a__x000a_" sqref="AF11:AF12 H11:H12"/>
    <dataValidation allowBlank="1" showInputMessage="1" showErrorMessage="1" prompt="Aplica para documentos de política aprobados por el CONPES D.C." sqref="A3:C3"/>
    <dataValidation allowBlank="1" showInputMessage="1" showErrorMessage="1" prompt="Defina el Producto que quiere alcanzar a través de la medición." sqref="Y11:Y12"/>
    <dataValidation type="date" allowBlank="1" showInputMessage="1" showErrorMessage="1" sqref="B4:C6">
      <formula1>36526</formula1>
      <formula2>55153</formula2>
    </dataValidation>
    <dataValidation allowBlank="1" showInputMessage="1" showErrorMessage="1" prompt="Seleccione de la lista desplegable la entidad líder de la política pública." sqref="F7"/>
    <dataValidation allowBlank="1" showInputMessage="1" showErrorMessage="1" prompt="Seleccione de la lista desplegable el sector líder de la política pública._x000a_" sqref="A7"/>
    <dataValidation allowBlank="1" showInputMessage="1" showErrorMessage="1" prompt="Seleccione de la lista desplegable la entidad al que corresponde el documento CONPES D.C." sqref="E8 BK8 AB8"/>
    <dataValidation allowBlank="1" showInputMessage="1" showErrorMessage="1" prompt="Seleccione de la lista. Identifique los sectores corresponsables, utilice una columna para cada sector con su respectiva entidad." sqref="A8 O8:P8 AL8:AM8"/>
    <dataValidation allowBlank="1" showInputMessage="1" showErrorMessage="1" prompt="Formato DD/MM/AAAA_x000a_Reportar los avances de las acciones de la política y el cumplimiento de sus objetivos, de acuerdo a los cortes establecidos por el CONPES, diciembre y junio de cada año." sqref="A6"/>
    <dataValidation allowBlank="1" showInputMessage="1" showErrorMessage="1" prompt="Formato DD/MM/AAAA._x000a_Esta casilla se utiliza en caso de modificación del plan de acción. Difiere de la casilla Fecha de corte de seguimiento." sqref="A5"/>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A4"/>
    <dataValidation allowBlank="1" showInputMessage="1" showErrorMessage="1" prompt="Escriba el nombre de la Política Pública._x000a_Use mayúscula sostenida." sqref="A2"/>
    <dataValidation type="whole" allowBlank="1" showInputMessage="1" showErrorMessage="1" sqref="AJ122:AJ126 AJ114 AJ115:AK115 AK112 AK80:AK81">
      <formula1>2000</formula1>
      <formula2>500000000</formula2>
    </dataValidation>
    <dataValidation type="custom" allowBlank="1" showInputMessage="1" showErrorMessage="1" error="La celda debe contener solo texto" sqref="CT201 CT126 CT115:CU115 CT156:CT160 CT199 CT149 CT130:CT135 CT187:CT193 CT180 CT175:CT177 CT173 CU104:CU107 CU13:CU15 CU122:CU126 CT122:CT123 CT151:CT154 CT162:CT163 CT167:CT169 CU31:CU34 CU53 CY77:CZ80 CY48:CZ58 CU110:CU112 CY13:CZ45 CU98:CU99 CU74 CU86:CU89 CY74:CZ74 CU80:CU84 CY82:CZ84 CS38:CT38">
      <formula1>ISTEXT(CS13)</formula1>
    </dataValidation>
    <dataValidation allowBlank="1" showInputMessage="1" showErrorMessage="1" prompt="Escriba el numero telefónico, número de extensión, correo electrónico de la persona de contacto relacionada en la columna anterior." sqref="CW11:CW12"/>
    <dataValidation allowBlank="1" showInputMessage="1" showErrorMessage="1" prompt="Escriba el nombre completo de la persona responsable de la ejecución del producto." sqref="CU11:CV12"/>
    <dataValidation allowBlank="1" showInputMessage="1" showErrorMessage="1" prompt="Escriba la Dirección, Subdirección, Grupo o Unidad responsable de la ejecución del producto o acción._x000a_Utilice nombres completos." sqref="CT11:CT12"/>
    <dataValidation allowBlank="1" showInputMessage="1" showErrorMessage="1" prompt="Seleccione de la lista desplegable, la entidad responsable de la ejecución del producto o acción." sqref="CR11:CS12"/>
    <dataValidation allowBlank="1" showInputMessage="1" showErrorMessage="1" prompt="Suma de los costos de cada vigencia durante la ejecución de la política pública." sqref="CQ11:CQ12"/>
    <dataValidation allowBlank="1" showInputMessage="1" showErrorMessage="1" prompt="Cifras en millones de pesos.  Corresponde al valor con el que se cuenta y se asigna a la implementación de la acción. _x000a_No necesariamente corresponderá al costo." sqref="BL12 BP12 BT12 BX12 CB12 CF12 CJ12 CN12"/>
    <dataValidation allowBlank="1" showInputMessage="1" showErrorMessage="1" prompt="Formato DD/MM/AAAA_x000a_Escriba la fecha de finalización de ejecución del producto._x000a__x000a_" sqref="AL12"/>
    <dataValidation type="date" allowBlank="1" showInputMessage="1" showErrorMessage="1" sqref="AK122:AM126 AM115">
      <formula1>36526</formula1>
      <formula2>58806</formula2>
    </dataValidation>
    <dataValidation allowBlank="1" showInputMessage="1" showErrorMessage="1" prompt="Formato DD/MM/AAAA_x000a_Escriba la fecha de inicio de ejecución del producto._x000a_" sqref="AK12"/>
    <dataValidation allowBlank="1" showInputMessage="1" showErrorMessage="1" prompt="Escriba el nombre del indicador. _x000a_Debe evidenciar con precisión la propiedad a medir, y debe guardar coherencia con la fórmula._x000a_Solo se puede tener un indicador por producto o acción." sqref="AA11:AA12"/>
    <dataValidation allowBlank="1" showInputMessage="1" showErrorMessage="1" prompt="Totalice la meta de resultado a alcanzar al final de la vigencia de la política pública. Tenga en cuenta el Tipo de Anualización determinado." sqref="X11:X12"/>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AI11:AJ11 I11:J11"/>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D11:D12"/>
    <dataValidation allowBlank="1" showInputMessage="1" showErrorMessage="1" prompt="Escriba la fórmula de cálculo del indicador. _x000a_Variables usadas para la medición del indicador, debe ser explicita la unidad de medida." sqref="F11:F12 AB11:AB12"/>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E11:E12"/>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B10:B12"/>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A10:A12"/>
    <dataValidation type="custom" allowBlank="1" showInputMessage="1" showErrorMessage="1" error="La celda es de solo texto" sqref="A130:A204 A113:A121">
      <formula1>ISTEXT(A113)</formula1>
    </dataValidation>
    <dataValidation type="list" allowBlank="1" showInputMessage="1" showErrorMessage="1" sqref="H13:H126 AF70:AF126 AF13:AF68">
      <formula1>ANUALIZACIÓN</formula1>
    </dataValidation>
    <dataValidation type="list" allowBlank="1" showInputMessage="1" showErrorMessage="1" sqref="CX50:CX59 CX13:CX22 CX29:CX40 CX77:CX80 CX82:CX84">
      <formula1>INDIRECT($BQ$31)</formula1>
    </dataValidation>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AM10:AN10"/>
    <dataValidation type="list" allowBlank="1" showInputMessage="1" showErrorMessage="1" sqref="CX74">
      <formula1>INDIRECT($BQ$30)</formula1>
    </dataValidation>
  </dataValidations>
  <hyperlinks>
    <hyperlink ref="CW59" r:id="rId1"/>
    <hyperlink ref="CW100" r:id="rId2"/>
    <hyperlink ref="CW101" r:id="rId3"/>
    <hyperlink ref="CW61" r:id="rId4"/>
    <hyperlink ref="CW62" r:id="rId5"/>
    <hyperlink ref="CW85" r:id="rId6"/>
    <hyperlink ref="CW63" r:id="rId7"/>
    <hyperlink ref="CW40" r:id="rId8"/>
    <hyperlink ref="CW102" r:id="rId9"/>
    <hyperlink ref="CW103" r:id="rId10"/>
    <hyperlink ref="CW41" r:id="rId11"/>
    <hyperlink ref="CW17" r:id="rId12"/>
    <hyperlink ref="CW79" r:id="rId13"/>
    <hyperlink ref="CW29" r:id="rId14"/>
    <hyperlink ref="CW30" r:id="rId15"/>
    <hyperlink ref="CW42" r:id="rId16"/>
    <hyperlink ref="CW19" r:id="rId17"/>
    <hyperlink ref="CW90" r:id="rId18"/>
    <hyperlink ref="CW54" r:id="rId19"/>
    <hyperlink ref="CW75" r:id="rId20"/>
    <hyperlink ref="CW20" r:id="rId21"/>
    <hyperlink ref="CW21" r:id="rId22"/>
    <hyperlink ref="CW44" r:id="rId23"/>
    <hyperlink ref="CW45" r:id="rId24"/>
    <hyperlink ref="CW48" r:id="rId25"/>
    <hyperlink ref="CW49" r:id="rId26"/>
    <hyperlink ref="CW77" r:id="rId27"/>
    <hyperlink ref="CW78" r:id="rId28"/>
    <hyperlink ref="CW93" r:id="rId29"/>
    <hyperlink ref="CW92" r:id="rId30"/>
    <hyperlink ref="CW91" r:id="rId31"/>
    <hyperlink ref="CW106" r:id="rId32"/>
    <hyperlink ref="CW94" r:id="rId33"/>
    <hyperlink ref="CW107" r:id="rId34"/>
    <hyperlink ref="CW99" r:id="rId35"/>
    <hyperlink ref="CW22" r:id="rId36"/>
    <hyperlink ref="CW57" r:id="rId37"/>
    <hyperlink ref="CW55" r:id="rId38"/>
    <hyperlink ref="CW56" r:id="rId39"/>
    <hyperlink ref="CW76" r:id="rId40"/>
    <hyperlink ref="CW58" r:id="rId41"/>
    <hyperlink ref="CW71" r:id="rId42"/>
    <hyperlink ref="CW73" r:id="rId43"/>
    <hyperlink ref="CW60" r:id="rId44"/>
    <hyperlink ref="CW23" r:id="rId45"/>
    <hyperlink ref="CW46" r:id="rId46"/>
    <hyperlink ref="CW108" r:id="rId47"/>
    <hyperlink ref="CW24" r:id="rId48"/>
    <hyperlink ref="CW25" r:id="rId49"/>
    <hyperlink ref="CW35" r:id="rId50"/>
    <hyperlink ref="CW36" r:id="rId51"/>
    <hyperlink ref="CW26" r:id="rId52"/>
    <hyperlink ref="CW27" r:id="rId53"/>
    <hyperlink ref="CW28" r:id="rId54"/>
    <hyperlink ref="CW47" r:id="rId55"/>
    <hyperlink ref="CW95" r:id="rId56"/>
    <hyperlink ref="CW96" r:id="rId57"/>
    <hyperlink ref="CW97" r:id="rId58"/>
    <hyperlink ref="CW109" r:id="rId59"/>
    <hyperlink ref="CW13" r:id="rId60"/>
    <hyperlink ref="CW14" r:id="rId61"/>
    <hyperlink ref="CW31" r:id="rId62"/>
    <hyperlink ref="CW32" r:id="rId63"/>
    <hyperlink ref="CW33" r:id="rId64"/>
    <hyperlink ref="CW34" r:id="rId65"/>
    <hyperlink ref="CW53" r:id="rId66"/>
    <hyperlink ref="CW98" r:id="rId67"/>
    <hyperlink ref="CW86" r:id="rId68"/>
    <hyperlink ref="CW87" r:id="rId69"/>
    <hyperlink ref="CW89" r:id="rId70"/>
    <hyperlink ref="CW104" r:id="rId71"/>
    <hyperlink ref="CW105" r:id="rId72"/>
    <hyperlink ref="CW110" r:id="rId73"/>
    <hyperlink ref="CW111" r:id="rId74"/>
    <hyperlink ref="CW80" r:id="rId75"/>
    <hyperlink ref="CW112" r:id="rId76"/>
    <hyperlink ref="CW81" r:id="rId77" display="mailto:nmartinezp1@sdis.gov.co"/>
    <hyperlink ref="CW39" r:id="rId78"/>
    <hyperlink ref="CW51" r:id="rId79"/>
    <hyperlink ref="CW88" r:id="rId80"/>
    <hyperlink ref="CW74" r:id="rId81"/>
    <hyperlink ref="CW82" r:id="rId82"/>
    <hyperlink ref="DC84" r:id="rId83"/>
    <hyperlink ref="CW84" r:id="rId84"/>
    <hyperlink ref="CW50" r:id="rId85"/>
  </hyperlinks>
  <pageMargins left="0.7" right="0.7" top="0.75" bottom="0.75" header="0.3" footer="0.3"/>
  <pageSetup paperSize="9" orientation="portrait" r:id="rId86"/>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B3" zoomScale="72" zoomScaleNormal="72" workbookViewId="0">
      <selection activeCell="C2" sqref="C2:M2"/>
    </sheetView>
  </sheetViews>
  <sheetFormatPr baseColWidth="10" defaultColWidth="9.140625" defaultRowHeight="15.75"/>
  <cols>
    <col min="1" max="1" width="28" customWidth="1"/>
    <col min="2" max="2" width="37.42578125" style="345" customWidth="1"/>
    <col min="3" max="5" width="9.140625" style="345"/>
    <col min="6" max="6" width="11.28515625" style="345" customWidth="1"/>
    <col min="7" max="13" width="9.140625" style="345"/>
    <col min="14" max="18" width="28" style="11" customWidth="1"/>
  </cols>
  <sheetData>
    <row r="1" spans="1:13">
      <c r="A1" s="398" t="s">
        <v>594</v>
      </c>
      <c r="B1" s="380" t="s">
        <v>1276</v>
      </c>
      <c r="C1" s="347"/>
      <c r="D1" s="348" t="s">
        <v>594</v>
      </c>
      <c r="E1" s="348" t="s">
        <v>594</v>
      </c>
      <c r="F1" s="348" t="s">
        <v>594</v>
      </c>
      <c r="G1" s="348" t="s">
        <v>594</v>
      </c>
      <c r="H1" s="348" t="s">
        <v>594</v>
      </c>
      <c r="I1" s="348" t="s">
        <v>594</v>
      </c>
      <c r="J1" s="348" t="s">
        <v>594</v>
      </c>
      <c r="K1" s="348" t="s">
        <v>594</v>
      </c>
      <c r="L1" s="348" t="s">
        <v>594</v>
      </c>
      <c r="M1" s="349" t="s">
        <v>594</v>
      </c>
    </row>
    <row r="2" spans="1:13" ht="40.5" customHeight="1">
      <c r="A2" s="1636" t="s">
        <v>944</v>
      </c>
      <c r="B2" s="381" t="s">
        <v>945</v>
      </c>
      <c r="C2" s="1899" t="s">
        <v>462</v>
      </c>
      <c r="D2" s="1900"/>
      <c r="E2" s="1900"/>
      <c r="F2" s="1900"/>
      <c r="G2" s="1900"/>
      <c r="H2" s="1900"/>
      <c r="I2" s="1900"/>
      <c r="J2" s="1900"/>
      <c r="K2" s="1900"/>
      <c r="L2" s="1900"/>
      <c r="M2" s="1901"/>
    </row>
    <row r="3" spans="1:13" ht="15" customHeight="1">
      <c r="A3" s="1637"/>
      <c r="B3" s="382" t="s">
        <v>1063</v>
      </c>
      <c r="C3" s="1609" t="s">
        <v>1277</v>
      </c>
      <c r="D3" s="1610"/>
      <c r="E3" s="1610"/>
      <c r="F3" s="1610"/>
      <c r="G3" s="1610"/>
      <c r="H3" s="1610"/>
      <c r="I3" s="1610"/>
      <c r="J3" s="1610"/>
      <c r="K3" s="1610"/>
      <c r="L3" s="1610"/>
      <c r="M3" s="1611"/>
    </row>
    <row r="4" spans="1:13" ht="15" customHeight="1">
      <c r="A4" s="1637"/>
      <c r="B4" s="383" t="s">
        <v>292</v>
      </c>
      <c r="C4" s="350" t="s">
        <v>93</v>
      </c>
      <c r="D4" s="351" t="s">
        <v>594</v>
      </c>
      <c r="E4" s="352" t="s">
        <v>594</v>
      </c>
      <c r="F4" s="1997" t="s">
        <v>293</v>
      </c>
      <c r="G4" s="1787"/>
      <c r="H4" s="353">
        <v>44</v>
      </c>
      <c r="I4" s="350" t="s">
        <v>594</v>
      </c>
      <c r="J4" s="350" t="s">
        <v>594</v>
      </c>
      <c r="K4" s="350" t="s">
        <v>594</v>
      </c>
      <c r="L4" s="350" t="s">
        <v>594</v>
      </c>
      <c r="M4" s="354" t="s">
        <v>594</v>
      </c>
    </row>
    <row r="5" spans="1:13" ht="15" customHeight="1">
      <c r="A5" s="1637"/>
      <c r="B5" s="383" t="s">
        <v>947</v>
      </c>
      <c r="C5" s="1609" t="s">
        <v>1065</v>
      </c>
      <c r="D5" s="1610"/>
      <c r="E5" s="1610"/>
      <c r="F5" s="1610"/>
      <c r="G5" s="1610"/>
      <c r="H5" s="1610"/>
      <c r="I5" s="1610"/>
      <c r="J5" s="1610"/>
      <c r="K5" s="1610"/>
      <c r="L5" s="1610"/>
      <c r="M5" s="1610"/>
    </row>
    <row r="6" spans="1:13" ht="15" customHeight="1">
      <c r="A6" s="1637"/>
      <c r="B6" s="383" t="s">
        <v>948</v>
      </c>
      <c r="C6" s="1609" t="s">
        <v>1066</v>
      </c>
      <c r="D6" s="1610"/>
      <c r="E6" s="1610"/>
      <c r="F6" s="1610"/>
      <c r="G6" s="1610"/>
      <c r="H6" s="1610"/>
      <c r="I6" s="1610"/>
      <c r="J6" s="1610"/>
      <c r="K6" s="1610"/>
      <c r="L6" s="1610"/>
      <c r="M6" s="1610"/>
    </row>
    <row r="7" spans="1:13" ht="15" customHeight="1">
      <c r="A7" s="1637"/>
      <c r="B7" s="383" t="s">
        <v>949</v>
      </c>
      <c r="C7" s="1996" t="s">
        <v>33</v>
      </c>
      <c r="D7" s="1788"/>
      <c r="E7" s="355" t="s">
        <v>594</v>
      </c>
      <c r="F7" s="355" t="s">
        <v>594</v>
      </c>
      <c r="G7" s="356" t="s">
        <v>594</v>
      </c>
      <c r="H7" s="357" t="s">
        <v>296</v>
      </c>
      <c r="I7" s="1998" t="s">
        <v>56</v>
      </c>
      <c r="J7" s="1788"/>
      <c r="K7" s="1788"/>
      <c r="L7" s="1788"/>
      <c r="M7" s="1789"/>
    </row>
    <row r="8" spans="1:13">
      <c r="A8" s="1637"/>
      <c r="B8" s="1999" t="s">
        <v>950</v>
      </c>
      <c r="C8" s="355" t="s">
        <v>594</v>
      </c>
      <c r="D8" s="355" t="s">
        <v>594</v>
      </c>
      <c r="E8" s="358" t="s">
        <v>594</v>
      </c>
      <c r="F8" s="358" t="s">
        <v>594</v>
      </c>
      <c r="G8" s="358" t="s">
        <v>594</v>
      </c>
      <c r="H8" s="358" t="s">
        <v>594</v>
      </c>
      <c r="I8" s="355" t="s">
        <v>594</v>
      </c>
      <c r="J8" s="355" t="s">
        <v>594</v>
      </c>
      <c r="K8" s="355" t="s">
        <v>594</v>
      </c>
      <c r="L8" s="355" t="s">
        <v>594</v>
      </c>
      <c r="M8" s="359" t="s">
        <v>594</v>
      </c>
    </row>
    <row r="9" spans="1:13" ht="15" customHeight="1">
      <c r="A9" s="1637"/>
      <c r="B9" s="1806"/>
      <c r="C9" s="2000" t="s">
        <v>56</v>
      </c>
      <c r="D9" s="1778"/>
      <c r="E9" s="355" t="s">
        <v>594</v>
      </c>
      <c r="F9" s="1771" t="s">
        <v>594</v>
      </c>
      <c r="G9" s="1771"/>
      <c r="H9" s="355" t="s">
        <v>594</v>
      </c>
      <c r="I9" s="1771" t="s">
        <v>594</v>
      </c>
      <c r="J9" s="1771"/>
      <c r="K9" s="355" t="s">
        <v>594</v>
      </c>
      <c r="L9" s="355" t="s">
        <v>594</v>
      </c>
      <c r="M9" s="359" t="s">
        <v>594</v>
      </c>
    </row>
    <row r="10" spans="1:13" ht="15" customHeight="1">
      <c r="A10" s="1637"/>
      <c r="B10" s="1807"/>
      <c r="C10" s="1996" t="s">
        <v>951</v>
      </c>
      <c r="D10" s="1788"/>
      <c r="E10" s="360" t="s">
        <v>594</v>
      </c>
      <c r="F10" s="1788" t="s">
        <v>951</v>
      </c>
      <c r="G10" s="1788"/>
      <c r="H10" s="360" t="s">
        <v>594</v>
      </c>
      <c r="I10" s="1788" t="s">
        <v>951</v>
      </c>
      <c r="J10" s="1788"/>
      <c r="K10" s="360" t="s">
        <v>594</v>
      </c>
      <c r="L10" s="360" t="s">
        <v>594</v>
      </c>
      <c r="M10" s="361" t="s">
        <v>594</v>
      </c>
    </row>
    <row r="11" spans="1:13" ht="42" customHeight="1">
      <c r="A11" s="1637"/>
      <c r="B11" s="383" t="s">
        <v>952</v>
      </c>
      <c r="C11" s="1609" t="s">
        <v>1278</v>
      </c>
      <c r="D11" s="1610"/>
      <c r="E11" s="1610"/>
      <c r="F11" s="1610"/>
      <c r="G11" s="1610"/>
      <c r="H11" s="1610"/>
      <c r="I11" s="1610"/>
      <c r="J11" s="1610"/>
      <c r="K11" s="1610"/>
      <c r="L11" s="1610"/>
      <c r="M11" s="1611"/>
    </row>
    <row r="12" spans="1:13" ht="29.25" customHeight="1">
      <c r="A12" s="1637"/>
      <c r="B12" s="383" t="s">
        <v>1069</v>
      </c>
      <c r="C12" s="1955" t="s">
        <v>1279</v>
      </c>
      <c r="D12" s="1956"/>
      <c r="E12" s="1956"/>
      <c r="F12" s="1956"/>
      <c r="G12" s="1956"/>
      <c r="H12" s="1956"/>
      <c r="I12" s="1956"/>
      <c r="J12" s="1956"/>
      <c r="K12" s="1956"/>
      <c r="L12" s="1956"/>
      <c r="M12" s="1957"/>
    </row>
    <row r="13" spans="1:13" ht="36" customHeight="1">
      <c r="A13" s="1637"/>
      <c r="B13" s="383" t="s">
        <v>1071</v>
      </c>
      <c r="C13" s="1747" t="s">
        <v>322</v>
      </c>
      <c r="D13" s="1712"/>
      <c r="E13" s="1712"/>
      <c r="F13" s="1712"/>
      <c r="G13" s="1712"/>
      <c r="H13" s="1712"/>
      <c r="I13" s="1712"/>
      <c r="J13" s="1712"/>
      <c r="K13" s="1712"/>
      <c r="L13" s="1712"/>
      <c r="M13" s="1713"/>
    </row>
    <row r="14" spans="1:13" ht="32.25" customHeight="1">
      <c r="A14" s="1637"/>
      <c r="B14" s="2001" t="s">
        <v>1072</v>
      </c>
      <c r="C14" s="1994" t="s">
        <v>59</v>
      </c>
      <c r="D14" s="1995"/>
      <c r="E14" s="362" t="s">
        <v>108</v>
      </c>
      <c r="F14" s="1994" t="s">
        <v>1271</v>
      </c>
      <c r="G14" s="1956"/>
      <c r="H14" s="1956"/>
      <c r="I14" s="1956"/>
      <c r="J14" s="1956"/>
      <c r="K14" s="1956"/>
      <c r="L14" s="1956"/>
      <c r="M14" s="1957"/>
    </row>
    <row r="15" spans="1:13">
      <c r="A15" s="1637"/>
      <c r="B15" s="1809"/>
      <c r="C15" s="350" t="s">
        <v>594</v>
      </c>
      <c r="D15" s="350" t="s">
        <v>594</v>
      </c>
      <c r="E15" s="385" t="s">
        <v>594</v>
      </c>
      <c r="F15" s="363" t="s">
        <v>594</v>
      </c>
      <c r="G15" s="363" t="s">
        <v>594</v>
      </c>
      <c r="H15" s="363" t="s">
        <v>594</v>
      </c>
      <c r="I15" s="363" t="s">
        <v>594</v>
      </c>
      <c r="J15" s="363" t="s">
        <v>594</v>
      </c>
      <c r="K15" s="363" t="s">
        <v>594</v>
      </c>
      <c r="L15" s="355" t="s">
        <v>594</v>
      </c>
      <c r="M15" s="359" t="s">
        <v>594</v>
      </c>
    </row>
    <row r="16" spans="1:13" ht="15" customHeight="1">
      <c r="A16" s="1760" t="s">
        <v>204</v>
      </c>
      <c r="B16" s="387" t="s">
        <v>283</v>
      </c>
      <c r="C16" s="1610" t="s">
        <v>378</v>
      </c>
      <c r="D16" s="1610"/>
      <c r="E16" s="1610"/>
      <c r="F16" s="1610"/>
      <c r="G16" s="1610"/>
      <c r="H16" s="1610"/>
      <c r="I16" s="1610"/>
      <c r="J16" s="1610"/>
      <c r="K16" s="1610"/>
      <c r="L16" s="1610"/>
      <c r="M16" s="1611"/>
    </row>
    <row r="17" spans="1:13" ht="43.5" customHeight="1">
      <c r="A17" s="1632"/>
      <c r="B17" s="387" t="s">
        <v>1074</v>
      </c>
      <c r="C17" s="1610" t="s">
        <v>2316</v>
      </c>
      <c r="D17" s="1610"/>
      <c r="E17" s="1610"/>
      <c r="F17" s="1610"/>
      <c r="G17" s="1610"/>
      <c r="H17" s="1610"/>
      <c r="I17" s="1610"/>
      <c r="J17" s="1610"/>
      <c r="K17" s="1610"/>
      <c r="L17" s="1610"/>
      <c r="M17" s="1611"/>
    </row>
    <row r="18" spans="1:13">
      <c r="A18" s="1632"/>
      <c r="B18" s="1801" t="s">
        <v>954</v>
      </c>
      <c r="C18" s="355" t="s">
        <v>594</v>
      </c>
      <c r="D18" s="363" t="s">
        <v>594</v>
      </c>
      <c r="E18" s="363" t="s">
        <v>594</v>
      </c>
      <c r="F18" s="363" t="s">
        <v>594</v>
      </c>
      <c r="G18" s="363" t="s">
        <v>594</v>
      </c>
      <c r="H18" s="363" t="s">
        <v>594</v>
      </c>
      <c r="I18" s="363" t="s">
        <v>594</v>
      </c>
      <c r="J18" s="363" t="s">
        <v>594</v>
      </c>
      <c r="K18" s="363" t="s">
        <v>594</v>
      </c>
      <c r="L18" s="363" t="s">
        <v>594</v>
      </c>
      <c r="M18" s="364" t="s">
        <v>594</v>
      </c>
    </row>
    <row r="19" spans="1:13">
      <c r="A19" s="1632"/>
      <c r="B19" s="1801"/>
      <c r="C19" s="355" t="s">
        <v>594</v>
      </c>
      <c r="D19" s="350" t="s">
        <v>594</v>
      </c>
      <c r="E19" s="363" t="s">
        <v>594</v>
      </c>
      <c r="F19" s="350" t="s">
        <v>594</v>
      </c>
      <c r="G19" s="363" t="s">
        <v>594</v>
      </c>
      <c r="H19" s="350" t="s">
        <v>594</v>
      </c>
      <c r="I19" s="363" t="s">
        <v>594</v>
      </c>
      <c r="J19" s="350" t="s">
        <v>594</v>
      </c>
      <c r="K19" s="363" t="s">
        <v>594</v>
      </c>
      <c r="L19" s="363" t="s">
        <v>594</v>
      </c>
      <c r="M19" s="364" t="s">
        <v>594</v>
      </c>
    </row>
    <row r="20" spans="1:13" ht="31.5">
      <c r="A20" s="1632"/>
      <c r="B20" s="1801"/>
      <c r="C20" s="363" t="s">
        <v>955</v>
      </c>
      <c r="D20" s="365" t="s">
        <v>594</v>
      </c>
      <c r="E20" s="363" t="s">
        <v>956</v>
      </c>
      <c r="F20" s="365" t="s">
        <v>594</v>
      </c>
      <c r="G20" s="363" t="s">
        <v>957</v>
      </c>
      <c r="H20" s="365" t="s">
        <v>594</v>
      </c>
      <c r="I20" s="363" t="s">
        <v>958</v>
      </c>
      <c r="J20" s="365" t="s">
        <v>594</v>
      </c>
      <c r="K20" s="363" t="s">
        <v>594</v>
      </c>
      <c r="L20" s="363" t="s">
        <v>594</v>
      </c>
      <c r="M20" s="364" t="s">
        <v>594</v>
      </c>
    </row>
    <row r="21" spans="1:13" ht="31.5">
      <c r="A21" s="1632"/>
      <c r="B21" s="1801"/>
      <c r="C21" s="363" t="s">
        <v>959</v>
      </c>
      <c r="D21" s="365" t="s">
        <v>594</v>
      </c>
      <c r="E21" s="363" t="s">
        <v>960</v>
      </c>
      <c r="F21" s="365" t="s">
        <v>594</v>
      </c>
      <c r="G21" s="363" t="s">
        <v>961</v>
      </c>
      <c r="H21" s="365" t="s">
        <v>594</v>
      </c>
      <c r="I21" s="363" t="s">
        <v>594</v>
      </c>
      <c r="J21" s="363" t="s">
        <v>594</v>
      </c>
      <c r="K21" s="363" t="s">
        <v>594</v>
      </c>
      <c r="L21" s="363" t="s">
        <v>594</v>
      </c>
      <c r="M21" s="364" t="s">
        <v>594</v>
      </c>
    </row>
    <row r="22" spans="1:13" ht="31.5">
      <c r="A22" s="1632"/>
      <c r="B22" s="1801"/>
      <c r="C22" s="363" t="s">
        <v>962</v>
      </c>
      <c r="D22" s="365" t="s">
        <v>594</v>
      </c>
      <c r="E22" s="363" t="s">
        <v>963</v>
      </c>
      <c r="F22" s="365" t="s">
        <v>594</v>
      </c>
      <c r="G22" s="363" t="s">
        <v>594</v>
      </c>
      <c r="H22" s="363" t="s">
        <v>594</v>
      </c>
      <c r="I22" s="363" t="s">
        <v>594</v>
      </c>
      <c r="J22" s="363" t="s">
        <v>594</v>
      </c>
      <c r="K22" s="363" t="s">
        <v>594</v>
      </c>
      <c r="L22" s="363" t="s">
        <v>594</v>
      </c>
      <c r="M22" s="364" t="s">
        <v>594</v>
      </c>
    </row>
    <row r="23" spans="1:13">
      <c r="A23" s="1632"/>
      <c r="B23" s="1801"/>
      <c r="C23" s="363" t="s">
        <v>105</v>
      </c>
      <c r="D23" s="365" t="s">
        <v>1126</v>
      </c>
      <c r="E23" s="363" t="s">
        <v>965</v>
      </c>
      <c r="F23" s="360" t="s">
        <v>966</v>
      </c>
      <c r="G23" s="360" t="s">
        <v>594</v>
      </c>
      <c r="H23" s="360" t="s">
        <v>594</v>
      </c>
      <c r="I23" s="360" t="s">
        <v>594</v>
      </c>
      <c r="J23" s="360" t="s">
        <v>594</v>
      </c>
      <c r="K23" s="360" t="s">
        <v>594</v>
      </c>
      <c r="L23" s="360" t="s">
        <v>594</v>
      </c>
      <c r="M23" s="361" t="s">
        <v>594</v>
      </c>
    </row>
    <row r="24" spans="1:13">
      <c r="A24" s="1632"/>
      <c r="B24" s="1802"/>
      <c r="C24" s="350" t="s">
        <v>594</v>
      </c>
      <c r="D24" s="350" t="s">
        <v>594</v>
      </c>
      <c r="E24" s="350" t="s">
        <v>594</v>
      </c>
      <c r="F24" s="350" t="s">
        <v>594</v>
      </c>
      <c r="G24" s="350" t="s">
        <v>594</v>
      </c>
      <c r="H24" s="350" t="s">
        <v>594</v>
      </c>
      <c r="I24" s="350" t="s">
        <v>594</v>
      </c>
      <c r="J24" s="350" t="s">
        <v>594</v>
      </c>
      <c r="K24" s="350" t="s">
        <v>594</v>
      </c>
      <c r="L24" s="350" t="s">
        <v>594</v>
      </c>
      <c r="M24" s="354" t="s">
        <v>594</v>
      </c>
    </row>
    <row r="25" spans="1:13">
      <c r="A25" s="1632"/>
      <c r="B25" s="1801" t="s">
        <v>967</v>
      </c>
      <c r="C25" s="363" t="s">
        <v>594</v>
      </c>
      <c r="D25" s="363" t="s">
        <v>594</v>
      </c>
      <c r="E25" s="363" t="s">
        <v>594</v>
      </c>
      <c r="F25" s="363" t="s">
        <v>594</v>
      </c>
      <c r="G25" s="363" t="s">
        <v>594</v>
      </c>
      <c r="H25" s="363" t="s">
        <v>594</v>
      </c>
      <c r="I25" s="363" t="s">
        <v>594</v>
      </c>
      <c r="J25" s="363" t="s">
        <v>594</v>
      </c>
      <c r="K25" s="363" t="s">
        <v>594</v>
      </c>
      <c r="L25" s="355" t="s">
        <v>594</v>
      </c>
      <c r="M25" s="359" t="s">
        <v>594</v>
      </c>
    </row>
    <row r="26" spans="1:13">
      <c r="A26" s="1632"/>
      <c r="B26" s="1801"/>
      <c r="C26" s="363" t="s">
        <v>968</v>
      </c>
      <c r="D26" s="366" t="s">
        <v>594</v>
      </c>
      <c r="E26" s="363" t="s">
        <v>594</v>
      </c>
      <c r="F26" s="363" t="s">
        <v>969</v>
      </c>
      <c r="G26" s="366" t="s">
        <v>964</v>
      </c>
      <c r="H26" s="363" t="s">
        <v>594</v>
      </c>
      <c r="I26" s="363" t="s">
        <v>970</v>
      </c>
      <c r="J26" s="366"/>
      <c r="K26" s="363" t="s">
        <v>594</v>
      </c>
      <c r="L26" s="355" t="s">
        <v>594</v>
      </c>
      <c r="M26" s="359" t="s">
        <v>594</v>
      </c>
    </row>
    <row r="27" spans="1:13">
      <c r="A27" s="1632"/>
      <c r="B27" s="1801"/>
      <c r="C27" s="363" t="s">
        <v>971</v>
      </c>
      <c r="D27" s="368" t="s">
        <v>594</v>
      </c>
      <c r="E27" s="355" t="s">
        <v>594</v>
      </c>
      <c r="F27" s="363" t="s">
        <v>972</v>
      </c>
      <c r="G27" s="365" t="s">
        <v>594</v>
      </c>
      <c r="H27" s="355" t="s">
        <v>594</v>
      </c>
      <c r="I27" s="355" t="s">
        <v>594</v>
      </c>
      <c r="J27" s="355" t="s">
        <v>594</v>
      </c>
      <c r="K27" s="355" t="s">
        <v>594</v>
      </c>
      <c r="L27" s="355" t="s">
        <v>594</v>
      </c>
      <c r="M27" s="359" t="s">
        <v>594</v>
      </c>
    </row>
    <row r="28" spans="1:13">
      <c r="A28" s="1632"/>
      <c r="B28" s="1802"/>
      <c r="C28" s="350" t="s">
        <v>594</v>
      </c>
      <c r="D28" s="350" t="s">
        <v>594</v>
      </c>
      <c r="E28" s="350" t="s">
        <v>594</v>
      </c>
      <c r="F28" s="350" t="s">
        <v>594</v>
      </c>
      <c r="G28" s="350" t="s">
        <v>594</v>
      </c>
      <c r="H28" s="350" t="s">
        <v>594</v>
      </c>
      <c r="I28" s="350" t="s">
        <v>594</v>
      </c>
      <c r="J28" s="350" t="s">
        <v>594</v>
      </c>
      <c r="K28" s="350" t="s">
        <v>594</v>
      </c>
      <c r="L28" s="360" t="s">
        <v>594</v>
      </c>
      <c r="M28" s="361" t="s">
        <v>594</v>
      </c>
    </row>
    <row r="29" spans="1:13">
      <c r="A29" s="1632"/>
      <c r="B29" s="384" t="s">
        <v>973</v>
      </c>
      <c r="C29" s="363" t="s">
        <v>594</v>
      </c>
      <c r="D29" s="363" t="s">
        <v>594</v>
      </c>
      <c r="E29" s="363" t="s">
        <v>594</v>
      </c>
      <c r="F29" s="363" t="s">
        <v>594</v>
      </c>
      <c r="G29" s="363" t="s">
        <v>594</v>
      </c>
      <c r="H29" s="363" t="s">
        <v>594</v>
      </c>
      <c r="I29" s="363" t="s">
        <v>594</v>
      </c>
      <c r="J29" s="363" t="s">
        <v>594</v>
      </c>
      <c r="K29" s="363" t="s">
        <v>594</v>
      </c>
      <c r="L29" s="363" t="s">
        <v>594</v>
      </c>
      <c r="M29" s="364" t="s">
        <v>594</v>
      </c>
    </row>
    <row r="30" spans="1:13">
      <c r="A30" s="1632"/>
      <c r="B30" s="384" t="s">
        <v>594</v>
      </c>
      <c r="C30" s="369" t="s">
        <v>974</v>
      </c>
      <c r="D30" s="454" t="s">
        <v>411</v>
      </c>
      <c r="E30" s="363" t="s">
        <v>594</v>
      </c>
      <c r="F30" s="355" t="s">
        <v>975</v>
      </c>
      <c r="G30" s="366" t="s">
        <v>411</v>
      </c>
      <c r="H30" s="363" t="s">
        <v>594</v>
      </c>
      <c r="I30" s="355" t="s">
        <v>976</v>
      </c>
      <c r="J30" s="442" t="s">
        <v>411</v>
      </c>
      <c r="K30" s="346" t="s">
        <v>594</v>
      </c>
      <c r="L30" s="370" t="s">
        <v>594</v>
      </c>
      <c r="M30" s="364" t="s">
        <v>594</v>
      </c>
    </row>
    <row r="31" spans="1:13">
      <c r="A31" s="1632"/>
      <c r="B31" s="383" t="s">
        <v>594</v>
      </c>
      <c r="C31" s="350" t="s">
        <v>594</v>
      </c>
      <c r="D31" s="350" t="s">
        <v>594</v>
      </c>
      <c r="E31" s="350" t="s">
        <v>594</v>
      </c>
      <c r="F31" s="350" t="s">
        <v>594</v>
      </c>
      <c r="G31" s="350" t="s">
        <v>594</v>
      </c>
      <c r="H31" s="350" t="s">
        <v>594</v>
      </c>
      <c r="I31" s="350" t="s">
        <v>594</v>
      </c>
      <c r="J31" s="350" t="s">
        <v>594</v>
      </c>
      <c r="K31" s="350" t="s">
        <v>594</v>
      </c>
      <c r="L31" s="350" t="s">
        <v>594</v>
      </c>
      <c r="M31" s="354" t="s">
        <v>594</v>
      </c>
    </row>
    <row r="32" spans="1:13">
      <c r="A32" s="1632"/>
      <c r="B32" s="1801" t="s">
        <v>977</v>
      </c>
      <c r="C32" s="371" t="s">
        <v>594</v>
      </c>
      <c r="D32" s="371" t="s">
        <v>594</v>
      </c>
      <c r="E32" s="371" t="s">
        <v>594</v>
      </c>
      <c r="F32" s="371" t="s">
        <v>594</v>
      </c>
      <c r="G32" s="371" t="s">
        <v>594</v>
      </c>
      <c r="H32" s="371" t="s">
        <v>594</v>
      </c>
      <c r="I32" s="371" t="s">
        <v>594</v>
      </c>
      <c r="J32" s="371" t="s">
        <v>594</v>
      </c>
      <c r="K32" s="371" t="s">
        <v>594</v>
      </c>
      <c r="L32" s="355" t="s">
        <v>594</v>
      </c>
      <c r="M32" s="359" t="s">
        <v>594</v>
      </c>
    </row>
    <row r="33" spans="1:13" ht="31.5">
      <c r="A33" s="1632"/>
      <c r="B33" s="1801"/>
      <c r="C33" s="363" t="s">
        <v>978</v>
      </c>
      <c r="D33" s="366">
        <v>2023</v>
      </c>
      <c r="E33" s="371" t="s">
        <v>594</v>
      </c>
      <c r="F33" s="363" t="s">
        <v>979</v>
      </c>
      <c r="G33" s="372">
        <v>2033</v>
      </c>
      <c r="H33" s="371" t="s">
        <v>594</v>
      </c>
      <c r="I33" s="355" t="s">
        <v>594</v>
      </c>
      <c r="J33" s="371" t="s">
        <v>594</v>
      </c>
      <c r="K33" s="371" t="s">
        <v>594</v>
      </c>
      <c r="L33" s="355" t="s">
        <v>594</v>
      </c>
      <c r="M33" s="359" t="s">
        <v>594</v>
      </c>
    </row>
    <row r="34" spans="1:13">
      <c r="A34" s="1632"/>
      <c r="B34" s="1802"/>
      <c r="C34" s="350" t="s">
        <v>594</v>
      </c>
      <c r="D34" s="350" t="s">
        <v>594</v>
      </c>
      <c r="E34" s="373" t="s">
        <v>594</v>
      </c>
      <c r="F34" s="350" t="s">
        <v>594</v>
      </c>
      <c r="G34" s="373" t="s">
        <v>594</v>
      </c>
      <c r="H34" s="373" t="s">
        <v>594</v>
      </c>
      <c r="I34" s="360" t="s">
        <v>594</v>
      </c>
      <c r="J34" s="373" t="s">
        <v>594</v>
      </c>
      <c r="K34" s="373" t="s">
        <v>594</v>
      </c>
      <c r="L34" s="360" t="s">
        <v>594</v>
      </c>
      <c r="M34" s="361" t="s">
        <v>594</v>
      </c>
    </row>
    <row r="35" spans="1:13">
      <c r="A35" s="1632"/>
      <c r="B35" s="1801" t="s">
        <v>980</v>
      </c>
      <c r="C35" s="363"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801"/>
      <c r="C36" s="363" t="s">
        <v>594</v>
      </c>
      <c r="D36" s="437">
        <v>2023</v>
      </c>
      <c r="E36" s="470"/>
      <c r="F36" s="437">
        <v>2024</v>
      </c>
      <c r="G36" s="437" t="s">
        <v>594</v>
      </c>
      <c r="H36" s="428">
        <v>2025</v>
      </c>
      <c r="I36" s="428" t="s">
        <v>594</v>
      </c>
      <c r="J36" s="428">
        <v>2026</v>
      </c>
      <c r="K36" s="437" t="s">
        <v>594</v>
      </c>
      <c r="L36" s="437">
        <v>2027</v>
      </c>
      <c r="M36" s="364" t="s">
        <v>594</v>
      </c>
    </row>
    <row r="37" spans="1:13">
      <c r="A37" s="1632"/>
      <c r="B37" s="1801"/>
      <c r="C37" s="363" t="s">
        <v>594</v>
      </c>
      <c r="D37" s="455">
        <v>1</v>
      </c>
      <c r="E37" s="370"/>
      <c r="F37" s="456">
        <v>1</v>
      </c>
      <c r="G37" s="370"/>
      <c r="H37" s="456">
        <v>1</v>
      </c>
      <c r="I37" s="370"/>
      <c r="J37" s="456">
        <v>1</v>
      </c>
      <c r="K37" s="370"/>
      <c r="L37" s="456">
        <v>1</v>
      </c>
      <c r="M37" s="389"/>
    </row>
    <row r="38" spans="1:13">
      <c r="A38" s="1632"/>
      <c r="B38" s="1801"/>
      <c r="C38" s="363" t="s">
        <v>594</v>
      </c>
      <c r="D38" s="363">
        <v>2028</v>
      </c>
      <c r="E38" s="363" t="s">
        <v>594</v>
      </c>
      <c r="F38" s="363">
        <v>2029</v>
      </c>
      <c r="G38" s="363" t="s">
        <v>594</v>
      </c>
      <c r="H38" s="355">
        <v>2030</v>
      </c>
      <c r="I38" s="355" t="s">
        <v>594</v>
      </c>
      <c r="J38" s="355">
        <v>2031</v>
      </c>
      <c r="K38" s="363" t="s">
        <v>594</v>
      </c>
      <c r="L38" s="363">
        <v>2032</v>
      </c>
      <c r="M38" s="364" t="s">
        <v>594</v>
      </c>
    </row>
    <row r="39" spans="1:13">
      <c r="A39" s="1632"/>
      <c r="B39" s="1801"/>
      <c r="C39" s="363" t="s">
        <v>594</v>
      </c>
      <c r="D39" s="455">
        <v>1</v>
      </c>
      <c r="E39" s="370"/>
      <c r="F39" s="456">
        <v>1</v>
      </c>
      <c r="G39" s="370"/>
      <c r="H39" s="456">
        <v>1</v>
      </c>
      <c r="I39" s="370"/>
      <c r="J39" s="456">
        <v>1</v>
      </c>
      <c r="K39" s="370"/>
      <c r="L39" s="456">
        <v>1</v>
      </c>
      <c r="M39" s="389"/>
    </row>
    <row r="40" spans="1:13">
      <c r="A40" s="1632"/>
      <c r="B40" s="1801"/>
      <c r="C40" s="363" t="s">
        <v>594</v>
      </c>
      <c r="D40" s="363">
        <v>2033</v>
      </c>
      <c r="E40" s="363" t="s">
        <v>594</v>
      </c>
      <c r="F40" s="363"/>
      <c r="G40" s="363" t="s">
        <v>594</v>
      </c>
      <c r="H40" s="355"/>
      <c r="I40" s="355" t="s">
        <v>594</v>
      </c>
      <c r="J40" s="355"/>
      <c r="K40" s="363" t="s">
        <v>594</v>
      </c>
      <c r="L40" s="363"/>
      <c r="M40" s="364" t="s">
        <v>594</v>
      </c>
    </row>
    <row r="41" spans="1:13">
      <c r="A41" s="1632"/>
      <c r="B41" s="1801"/>
      <c r="C41" s="363" t="s">
        <v>594</v>
      </c>
      <c r="D41" s="455">
        <v>1</v>
      </c>
      <c r="E41" s="370" t="s">
        <v>594</v>
      </c>
      <c r="F41" s="346" t="s">
        <v>594</v>
      </c>
      <c r="G41" s="370" t="s">
        <v>594</v>
      </c>
      <c r="H41" s="346" t="s">
        <v>594</v>
      </c>
      <c r="I41" s="370" t="s">
        <v>594</v>
      </c>
      <c r="J41" s="346" t="s">
        <v>594</v>
      </c>
      <c r="K41" s="370" t="s">
        <v>594</v>
      </c>
      <c r="L41" s="346" t="s">
        <v>594</v>
      </c>
      <c r="M41" s="389" t="s">
        <v>594</v>
      </c>
    </row>
    <row r="42" spans="1:13">
      <c r="A42" s="1632"/>
      <c r="B42" s="1801"/>
      <c r="C42" s="363" t="s">
        <v>594</v>
      </c>
      <c r="D42" s="350"/>
      <c r="E42" s="350" t="s">
        <v>594</v>
      </c>
      <c r="F42" s="525" t="s">
        <v>981</v>
      </c>
      <c r="G42" s="350" t="s">
        <v>594</v>
      </c>
      <c r="H42" s="363" t="s">
        <v>594</v>
      </c>
      <c r="I42" s="363" t="s">
        <v>594</v>
      </c>
      <c r="J42" s="363" t="s">
        <v>594</v>
      </c>
      <c r="K42" s="363" t="s">
        <v>594</v>
      </c>
      <c r="L42" s="363" t="s">
        <v>594</v>
      </c>
      <c r="M42" s="364" t="s">
        <v>594</v>
      </c>
    </row>
    <row r="43" spans="1:13" ht="15" customHeight="1">
      <c r="A43" s="1632"/>
      <c r="B43" s="1801"/>
      <c r="C43" s="363" t="s">
        <v>594</v>
      </c>
      <c r="D43" s="351" t="s">
        <v>594</v>
      </c>
      <c r="E43" s="353" t="s">
        <v>594</v>
      </c>
      <c r="F43" s="578">
        <v>1</v>
      </c>
      <c r="G43" s="556"/>
      <c r="H43" s="1763" t="s">
        <v>594</v>
      </c>
      <c r="I43" s="1763"/>
      <c r="J43" s="363" t="s">
        <v>594</v>
      </c>
      <c r="K43" s="363" t="s">
        <v>594</v>
      </c>
      <c r="L43" s="363" t="s">
        <v>594</v>
      </c>
      <c r="M43" s="364" t="s">
        <v>594</v>
      </c>
    </row>
    <row r="44" spans="1:13">
      <c r="A44" s="1632"/>
      <c r="B44" s="1801"/>
      <c r="C44" s="350"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803" t="s">
        <v>982</v>
      </c>
      <c r="C45" s="363" t="s">
        <v>594</v>
      </c>
      <c r="D45" s="363" t="s">
        <v>594</v>
      </c>
      <c r="E45" s="363" t="s">
        <v>594</v>
      </c>
      <c r="F45" s="363" t="s">
        <v>594</v>
      </c>
      <c r="G45" s="363" t="s">
        <v>594</v>
      </c>
      <c r="H45" s="363" t="s">
        <v>594</v>
      </c>
      <c r="I45" s="363" t="s">
        <v>594</v>
      </c>
      <c r="J45" s="363" t="s">
        <v>594</v>
      </c>
      <c r="K45" s="363" t="s">
        <v>594</v>
      </c>
      <c r="L45" s="355" t="s">
        <v>594</v>
      </c>
      <c r="M45" s="359" t="s">
        <v>594</v>
      </c>
    </row>
    <row r="46" spans="1:13" ht="15" customHeight="1">
      <c r="A46" s="1632"/>
      <c r="B46" s="1801"/>
      <c r="C46" s="355" t="s">
        <v>594</v>
      </c>
      <c r="D46" s="363" t="s">
        <v>93</v>
      </c>
      <c r="E46" s="350" t="s">
        <v>95</v>
      </c>
      <c r="F46" s="1773" t="s">
        <v>983</v>
      </c>
      <c r="G46" s="1889" t="s">
        <v>1280</v>
      </c>
      <c r="H46" s="1890"/>
      <c r="I46" s="1890"/>
      <c r="J46" s="1891"/>
      <c r="K46" s="363" t="s">
        <v>984</v>
      </c>
      <c r="L46" s="1780"/>
      <c r="M46" s="1781"/>
    </row>
    <row r="47" spans="1:13">
      <c r="A47" s="1632"/>
      <c r="B47" s="1801"/>
      <c r="C47" s="355" t="s">
        <v>594</v>
      </c>
      <c r="D47" s="539" t="s">
        <v>964</v>
      </c>
      <c r="E47" s="353" t="s">
        <v>594</v>
      </c>
      <c r="F47" s="1773"/>
      <c r="G47" s="1892"/>
      <c r="H47" s="1893"/>
      <c r="I47" s="1893"/>
      <c r="J47" s="1894"/>
      <c r="K47" s="355" t="s">
        <v>594</v>
      </c>
      <c r="L47" s="1782"/>
      <c r="M47" s="1783"/>
    </row>
    <row r="48" spans="1:13">
      <c r="A48" s="1632"/>
      <c r="B48" s="1802"/>
      <c r="C48" s="360" t="s">
        <v>594</v>
      </c>
      <c r="D48" s="360" t="s">
        <v>594</v>
      </c>
      <c r="E48" s="360" t="s">
        <v>594</v>
      </c>
      <c r="F48" s="360" t="s">
        <v>594</v>
      </c>
      <c r="G48" s="360" t="s">
        <v>594</v>
      </c>
      <c r="H48" s="360" t="s">
        <v>594</v>
      </c>
      <c r="I48" s="360" t="s">
        <v>594</v>
      </c>
      <c r="J48" s="360" t="s">
        <v>594</v>
      </c>
      <c r="K48" s="360" t="s">
        <v>594</v>
      </c>
      <c r="L48" s="355" t="s">
        <v>594</v>
      </c>
      <c r="M48" s="359" t="s">
        <v>594</v>
      </c>
    </row>
    <row r="49" spans="1:13" ht="54.75" customHeight="1">
      <c r="A49" s="1632"/>
      <c r="B49" s="383" t="s">
        <v>985</v>
      </c>
      <c r="C49" s="1956" t="s">
        <v>1281</v>
      </c>
      <c r="D49" s="1956"/>
      <c r="E49" s="1956"/>
      <c r="F49" s="1956"/>
      <c r="G49" s="1956"/>
      <c r="H49" s="1956"/>
      <c r="I49" s="1956"/>
      <c r="J49" s="1956"/>
      <c r="K49" s="1956"/>
      <c r="L49" s="1956"/>
      <c r="M49" s="1957"/>
    </row>
    <row r="50" spans="1:13" ht="15" customHeight="1">
      <c r="A50" s="1632"/>
      <c r="B50" s="387" t="s">
        <v>986</v>
      </c>
      <c r="C50" s="1610" t="s">
        <v>1272</v>
      </c>
      <c r="D50" s="1610"/>
      <c r="E50" s="1610"/>
      <c r="F50" s="1610"/>
      <c r="G50" s="1610"/>
      <c r="H50" s="1610"/>
      <c r="I50" s="1610"/>
      <c r="J50" s="1610"/>
      <c r="K50" s="1610"/>
      <c r="L50" s="1610"/>
      <c r="M50" s="1611"/>
    </row>
    <row r="51" spans="1:13" ht="15" customHeight="1">
      <c r="A51" s="1632"/>
      <c r="B51" s="387" t="s">
        <v>988</v>
      </c>
      <c r="C51" s="1610" t="s">
        <v>1282</v>
      </c>
      <c r="D51" s="1610"/>
      <c r="E51" s="1610"/>
      <c r="F51" s="1610"/>
      <c r="G51" s="1610"/>
      <c r="H51" s="1610"/>
      <c r="I51" s="1610"/>
      <c r="J51" s="1610"/>
      <c r="K51" s="1610"/>
      <c r="L51" s="1610"/>
      <c r="M51" s="1611"/>
    </row>
    <row r="52" spans="1:13">
      <c r="A52" s="1632"/>
      <c r="B52" s="387" t="s">
        <v>990</v>
      </c>
      <c r="C52" s="1610" t="s">
        <v>431</v>
      </c>
      <c r="D52" s="1610" t="s">
        <v>594</v>
      </c>
      <c r="E52" s="1610" t="s">
        <v>594</v>
      </c>
      <c r="F52" s="1610" t="s">
        <v>594</v>
      </c>
      <c r="G52" s="1610" t="s">
        <v>594</v>
      </c>
      <c r="H52" s="1610" t="s">
        <v>594</v>
      </c>
      <c r="I52" s="1610" t="s">
        <v>594</v>
      </c>
      <c r="J52" s="1610" t="s">
        <v>594</v>
      </c>
      <c r="K52" s="1610" t="s">
        <v>594</v>
      </c>
      <c r="L52" s="1610" t="s">
        <v>594</v>
      </c>
      <c r="M52" s="1611" t="s">
        <v>594</v>
      </c>
    </row>
    <row r="53" spans="1:13" ht="15" customHeight="1">
      <c r="A53" s="1652" t="s">
        <v>216</v>
      </c>
      <c r="B53" s="391" t="s">
        <v>992</v>
      </c>
      <c r="C53" s="1610" t="s">
        <v>1283</v>
      </c>
      <c r="D53" s="1610"/>
      <c r="E53" s="1610"/>
      <c r="F53" s="1610"/>
      <c r="G53" s="1610"/>
      <c r="H53" s="1610"/>
      <c r="I53" s="1610"/>
      <c r="J53" s="1610"/>
      <c r="K53" s="1610"/>
      <c r="L53" s="1610"/>
      <c r="M53" s="1611"/>
    </row>
    <row r="54" spans="1:13" ht="15" customHeight="1">
      <c r="A54" s="1653"/>
      <c r="B54" s="391" t="s">
        <v>993</v>
      </c>
      <c r="C54" s="1610" t="s">
        <v>1153</v>
      </c>
      <c r="D54" s="1610"/>
      <c r="E54" s="1610"/>
      <c r="F54" s="1610"/>
      <c r="G54" s="1610"/>
      <c r="H54" s="1610"/>
      <c r="I54" s="1610"/>
      <c r="J54" s="1610"/>
      <c r="K54" s="1610"/>
      <c r="L54" s="1610"/>
      <c r="M54" s="1611"/>
    </row>
    <row r="55" spans="1:13" ht="15" customHeight="1">
      <c r="A55" s="1653"/>
      <c r="B55" s="391" t="s">
        <v>995</v>
      </c>
      <c r="C55" s="1610" t="s">
        <v>56</v>
      </c>
      <c r="D55" s="1610"/>
      <c r="E55" s="1610"/>
      <c r="F55" s="1610"/>
      <c r="G55" s="1610"/>
      <c r="H55" s="1610"/>
      <c r="I55" s="1610"/>
      <c r="J55" s="1610"/>
      <c r="K55" s="1610"/>
      <c r="L55" s="1610"/>
      <c r="M55" s="1611"/>
    </row>
    <row r="56" spans="1:13" ht="15" customHeight="1">
      <c r="A56" s="1653"/>
      <c r="B56" s="391" t="s">
        <v>997</v>
      </c>
      <c r="C56" s="1610" t="s">
        <v>1284</v>
      </c>
      <c r="D56" s="1610"/>
      <c r="E56" s="1610"/>
      <c r="F56" s="1610"/>
      <c r="G56" s="1610"/>
      <c r="H56" s="1610"/>
      <c r="I56" s="1610"/>
      <c r="J56" s="1610"/>
      <c r="K56" s="1610"/>
      <c r="L56" s="1610"/>
      <c r="M56" s="1611"/>
    </row>
    <row r="57" spans="1:13" ht="15" customHeight="1">
      <c r="A57" s="1653"/>
      <c r="B57" s="391" t="s">
        <v>998</v>
      </c>
      <c r="C57" s="1610" t="s">
        <v>381</v>
      </c>
      <c r="D57" s="1610"/>
      <c r="E57" s="1610"/>
      <c r="F57" s="1610"/>
      <c r="G57" s="1610"/>
      <c r="H57" s="1610"/>
      <c r="I57" s="1610"/>
      <c r="J57" s="1610"/>
      <c r="K57" s="1610"/>
      <c r="L57" s="1610"/>
      <c r="M57" s="1611"/>
    </row>
    <row r="58" spans="1:13" ht="15" customHeight="1">
      <c r="A58" s="1654"/>
      <c r="B58" s="391" t="s">
        <v>999</v>
      </c>
      <c r="C58" s="1756">
        <v>3134881467</v>
      </c>
      <c r="D58" s="1756"/>
      <c r="E58" s="1756"/>
      <c r="F58" s="1756"/>
      <c r="G58" s="1756"/>
      <c r="H58" s="1756"/>
      <c r="I58" s="1756"/>
      <c r="J58" s="1756"/>
      <c r="K58" s="1756"/>
      <c r="L58" s="1756"/>
      <c r="M58" s="1757"/>
    </row>
    <row r="59" spans="1:13" ht="15" customHeight="1">
      <c r="A59" s="1652" t="s">
        <v>1000</v>
      </c>
      <c r="B59" s="392" t="s">
        <v>1001</v>
      </c>
      <c r="C59" s="1538" t="s">
        <v>1002</v>
      </c>
      <c r="D59" s="1539"/>
      <c r="E59" s="1539"/>
      <c r="F59" s="1539"/>
      <c r="G59" s="1539"/>
      <c r="H59" s="1539"/>
      <c r="I59" s="1539"/>
      <c r="J59" s="1539"/>
      <c r="K59" s="1539"/>
      <c r="L59" s="1539"/>
      <c r="M59" s="1540"/>
    </row>
    <row r="60" spans="1:13" ht="15" customHeight="1">
      <c r="A60" s="1653"/>
      <c r="B60" s="392" t="s">
        <v>1003</v>
      </c>
      <c r="C60" s="1538" t="s">
        <v>1004</v>
      </c>
      <c r="D60" s="1539"/>
      <c r="E60" s="1539"/>
      <c r="F60" s="1539"/>
      <c r="G60" s="1539"/>
      <c r="H60" s="1539"/>
      <c r="I60" s="1539"/>
      <c r="J60" s="1539"/>
      <c r="K60" s="1539"/>
      <c r="L60" s="1539"/>
      <c r="M60" s="1540"/>
    </row>
    <row r="61" spans="1:13" ht="15" customHeight="1">
      <c r="A61" s="1653"/>
      <c r="B61" s="393" t="s">
        <v>296</v>
      </c>
      <c r="C61" s="1541" t="s">
        <v>56</v>
      </c>
      <c r="D61" s="1542"/>
      <c r="E61" s="1542"/>
      <c r="F61" s="1542"/>
      <c r="G61" s="1542"/>
      <c r="H61" s="1542"/>
      <c r="I61" s="1542"/>
      <c r="J61" s="1542"/>
      <c r="K61" s="1542"/>
      <c r="L61" s="1542"/>
      <c r="M61" s="1543"/>
    </row>
    <row r="62" spans="1:13" ht="105" customHeight="1">
      <c r="A62" s="318" t="s">
        <v>220</v>
      </c>
      <c r="B62" s="394" t="s">
        <v>594</v>
      </c>
      <c r="C62" s="1545" t="s">
        <v>1285</v>
      </c>
      <c r="D62" s="1545"/>
      <c r="E62" s="1545"/>
      <c r="F62" s="1545"/>
      <c r="G62" s="1545"/>
      <c r="H62" s="1545"/>
      <c r="I62" s="1545"/>
      <c r="J62" s="1545"/>
      <c r="K62" s="1545"/>
      <c r="L62" s="1545"/>
      <c r="M62" s="1964"/>
    </row>
  </sheetData>
  <mergeCells count="49">
    <mergeCell ref="F9:G9"/>
    <mergeCell ref="I9:J9"/>
    <mergeCell ref="C10:D10"/>
    <mergeCell ref="A2:A15"/>
    <mergeCell ref="C2:M2"/>
    <mergeCell ref="C3:M3"/>
    <mergeCell ref="F4:G4"/>
    <mergeCell ref="C5:M5"/>
    <mergeCell ref="C6:M6"/>
    <mergeCell ref="C7:D7"/>
    <mergeCell ref="I7:M7"/>
    <mergeCell ref="B8:B10"/>
    <mergeCell ref="C9:D9"/>
    <mergeCell ref="B14:B15"/>
    <mergeCell ref="F10:G10"/>
    <mergeCell ref="I10:J10"/>
    <mergeCell ref="C11:M11"/>
    <mergeCell ref="C12:M12"/>
    <mergeCell ref="C13:M13"/>
    <mergeCell ref="C14:D14"/>
    <mergeCell ref="F14:M14"/>
    <mergeCell ref="C51:M51"/>
    <mergeCell ref="A16:A52"/>
    <mergeCell ref="C16:M16"/>
    <mergeCell ref="C17:M17"/>
    <mergeCell ref="B18:B24"/>
    <mergeCell ref="B25:B28"/>
    <mergeCell ref="B32:B34"/>
    <mergeCell ref="B35:B44"/>
    <mergeCell ref="H43:I43"/>
    <mergeCell ref="B45:B48"/>
    <mergeCell ref="F46:F47"/>
    <mergeCell ref="G46:J47"/>
    <mergeCell ref="L46:M47"/>
    <mergeCell ref="C49:M49"/>
    <mergeCell ref="C50:M50"/>
    <mergeCell ref="C52:M52"/>
    <mergeCell ref="A53:A58"/>
    <mergeCell ref="C53:M53"/>
    <mergeCell ref="C54:M54"/>
    <mergeCell ref="C55:M55"/>
    <mergeCell ref="C56:M56"/>
    <mergeCell ref="C57:M57"/>
    <mergeCell ref="C58:M58"/>
    <mergeCell ref="A59:A61"/>
    <mergeCell ref="C59:M59"/>
    <mergeCell ref="C60:M60"/>
    <mergeCell ref="C61:M61"/>
    <mergeCell ref="C62:M62"/>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N60"/>
  <sheetViews>
    <sheetView topLeftCell="C1"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4">
      <c r="A1" s="56"/>
      <c r="B1" s="2004" t="s">
        <v>1286</v>
      </c>
      <c r="C1" s="2005"/>
      <c r="D1" s="2005"/>
      <c r="E1" s="2005"/>
      <c r="F1" s="2005"/>
      <c r="G1" s="2005"/>
      <c r="H1" s="2005"/>
      <c r="I1" s="2005"/>
      <c r="J1" s="2005"/>
      <c r="K1" s="2005"/>
      <c r="L1" s="2005"/>
      <c r="M1" s="2005"/>
      <c r="N1" s="2005"/>
    </row>
    <row r="2" spans="1:14" ht="36" customHeight="1">
      <c r="A2" s="1728" t="s">
        <v>944</v>
      </c>
      <c r="B2" s="139" t="s">
        <v>945</v>
      </c>
      <c r="C2" s="1574" t="s">
        <v>2100</v>
      </c>
      <c r="D2" s="1575"/>
      <c r="E2" s="1575"/>
      <c r="F2" s="1575"/>
      <c r="G2" s="1575"/>
      <c r="H2" s="1575"/>
      <c r="I2" s="1575"/>
      <c r="J2" s="1575"/>
      <c r="K2" s="1575"/>
      <c r="L2" s="1575"/>
      <c r="M2" s="1576"/>
    </row>
    <row r="3" spans="1:14" ht="31.5">
      <c r="A3" s="1729"/>
      <c r="B3" s="151" t="s">
        <v>1063</v>
      </c>
      <c r="C3" s="1733" t="s">
        <v>1085</v>
      </c>
      <c r="D3" s="1734"/>
      <c r="E3" s="1734"/>
      <c r="F3" s="1734"/>
      <c r="G3" s="1734"/>
      <c r="H3" s="1734"/>
      <c r="I3" s="1734"/>
      <c r="J3" s="1734"/>
      <c r="K3" s="1734"/>
      <c r="L3" s="1734"/>
      <c r="M3" s="1735"/>
    </row>
    <row r="4" spans="1:14" ht="25.5" customHeight="1">
      <c r="A4" s="1729"/>
      <c r="B4" s="142" t="s">
        <v>292</v>
      </c>
      <c r="C4" s="114" t="s">
        <v>93</v>
      </c>
      <c r="D4" s="115"/>
      <c r="E4" s="198"/>
      <c r="F4" s="1736" t="s">
        <v>293</v>
      </c>
      <c r="G4" s="1737"/>
      <c r="H4" s="117">
        <v>43</v>
      </c>
      <c r="I4" s="118"/>
      <c r="J4" s="118"/>
      <c r="K4" s="118"/>
      <c r="L4" s="118"/>
      <c r="M4" s="119"/>
    </row>
    <row r="5" spans="1:14">
      <c r="A5" s="1729"/>
      <c r="B5" s="142" t="s">
        <v>947</v>
      </c>
      <c r="C5" s="1733" t="s">
        <v>1065</v>
      </c>
      <c r="D5" s="1734"/>
      <c r="E5" s="1734"/>
      <c r="F5" s="1734"/>
      <c r="G5" s="1734"/>
      <c r="H5" s="1734"/>
      <c r="I5" s="1734"/>
      <c r="J5" s="1734"/>
      <c r="K5" s="1734"/>
      <c r="L5" s="1734"/>
      <c r="M5" s="1735"/>
    </row>
    <row r="6" spans="1:14" ht="31.5" customHeight="1">
      <c r="A6" s="1729"/>
      <c r="B6" s="142" t="s">
        <v>948</v>
      </c>
      <c r="C6" s="1738" t="s">
        <v>1066</v>
      </c>
      <c r="D6" s="1739"/>
      <c r="E6" s="1739"/>
      <c r="F6" s="1739"/>
      <c r="G6" s="1739"/>
      <c r="H6" s="1739"/>
      <c r="I6" s="1739"/>
      <c r="J6" s="1739"/>
      <c r="K6" s="1739"/>
      <c r="L6" s="1739"/>
      <c r="M6" s="1740"/>
    </row>
    <row r="7" spans="1:14">
      <c r="A7" s="1729"/>
      <c r="B7" s="151" t="s">
        <v>949</v>
      </c>
      <c r="C7" s="1583" t="s">
        <v>33</v>
      </c>
      <c r="D7" s="1560"/>
      <c r="E7" s="120"/>
      <c r="F7" s="120"/>
      <c r="G7" s="121"/>
      <c r="H7" s="61" t="s">
        <v>296</v>
      </c>
      <c r="I7" s="1559" t="s">
        <v>56</v>
      </c>
      <c r="J7" s="1560"/>
      <c r="K7" s="1560"/>
      <c r="L7" s="1560"/>
      <c r="M7" s="1561"/>
    </row>
    <row r="8" spans="1:14" ht="3.75" customHeight="1">
      <c r="A8" s="1729"/>
      <c r="B8" s="1741" t="s">
        <v>950</v>
      </c>
      <c r="C8" s="122"/>
      <c r="D8" s="123"/>
      <c r="E8" s="123"/>
      <c r="F8" s="123"/>
      <c r="G8" s="123"/>
      <c r="H8" s="123"/>
      <c r="I8" s="123"/>
      <c r="J8" s="123"/>
      <c r="K8" s="123"/>
      <c r="L8" s="124"/>
      <c r="M8" s="125"/>
    </row>
    <row r="9" spans="1:14" ht="31.5" customHeight="1">
      <c r="A9" s="1729"/>
      <c r="B9" s="1742"/>
      <c r="C9" s="1744" t="s">
        <v>1067</v>
      </c>
      <c r="D9" s="1745"/>
      <c r="E9" s="27"/>
      <c r="F9" s="1726"/>
      <c r="G9" s="1726"/>
      <c r="H9" s="27"/>
      <c r="I9" s="1726"/>
      <c r="J9" s="1726"/>
      <c r="K9" s="27"/>
      <c r="L9" s="25"/>
      <c r="M9" s="108"/>
    </row>
    <row r="10" spans="1:14">
      <c r="A10" s="1729"/>
      <c r="B10" s="1743"/>
      <c r="C10" s="1727" t="s">
        <v>951</v>
      </c>
      <c r="D10" s="1726"/>
      <c r="E10" s="126"/>
      <c r="F10" s="1726" t="s">
        <v>951</v>
      </c>
      <c r="G10" s="1726"/>
      <c r="H10" s="126"/>
      <c r="I10" s="1726" t="s">
        <v>951</v>
      </c>
      <c r="J10" s="1726"/>
      <c r="K10" s="126"/>
      <c r="L10" s="113"/>
      <c r="M10" s="127"/>
    </row>
    <row r="11" spans="1:14" ht="33" customHeight="1">
      <c r="A11" s="1729"/>
      <c r="B11" s="151" t="s">
        <v>952</v>
      </c>
      <c r="C11" s="1716" t="s">
        <v>1287</v>
      </c>
      <c r="D11" s="1717"/>
      <c r="E11" s="1717"/>
      <c r="F11" s="1717"/>
      <c r="G11" s="1717"/>
      <c r="H11" s="1717"/>
      <c r="I11" s="1717"/>
      <c r="J11" s="1717"/>
      <c r="K11" s="1717"/>
      <c r="L11" s="1717"/>
      <c r="M11" s="1718"/>
    </row>
    <row r="12" spans="1:14" ht="249.75" customHeight="1">
      <c r="A12" s="1729"/>
      <c r="B12" s="151" t="s">
        <v>1069</v>
      </c>
      <c r="C12" s="1716" t="s">
        <v>1288</v>
      </c>
      <c r="D12" s="1717"/>
      <c r="E12" s="1717"/>
      <c r="F12" s="1717"/>
      <c r="G12" s="1717"/>
      <c r="H12" s="1717"/>
      <c r="I12" s="1717"/>
      <c r="J12" s="1717"/>
      <c r="K12" s="1717"/>
      <c r="L12" s="1717"/>
      <c r="M12" s="1718"/>
    </row>
    <row r="13" spans="1:14" ht="50.25" customHeight="1">
      <c r="A13" s="1729"/>
      <c r="B13" s="151" t="s">
        <v>1071</v>
      </c>
      <c r="C13" s="1747" t="s">
        <v>322</v>
      </c>
      <c r="D13" s="1712"/>
      <c r="E13" s="1712"/>
      <c r="F13" s="1712"/>
      <c r="G13" s="1712"/>
      <c r="H13" s="1712"/>
      <c r="I13" s="1712"/>
      <c r="J13" s="1712"/>
      <c r="K13" s="1712"/>
      <c r="L13" s="1712"/>
      <c r="M13" s="1713"/>
    </row>
    <row r="14" spans="1:14" ht="43.5" customHeight="1">
      <c r="A14" s="1729"/>
      <c r="B14" s="1746" t="s">
        <v>1072</v>
      </c>
      <c r="C14" s="1723" t="s">
        <v>69</v>
      </c>
      <c r="D14" s="1723"/>
      <c r="E14" s="84" t="s">
        <v>108</v>
      </c>
      <c r="F14" s="1748" t="s">
        <v>1235</v>
      </c>
      <c r="G14" s="1717"/>
      <c r="H14" s="1717"/>
      <c r="I14" s="1717"/>
      <c r="J14" s="1717"/>
      <c r="K14" s="1717"/>
      <c r="L14" s="1717"/>
      <c r="M14" s="1718"/>
    </row>
    <row r="15" spans="1:14">
      <c r="A15" s="1729"/>
      <c r="B15" s="1746"/>
      <c r="C15" s="99"/>
      <c r="D15" s="99"/>
      <c r="E15" s="167"/>
      <c r="F15" s="55"/>
      <c r="G15" s="55"/>
      <c r="H15" s="55"/>
      <c r="I15" s="55"/>
      <c r="J15" s="55"/>
      <c r="K15" s="55"/>
      <c r="L15" s="124"/>
      <c r="M15" s="125"/>
    </row>
    <row r="16" spans="1:14">
      <c r="A16" s="1714" t="s">
        <v>204</v>
      </c>
      <c r="B16" s="140" t="s">
        <v>283</v>
      </c>
      <c r="C16" s="1716" t="s">
        <v>465</v>
      </c>
      <c r="D16" s="1717"/>
      <c r="E16" s="1717"/>
      <c r="F16" s="1717"/>
      <c r="G16" s="1717"/>
      <c r="H16" s="1717"/>
      <c r="I16" s="1717"/>
      <c r="J16" s="1717"/>
      <c r="K16" s="1717"/>
      <c r="L16" s="1717"/>
      <c r="M16" s="1718"/>
    </row>
    <row r="17" spans="1:13" ht="28.5" customHeight="1">
      <c r="A17" s="1715"/>
      <c r="B17" s="140" t="s">
        <v>1074</v>
      </c>
      <c r="C17" s="1716" t="s">
        <v>2101</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293</v>
      </c>
      <c r="E30" s="23"/>
      <c r="F30" s="31" t="s">
        <v>975</v>
      </c>
      <c r="G30" s="19">
        <v>2022</v>
      </c>
      <c r="H30" s="23"/>
      <c r="I30" s="31" t="s">
        <v>976</v>
      </c>
      <c r="J30" s="1722" t="s">
        <v>1075</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4">
        <v>300</v>
      </c>
      <c r="E37" s="9"/>
      <c r="F37" s="204">
        <v>300</v>
      </c>
      <c r="G37" s="9"/>
      <c r="H37" s="204">
        <v>300</v>
      </c>
      <c r="I37" s="9"/>
      <c r="J37" s="204">
        <v>300</v>
      </c>
      <c r="K37" s="9"/>
      <c r="L37" s="204">
        <v>300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4">
        <v>300</v>
      </c>
      <c r="E39" s="9"/>
      <c r="F39" s="204">
        <v>300</v>
      </c>
      <c r="G39" s="9"/>
      <c r="H39" s="204">
        <v>300</v>
      </c>
      <c r="I39" s="9"/>
      <c r="J39" s="204">
        <v>300</v>
      </c>
      <c r="K39" s="9"/>
      <c r="L39" s="204">
        <v>300</v>
      </c>
      <c r="M39" s="95"/>
    </row>
    <row r="40" spans="1:13">
      <c r="A40" s="1715"/>
      <c r="B40" s="1557"/>
      <c r="C40" s="81"/>
      <c r="D40" s="6">
        <v>2033</v>
      </c>
      <c r="E40" s="6"/>
      <c r="F40" s="10" t="s">
        <v>981</v>
      </c>
      <c r="G40" s="6"/>
      <c r="H40" s="131"/>
      <c r="I40" s="131"/>
      <c r="J40" s="131"/>
      <c r="K40" s="6"/>
      <c r="L40" s="6"/>
      <c r="M40" s="200"/>
    </row>
    <row r="41" spans="1:13">
      <c r="A41" s="1715"/>
      <c r="B41" s="1557"/>
      <c r="C41" s="81"/>
      <c r="D41" s="204">
        <v>300</v>
      </c>
      <c r="E41" s="9"/>
      <c r="F41" s="204">
        <v>300</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5" customHeight="1">
      <c r="A47" s="1715"/>
      <c r="B47" s="151" t="s">
        <v>985</v>
      </c>
      <c r="C47" s="1719" t="s">
        <v>1289</v>
      </c>
      <c r="D47" s="1720"/>
      <c r="E47" s="1720"/>
      <c r="F47" s="1720"/>
      <c r="G47" s="1720"/>
      <c r="H47" s="1720"/>
      <c r="I47" s="1720"/>
      <c r="J47" s="1720"/>
      <c r="K47" s="1720"/>
      <c r="L47" s="1720"/>
      <c r="M47" s="1721"/>
    </row>
    <row r="48" spans="1:13">
      <c r="A48" s="1715"/>
      <c r="B48" s="140" t="s">
        <v>986</v>
      </c>
      <c r="C48" s="1716" t="s">
        <v>1078</v>
      </c>
      <c r="D48" s="1717"/>
      <c r="E48" s="1717"/>
      <c r="F48" s="1717"/>
      <c r="G48" s="1717"/>
      <c r="H48" s="1717"/>
      <c r="I48" s="1717"/>
      <c r="J48" s="1717"/>
      <c r="K48" s="1717"/>
      <c r="L48" s="1717"/>
      <c r="M48" s="1718"/>
    </row>
    <row r="49" spans="1:13">
      <c r="A49" s="1715"/>
      <c r="B49" s="140" t="s">
        <v>988</v>
      </c>
      <c r="C49" s="1716">
        <v>30</v>
      </c>
      <c r="D49" s="1717"/>
      <c r="E49" s="1717"/>
      <c r="F49" s="1717"/>
      <c r="G49" s="1717"/>
      <c r="H49" s="1717"/>
      <c r="I49" s="1717"/>
      <c r="J49" s="1717"/>
      <c r="K49" s="1717"/>
      <c r="L49" s="1717"/>
      <c r="M49" s="1718"/>
    </row>
    <row r="50" spans="1:13">
      <c r="A50" s="1715"/>
      <c r="B50" s="140" t="s">
        <v>990</v>
      </c>
      <c r="C50" s="1909">
        <v>43477</v>
      </c>
      <c r="D50" s="1717"/>
      <c r="E50" s="1717"/>
      <c r="F50" s="1717"/>
      <c r="G50" s="1717"/>
      <c r="H50" s="1717"/>
      <c r="I50" s="1717"/>
      <c r="J50" s="1717"/>
      <c r="K50" s="1717"/>
      <c r="L50" s="1717"/>
      <c r="M50" s="1718"/>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34.5" customHeight="1">
      <c r="A60" s="138" t="s">
        <v>220</v>
      </c>
      <c r="B60" s="148"/>
      <c r="C60" s="1749"/>
      <c r="D60" s="1750"/>
      <c r="E60" s="1750"/>
      <c r="F60" s="1750"/>
      <c r="G60" s="1750"/>
      <c r="H60" s="1750"/>
      <c r="I60" s="1750"/>
      <c r="J60" s="1750"/>
      <c r="K60" s="1750"/>
      <c r="L60" s="1750"/>
      <c r="M60" s="1751"/>
    </row>
  </sheetData>
  <mergeCells count="50">
    <mergeCell ref="B1:N1"/>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A16:A50"/>
    <mergeCell ref="C16:M16"/>
    <mergeCell ref="C17:M17"/>
    <mergeCell ref="B18:B24"/>
    <mergeCell ref="B25:B28"/>
    <mergeCell ref="B32:B34"/>
    <mergeCell ref="B35:B42"/>
    <mergeCell ref="B43:B46"/>
    <mergeCell ref="F44:F45"/>
    <mergeCell ref="G44:J45"/>
    <mergeCell ref="J30:L30"/>
    <mergeCell ref="C47:M47"/>
    <mergeCell ref="C48:M48"/>
    <mergeCell ref="C50:M50"/>
    <mergeCell ref="L44:M45"/>
    <mergeCell ref="C49:M49"/>
    <mergeCell ref="C12:M12"/>
    <mergeCell ref="B14:B15"/>
    <mergeCell ref="C14:D14"/>
    <mergeCell ref="F14:M14"/>
    <mergeCell ref="C13:M13"/>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3"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1290</v>
      </c>
      <c r="C1" s="196"/>
      <c r="D1" s="196"/>
      <c r="E1" s="196"/>
      <c r="F1" s="196"/>
      <c r="G1" s="196"/>
      <c r="H1" s="196"/>
      <c r="I1" s="196"/>
      <c r="J1" s="196"/>
      <c r="K1" s="196"/>
      <c r="L1" s="196"/>
      <c r="M1" s="197"/>
    </row>
    <row r="2" spans="1:13" ht="36" customHeight="1">
      <c r="A2" s="1728" t="s">
        <v>944</v>
      </c>
      <c r="B2" s="139" t="s">
        <v>945</v>
      </c>
      <c r="C2" s="1733" t="s">
        <v>2103</v>
      </c>
      <c r="D2" s="1734"/>
      <c r="E2" s="1734"/>
      <c r="F2" s="1734"/>
      <c r="G2" s="1734"/>
      <c r="H2" s="1734"/>
      <c r="I2" s="1734"/>
      <c r="J2" s="1734"/>
      <c r="K2" s="1734"/>
      <c r="L2" s="1734"/>
      <c r="M2" s="1735"/>
    </row>
    <row r="3" spans="1:13" ht="31.5">
      <c r="A3" s="1729"/>
      <c r="B3" s="151" t="s">
        <v>1063</v>
      </c>
      <c r="C3" s="1733" t="s">
        <v>1291</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42</v>
      </c>
      <c r="I4" s="118"/>
      <c r="J4" s="118"/>
      <c r="K4" s="118"/>
      <c r="L4" s="118"/>
      <c r="M4" s="119"/>
    </row>
    <row r="5" spans="1:13">
      <c r="A5" s="1729"/>
      <c r="B5" s="142" t="s">
        <v>947</v>
      </c>
      <c r="C5" s="1733" t="s">
        <v>1065</v>
      </c>
      <c r="D5" s="1734"/>
      <c r="E5" s="1734"/>
      <c r="F5" s="1734"/>
      <c r="G5" s="1734"/>
      <c r="H5" s="1734"/>
      <c r="I5" s="1734"/>
      <c r="J5" s="1734"/>
      <c r="K5" s="1734"/>
      <c r="L5" s="1734"/>
      <c r="M5" s="1735"/>
    </row>
    <row r="6" spans="1:13" ht="31.5" customHeight="1">
      <c r="A6" s="1729"/>
      <c r="B6" s="142" t="s">
        <v>948</v>
      </c>
      <c r="C6" s="1738" t="s">
        <v>1066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1067</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35.25" customHeight="1">
      <c r="A11" s="1729"/>
      <c r="B11" s="151" t="s">
        <v>952</v>
      </c>
      <c r="C11" s="1577" t="s">
        <v>1292</v>
      </c>
      <c r="D11" s="1554"/>
      <c r="E11" s="1554"/>
      <c r="F11" s="1554"/>
      <c r="G11" s="1554"/>
      <c r="H11" s="1554"/>
      <c r="I11" s="1554"/>
      <c r="J11" s="1554"/>
      <c r="K11" s="1554"/>
      <c r="L11" s="1554"/>
      <c r="M11" s="1555"/>
    </row>
    <row r="12" spans="1:13" ht="181.5" customHeight="1">
      <c r="A12" s="1729"/>
      <c r="B12" s="151" t="s">
        <v>1069</v>
      </c>
      <c r="C12" s="1609" t="s">
        <v>1293</v>
      </c>
      <c r="D12" s="1610"/>
      <c r="E12" s="1610"/>
      <c r="F12" s="1610"/>
      <c r="G12" s="1610"/>
      <c r="H12" s="1610"/>
      <c r="I12" s="1610"/>
      <c r="J12" s="1610"/>
      <c r="K12" s="1610"/>
      <c r="L12" s="1610"/>
      <c r="M12" s="1611"/>
    </row>
    <row r="13" spans="1:13" ht="50.25" customHeight="1">
      <c r="A13" s="1729"/>
      <c r="B13" s="151" t="s">
        <v>1071</v>
      </c>
      <c r="C13" s="1747" t="s">
        <v>322</v>
      </c>
      <c r="D13" s="1712"/>
      <c r="E13" s="1712"/>
      <c r="F13" s="1712"/>
      <c r="G13" s="1712"/>
      <c r="H13" s="1712"/>
      <c r="I13" s="1712"/>
      <c r="J13" s="1712"/>
      <c r="K13" s="1712"/>
      <c r="L13" s="1712"/>
      <c r="M13" s="1713"/>
    </row>
    <row r="14" spans="1:13" ht="66" customHeight="1">
      <c r="A14" s="1729"/>
      <c r="B14" s="1746" t="s">
        <v>1072</v>
      </c>
      <c r="C14" s="1723" t="s">
        <v>86</v>
      </c>
      <c r="D14" s="1723"/>
      <c r="E14" s="84" t="s">
        <v>108</v>
      </c>
      <c r="F14" s="1748" t="s">
        <v>1294</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467</v>
      </c>
      <c r="D16" s="1717"/>
      <c r="E16" s="1717"/>
      <c r="F16" s="1717"/>
      <c r="G16" s="1717"/>
      <c r="H16" s="1717"/>
      <c r="I16" s="1717"/>
      <c r="J16" s="1717"/>
      <c r="K16" s="1717"/>
      <c r="L16" s="1717"/>
      <c r="M16" s="1718"/>
    </row>
    <row r="17" spans="1:13" ht="28.5" customHeight="1">
      <c r="A17" s="1715"/>
      <c r="B17" s="140" t="s">
        <v>1074</v>
      </c>
      <c r="C17" s="2009" t="s">
        <v>2104</v>
      </c>
      <c r="D17" s="2010"/>
      <c r="E17" s="2010"/>
      <c r="F17" s="2010"/>
      <c r="G17" s="2010"/>
      <c r="H17" s="2010"/>
      <c r="I17" s="2010"/>
      <c r="J17" s="2010"/>
      <c r="K17" s="2010"/>
      <c r="L17" s="2010"/>
      <c r="M17" s="2011"/>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1225">
        <v>2213</v>
      </c>
      <c r="E30" s="23"/>
      <c r="F30" s="31" t="s">
        <v>975</v>
      </c>
      <c r="G30" s="19" t="s">
        <v>468</v>
      </c>
      <c r="H30" s="23"/>
      <c r="I30" s="31" t="s">
        <v>976</v>
      </c>
      <c r="J30" s="1663" t="s">
        <v>1295</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1213">
        <v>2023</v>
      </c>
      <c r="E36" s="1213"/>
      <c r="F36" s="1213">
        <v>2024</v>
      </c>
      <c r="G36" s="1213"/>
      <c r="H36" s="1227">
        <v>2025</v>
      </c>
      <c r="I36" s="1227"/>
      <c r="J36" s="1227">
        <v>2026</v>
      </c>
      <c r="K36" s="1213"/>
      <c r="L36" s="1213">
        <v>2027</v>
      </c>
      <c r="M36" s="1228"/>
    </row>
    <row r="37" spans="1:13">
      <c r="A37" s="1715"/>
      <c r="B37" s="1557"/>
      <c r="C37" s="81"/>
      <c r="D37" s="1229">
        <v>2213</v>
      </c>
      <c r="E37" s="1230" t="s">
        <v>594</v>
      </c>
      <c r="F37" s="1229">
        <v>2213</v>
      </c>
      <c r="G37" s="1230" t="s">
        <v>594</v>
      </c>
      <c r="H37" s="1229">
        <v>2213</v>
      </c>
      <c r="I37" s="1230" t="s">
        <v>594</v>
      </c>
      <c r="J37" s="1229">
        <v>2213</v>
      </c>
      <c r="K37" s="1230" t="s">
        <v>594</v>
      </c>
      <c r="L37" s="1229">
        <v>2213</v>
      </c>
      <c r="M37" s="1231"/>
    </row>
    <row r="38" spans="1:13">
      <c r="A38" s="1715"/>
      <c r="B38" s="1557"/>
      <c r="C38" s="81"/>
      <c r="D38" s="1213">
        <v>2028</v>
      </c>
      <c r="E38" s="1213"/>
      <c r="F38" s="1213">
        <v>2029</v>
      </c>
      <c r="G38" s="1213"/>
      <c r="H38" s="1227">
        <v>2030</v>
      </c>
      <c r="I38" s="1227"/>
      <c r="J38" s="1227">
        <v>2031</v>
      </c>
      <c r="K38" s="1213"/>
      <c r="L38" s="1213">
        <v>2032</v>
      </c>
      <c r="M38" s="1232"/>
    </row>
    <row r="39" spans="1:13">
      <c r="A39" s="1715"/>
      <c r="B39" s="1557"/>
      <c r="C39" s="81"/>
      <c r="D39" s="1229">
        <v>2213</v>
      </c>
      <c r="E39" s="1230" t="s">
        <v>594</v>
      </c>
      <c r="F39" s="1229">
        <v>2213</v>
      </c>
      <c r="G39" s="1230" t="s">
        <v>594</v>
      </c>
      <c r="H39" s="1229">
        <v>2213</v>
      </c>
      <c r="I39" s="1230" t="s">
        <v>594</v>
      </c>
      <c r="J39" s="1229">
        <v>2213</v>
      </c>
      <c r="K39" s="1230" t="s">
        <v>594</v>
      </c>
      <c r="L39" s="1229">
        <v>2213</v>
      </c>
      <c r="M39" s="1233" t="s">
        <v>594</v>
      </c>
    </row>
    <row r="40" spans="1:13">
      <c r="A40" s="1715"/>
      <c r="B40" s="1557"/>
      <c r="C40" s="81"/>
      <c r="D40" s="1213">
        <v>2033</v>
      </c>
      <c r="E40" s="1213"/>
      <c r="F40" s="1217" t="s">
        <v>981</v>
      </c>
      <c r="G40" s="1213"/>
      <c r="H40" s="1227"/>
      <c r="I40" s="1227"/>
      <c r="J40" s="1227"/>
      <c r="K40" s="1213"/>
      <c r="L40" s="1213"/>
      <c r="M40" s="1234"/>
    </row>
    <row r="41" spans="1:13">
      <c r="A41" s="1715"/>
      <c r="B41" s="1557"/>
      <c r="C41" s="81"/>
      <c r="D41" s="1229">
        <v>2213</v>
      </c>
      <c r="E41" s="1235"/>
      <c r="F41" s="1229">
        <v>2213</v>
      </c>
      <c r="G41" s="1236"/>
      <c r="H41" s="1219"/>
      <c r="I41" s="1213"/>
      <c r="J41" s="1219"/>
      <c r="K41" s="1213"/>
      <c r="L41" s="1219"/>
      <c r="M41" s="1237"/>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72" customHeight="1">
      <c r="A47" s="1715"/>
      <c r="B47" s="151" t="s">
        <v>985</v>
      </c>
      <c r="C47" s="2006" t="s">
        <v>1296</v>
      </c>
      <c r="D47" s="2007"/>
      <c r="E47" s="2007"/>
      <c r="F47" s="2007"/>
      <c r="G47" s="2007"/>
      <c r="H47" s="2007"/>
      <c r="I47" s="2007"/>
      <c r="J47" s="2007"/>
      <c r="K47" s="2007"/>
      <c r="L47" s="2007"/>
      <c r="M47" s="2008"/>
    </row>
    <row r="48" spans="1:13">
      <c r="A48" s="1715"/>
      <c r="B48" s="140" t="s">
        <v>986</v>
      </c>
      <c r="C48" s="1577" t="s">
        <v>1297</v>
      </c>
      <c r="D48" s="1554"/>
      <c r="E48" s="1554"/>
      <c r="F48" s="1554"/>
      <c r="G48" s="1554"/>
      <c r="H48" s="1554"/>
      <c r="I48" s="1554"/>
      <c r="J48" s="1554"/>
      <c r="K48" s="1554"/>
      <c r="L48" s="1554"/>
      <c r="M48" s="1555"/>
    </row>
    <row r="49" spans="1:13">
      <c r="A49" s="1715"/>
      <c r="B49" s="140" t="s">
        <v>988</v>
      </c>
      <c r="C49" s="218">
        <v>30</v>
      </c>
      <c r="D49" s="275"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276">
        <v>40909</v>
      </c>
      <c r="D50" s="275"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102.75" customHeight="1">
      <c r="A60" s="138" t="s">
        <v>220</v>
      </c>
      <c r="B60" s="148"/>
      <c r="C60" s="1908" t="s">
        <v>1298</v>
      </c>
      <c r="D60" s="1648"/>
      <c r="E60" s="1648"/>
      <c r="F60" s="1648"/>
      <c r="G60" s="1648"/>
      <c r="H60" s="1648"/>
      <c r="I60" s="1648"/>
      <c r="J60" s="1648"/>
      <c r="K60" s="1648"/>
      <c r="L60" s="1648"/>
      <c r="M60" s="1649"/>
    </row>
  </sheetData>
  <mergeCells count="47">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G44:J45"/>
    <mergeCell ref="L44:M45"/>
    <mergeCell ref="C47:M47"/>
    <mergeCell ref="C48:M48"/>
    <mergeCell ref="A16:A50"/>
    <mergeCell ref="C16:M16"/>
    <mergeCell ref="C17:M17"/>
    <mergeCell ref="B18:B24"/>
    <mergeCell ref="B25:B28"/>
    <mergeCell ref="J30:L30"/>
    <mergeCell ref="B32:B34"/>
    <mergeCell ref="B35:B42"/>
    <mergeCell ref="B43:B46"/>
    <mergeCell ref="F44:F45"/>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2"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8" width="28" style="11" customWidth="1"/>
    <col min="19" max="16384" width="11.42578125" style="11"/>
  </cols>
  <sheetData>
    <row r="1" spans="1:13">
      <c r="A1" s="56"/>
      <c r="B1" s="57" t="s">
        <v>1299</v>
      </c>
      <c r="C1" s="196"/>
      <c r="D1" s="196"/>
      <c r="E1" s="196"/>
      <c r="F1" s="196"/>
      <c r="G1" s="196"/>
      <c r="H1" s="196"/>
      <c r="I1" s="196"/>
      <c r="J1" s="196"/>
      <c r="K1" s="196"/>
      <c r="L1" s="196"/>
      <c r="M1" s="197"/>
    </row>
    <row r="2" spans="1:13" ht="36" customHeight="1">
      <c r="A2" s="1728" t="s">
        <v>944</v>
      </c>
      <c r="B2" s="139" t="s">
        <v>945</v>
      </c>
      <c r="C2" s="1927" t="s">
        <v>470</v>
      </c>
      <c r="D2" s="1639"/>
      <c r="E2" s="1639"/>
      <c r="F2" s="1639"/>
      <c r="G2" s="1639"/>
      <c r="H2" s="1639"/>
      <c r="I2" s="1639"/>
      <c r="J2" s="1639"/>
      <c r="K2" s="1639"/>
      <c r="L2" s="1639"/>
      <c r="M2" s="1640"/>
    </row>
    <row r="3" spans="1:13" ht="33.75" customHeight="1">
      <c r="A3" s="1729"/>
      <c r="B3" s="151" t="s">
        <v>1063</v>
      </c>
      <c r="C3" s="1733" t="s">
        <v>1134</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42</v>
      </c>
      <c r="I4" s="118"/>
      <c r="J4" s="118"/>
      <c r="K4" s="118"/>
      <c r="L4" s="118"/>
      <c r="M4" s="119"/>
    </row>
    <row r="5" spans="1:13" ht="25.5" customHeight="1">
      <c r="A5" s="1729"/>
      <c r="B5" s="142" t="s">
        <v>947</v>
      </c>
      <c r="C5" s="1733" t="s">
        <v>1065</v>
      </c>
      <c r="D5" s="1734"/>
      <c r="E5" s="1734"/>
      <c r="F5" s="1734"/>
      <c r="G5" s="1734"/>
      <c r="H5" s="1734"/>
      <c r="I5" s="1734"/>
      <c r="J5" s="1734"/>
      <c r="K5" s="1734"/>
      <c r="L5" s="1734"/>
      <c r="M5" s="1735"/>
    </row>
    <row r="6" spans="1:13" ht="31.5" customHeight="1">
      <c r="A6" s="1729"/>
      <c r="B6" s="142" t="s">
        <v>948</v>
      </c>
      <c r="C6" s="1738" t="s">
        <v>1066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577" t="s">
        <v>1300</v>
      </c>
      <c r="D11" s="1554"/>
      <c r="E11" s="1554"/>
      <c r="F11" s="1554"/>
      <c r="G11" s="1554"/>
      <c r="H11" s="1554"/>
      <c r="I11" s="1554"/>
      <c r="J11" s="1554"/>
      <c r="K11" s="1554"/>
      <c r="L11" s="1554"/>
      <c r="M11" s="1555"/>
    </row>
    <row r="12" spans="1:13" ht="127.5" customHeight="1">
      <c r="A12" s="1729"/>
      <c r="B12" s="151" t="s">
        <v>1069</v>
      </c>
      <c r="C12" s="1577" t="s">
        <v>1301</v>
      </c>
      <c r="D12" s="1554"/>
      <c r="E12" s="1554"/>
      <c r="F12" s="1554"/>
      <c r="G12" s="1554"/>
      <c r="H12" s="1554"/>
      <c r="I12" s="1554"/>
      <c r="J12" s="1554"/>
      <c r="K12" s="1554"/>
      <c r="L12" s="1554"/>
      <c r="M12" s="1555"/>
    </row>
    <row r="13" spans="1:13" ht="50.25" customHeight="1">
      <c r="A13" s="1729"/>
      <c r="B13" s="151" t="s">
        <v>1071</v>
      </c>
      <c r="C13" s="1747" t="s">
        <v>322</v>
      </c>
      <c r="D13" s="1712"/>
      <c r="E13" s="1712"/>
      <c r="F13" s="1712"/>
      <c r="G13" s="1712"/>
      <c r="H13" s="1712"/>
      <c r="I13" s="1712"/>
      <c r="J13" s="1712"/>
      <c r="K13" s="1712"/>
      <c r="L13" s="1712"/>
      <c r="M13" s="1713"/>
    </row>
    <row r="14" spans="1:13" ht="66" customHeight="1">
      <c r="A14" s="1729"/>
      <c r="B14" s="1746" t="s">
        <v>1072</v>
      </c>
      <c r="C14" s="1722" t="s">
        <v>69</v>
      </c>
      <c r="D14" s="1724"/>
      <c r="E14" s="84" t="s">
        <v>108</v>
      </c>
      <c r="F14" s="1761" t="s">
        <v>1302</v>
      </c>
      <c r="G14" s="1610"/>
      <c r="H14" s="1610"/>
      <c r="I14" s="1610"/>
      <c r="J14" s="1610"/>
      <c r="K14" s="1610"/>
      <c r="L14" s="1610"/>
      <c r="M14" s="1611"/>
    </row>
    <row r="15" spans="1:13">
      <c r="A15" s="1729"/>
      <c r="B15" s="1746"/>
      <c r="C15" s="99"/>
      <c r="D15" s="99"/>
      <c r="E15" s="167"/>
      <c r="F15" s="55"/>
      <c r="G15" s="55"/>
      <c r="H15" s="55"/>
      <c r="I15" s="55"/>
      <c r="J15" s="55"/>
      <c r="K15" s="55"/>
      <c r="L15" s="124"/>
      <c r="M15" s="125"/>
    </row>
    <row r="16" spans="1:13">
      <c r="A16" s="1714" t="s">
        <v>204</v>
      </c>
      <c r="B16" s="140" t="s">
        <v>283</v>
      </c>
      <c r="C16" s="1577" t="s">
        <v>472</v>
      </c>
      <c r="D16" s="1554"/>
      <c r="E16" s="1554"/>
      <c r="F16" s="1554"/>
      <c r="G16" s="1554"/>
      <c r="H16" s="1554"/>
      <c r="I16" s="1554"/>
      <c r="J16" s="1554"/>
      <c r="K16" s="1554"/>
      <c r="L16" s="1554"/>
      <c r="M16" s="1555"/>
    </row>
    <row r="17" spans="1:13" ht="39" customHeight="1">
      <c r="A17" s="1715"/>
      <c r="B17" s="140" t="s">
        <v>1074</v>
      </c>
      <c r="C17" s="1577" t="s">
        <v>471</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936">
        <v>1167</v>
      </c>
      <c r="E30" s="272" t="s">
        <v>594</v>
      </c>
      <c r="F30" s="273" t="s">
        <v>975</v>
      </c>
      <c r="G30" s="271">
        <v>2021</v>
      </c>
      <c r="H30" s="272" t="s">
        <v>594</v>
      </c>
      <c r="I30" s="273" t="s">
        <v>976</v>
      </c>
      <c r="J30" s="1670" t="s">
        <v>1303</v>
      </c>
      <c r="K30" s="1671"/>
      <c r="L30" s="2016"/>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74">
        <v>1200</v>
      </c>
      <c r="E37" s="212" t="s">
        <v>594</v>
      </c>
      <c r="F37" s="274">
        <v>1200</v>
      </c>
      <c r="G37" s="212" t="s">
        <v>594</v>
      </c>
      <c r="H37" s="274">
        <v>1200</v>
      </c>
      <c r="I37" s="212" t="s">
        <v>594</v>
      </c>
      <c r="J37" s="274">
        <v>1200</v>
      </c>
      <c r="K37" s="212" t="s">
        <v>594</v>
      </c>
      <c r="L37" s="274">
        <v>1200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74">
        <v>1200</v>
      </c>
      <c r="E39" s="212" t="s">
        <v>594</v>
      </c>
      <c r="F39" s="274">
        <v>1200</v>
      </c>
      <c r="G39" s="212" t="s">
        <v>594</v>
      </c>
      <c r="H39" s="274">
        <v>1200</v>
      </c>
      <c r="I39" s="212" t="s">
        <v>594</v>
      </c>
      <c r="J39" s="274">
        <v>1200</v>
      </c>
      <c r="K39" s="212" t="s">
        <v>594</v>
      </c>
      <c r="L39" s="274">
        <v>1200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74">
        <v>1200</v>
      </c>
      <c r="E41" s="212" t="s">
        <v>594</v>
      </c>
      <c r="F41" s="2017">
        <v>1200</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4.25" customHeight="1">
      <c r="A47" s="1715"/>
      <c r="B47" s="151" t="s">
        <v>985</v>
      </c>
      <c r="C47" s="1577" t="s">
        <v>1304</v>
      </c>
      <c r="D47" s="1554"/>
      <c r="E47" s="1554"/>
      <c r="F47" s="1554"/>
      <c r="G47" s="1554"/>
      <c r="H47" s="1554"/>
      <c r="I47" s="1554"/>
      <c r="J47" s="1554"/>
      <c r="K47" s="1554"/>
      <c r="L47" s="1554"/>
      <c r="M47" s="1555"/>
    </row>
    <row r="48" spans="1:13">
      <c r="A48" s="1715"/>
      <c r="B48" s="140" t="s">
        <v>986</v>
      </c>
      <c r="C48" s="1577" t="s">
        <v>1305</v>
      </c>
      <c r="D48" s="1554"/>
      <c r="E48" s="1554"/>
      <c r="F48" s="1554"/>
      <c r="G48" s="1554"/>
      <c r="H48" s="1554"/>
      <c r="I48" s="1554"/>
      <c r="J48" s="1554"/>
      <c r="K48" s="1554"/>
      <c r="L48" s="1554"/>
      <c r="M48" s="1555"/>
    </row>
    <row r="49" spans="1:13">
      <c r="A49" s="1715"/>
      <c r="B49" s="140" t="s">
        <v>988</v>
      </c>
      <c r="C49" s="215" t="s">
        <v>1306</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2015">
        <v>39814</v>
      </c>
      <c r="D50" s="1918"/>
      <c r="E50" s="1918"/>
      <c r="F50" s="1918"/>
      <c r="G50" s="1918"/>
      <c r="H50" s="1918"/>
      <c r="I50" s="1918"/>
      <c r="J50" s="1918"/>
      <c r="K50" s="1918"/>
      <c r="L50" s="1918"/>
      <c r="M50" s="1919"/>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65.25" customHeight="1">
      <c r="A60" s="138" t="s">
        <v>220</v>
      </c>
      <c r="B60" s="148"/>
      <c r="C60" s="2012"/>
      <c r="D60" s="2013"/>
      <c r="E60" s="2013"/>
      <c r="F60" s="2013"/>
      <c r="G60" s="2013"/>
      <c r="H60" s="2013"/>
      <c r="I60" s="2013"/>
      <c r="J60" s="2013"/>
      <c r="K60" s="2013"/>
      <c r="L60" s="2013"/>
      <c r="M60" s="2014"/>
    </row>
  </sheetData>
  <mergeCells count="49">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C50:M50"/>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type="list" allowBlank="1" showInputMessage="1" showErrorMessage="1" sqref="I7:M7">
      <formula1>INDIRECT($C$7)</formula1>
    </dataValidation>
    <dataValidation allowBlank="1" showInputMessage="1" showErrorMessage="1" prompt="Seleccione de la lista desplegable" sqref="B4 B7 H7"/>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2.42578125" style="11" customWidth="1"/>
    <col min="14" max="18" width="28" style="11" customWidth="1"/>
    <col min="19" max="16384" width="11.42578125" style="11"/>
  </cols>
  <sheetData>
    <row r="1" spans="1:13">
      <c r="A1" s="56"/>
      <c r="B1" s="57" t="s">
        <v>1307</v>
      </c>
      <c r="C1" s="196"/>
      <c r="D1" s="196"/>
      <c r="E1" s="196"/>
      <c r="F1" s="196"/>
      <c r="G1" s="196"/>
      <c r="H1" s="196"/>
      <c r="I1" s="196"/>
      <c r="J1" s="196"/>
      <c r="K1" s="196"/>
      <c r="L1" s="196"/>
      <c r="M1" s="197"/>
    </row>
    <row r="2" spans="1:13" ht="36" customHeight="1">
      <c r="A2" s="1728" t="s">
        <v>944</v>
      </c>
      <c r="B2" s="139" t="s">
        <v>945</v>
      </c>
      <c r="C2" s="1927" t="s">
        <v>474</v>
      </c>
      <c r="D2" s="1639"/>
      <c r="E2" s="1639"/>
      <c r="F2" s="1639"/>
      <c r="G2" s="1639"/>
      <c r="H2" s="1639"/>
      <c r="I2" s="1639"/>
      <c r="J2" s="1639"/>
      <c r="K2" s="1639"/>
      <c r="L2" s="1639"/>
      <c r="M2" s="1640"/>
    </row>
    <row r="3" spans="1:13" ht="33.75" customHeight="1">
      <c r="A3" s="1729"/>
      <c r="B3" s="151" t="s">
        <v>1063</v>
      </c>
      <c r="C3" s="1733" t="s">
        <v>1085</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42</v>
      </c>
      <c r="I4" s="118"/>
      <c r="J4" s="118"/>
      <c r="K4" s="118"/>
      <c r="L4" s="118"/>
      <c r="M4" s="119"/>
    </row>
    <row r="5" spans="1:13" ht="25.5" customHeight="1">
      <c r="A5" s="1729"/>
      <c r="B5" s="142" t="s">
        <v>947</v>
      </c>
      <c r="C5" s="1733" t="s">
        <v>1065</v>
      </c>
      <c r="D5" s="1734"/>
      <c r="E5" s="1734"/>
      <c r="F5" s="1734"/>
      <c r="G5" s="1734"/>
      <c r="H5" s="1734"/>
      <c r="I5" s="1734"/>
      <c r="J5" s="1734"/>
      <c r="K5" s="1734"/>
      <c r="L5" s="1734"/>
      <c r="M5" s="1735"/>
    </row>
    <row r="6" spans="1:13" ht="31.5" customHeight="1">
      <c r="A6" s="1729"/>
      <c r="B6" s="142" t="s">
        <v>948</v>
      </c>
      <c r="C6" s="1738" t="s">
        <v>1066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577" t="s">
        <v>1308</v>
      </c>
      <c r="D11" s="1554"/>
      <c r="E11" s="1554"/>
      <c r="F11" s="1554"/>
      <c r="G11" s="1554"/>
      <c r="H11" s="1554"/>
      <c r="I11" s="1554"/>
      <c r="J11" s="1554"/>
      <c r="K11" s="1554"/>
      <c r="L11" s="1554"/>
      <c r="M11" s="1555"/>
    </row>
    <row r="12" spans="1:13" ht="56.25" customHeight="1">
      <c r="A12" s="1729"/>
      <c r="B12" s="151" t="s">
        <v>1069</v>
      </c>
      <c r="C12" s="2006" t="s">
        <v>1309</v>
      </c>
      <c r="D12" s="2007"/>
      <c r="E12" s="2007"/>
      <c r="F12" s="2007"/>
      <c r="G12" s="2007"/>
      <c r="H12" s="2007"/>
      <c r="I12" s="2007"/>
      <c r="J12" s="2007"/>
      <c r="K12" s="2007"/>
      <c r="L12" s="2007"/>
      <c r="M12" s="2008"/>
    </row>
    <row r="13" spans="1:13" ht="50.25" customHeight="1">
      <c r="A13" s="1729"/>
      <c r="B13" s="151" t="s">
        <v>1071</v>
      </c>
      <c r="C13" s="1747" t="s">
        <v>322</v>
      </c>
      <c r="D13" s="1712"/>
      <c r="E13" s="1712"/>
      <c r="F13" s="1712"/>
      <c r="G13" s="1712"/>
      <c r="H13" s="1712"/>
      <c r="I13" s="1712"/>
      <c r="J13" s="1712"/>
      <c r="K13" s="1712"/>
      <c r="L13" s="1712"/>
      <c r="M13" s="1713"/>
    </row>
    <row r="14" spans="1:13" ht="66" customHeight="1">
      <c r="A14" s="1729"/>
      <c r="B14" s="1746" t="s">
        <v>1072</v>
      </c>
      <c r="C14" s="1722" t="s">
        <v>69</v>
      </c>
      <c r="D14" s="1724"/>
      <c r="E14" s="84" t="s">
        <v>108</v>
      </c>
      <c r="F14" s="1761" t="s">
        <v>1302</v>
      </c>
      <c r="G14" s="1610"/>
      <c r="H14" s="1610"/>
      <c r="I14" s="1610"/>
      <c r="J14" s="1610"/>
      <c r="K14" s="1610"/>
      <c r="L14" s="1610"/>
      <c r="M14" s="1611"/>
    </row>
    <row r="15" spans="1:13">
      <c r="A15" s="1729"/>
      <c r="B15" s="1746"/>
      <c r="C15" s="99"/>
      <c r="D15" s="99"/>
      <c r="E15" s="167"/>
      <c r="F15" s="55"/>
      <c r="G15" s="55"/>
      <c r="H15" s="55"/>
      <c r="I15" s="55"/>
      <c r="J15" s="55"/>
      <c r="K15" s="55"/>
      <c r="L15" s="124"/>
      <c r="M15" s="125"/>
    </row>
    <row r="16" spans="1:13">
      <c r="A16" s="1714" t="s">
        <v>204</v>
      </c>
      <c r="B16" s="140" t="s">
        <v>283</v>
      </c>
      <c r="C16" s="1577" t="s">
        <v>476</v>
      </c>
      <c r="D16" s="1554"/>
      <c r="E16" s="1554"/>
      <c r="F16" s="1554"/>
      <c r="G16" s="1554"/>
      <c r="H16" s="1554"/>
      <c r="I16" s="1554"/>
      <c r="J16" s="1554"/>
      <c r="K16" s="1554"/>
      <c r="L16" s="1554"/>
      <c r="M16" s="1555"/>
    </row>
    <row r="17" spans="1:13" ht="39" customHeight="1">
      <c r="A17" s="1715"/>
      <c r="B17" s="140" t="s">
        <v>1074</v>
      </c>
      <c r="C17" s="1577" t="s">
        <v>475</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1247">
        <v>2053</v>
      </c>
      <c r="E30" s="272" t="s">
        <v>594</v>
      </c>
      <c r="F30" s="273" t="s">
        <v>975</v>
      </c>
      <c r="G30" s="271">
        <v>2021</v>
      </c>
      <c r="H30" s="272" t="s">
        <v>594</v>
      </c>
      <c r="I30" s="273" t="s">
        <v>976</v>
      </c>
      <c r="J30" s="1670" t="s">
        <v>1303</v>
      </c>
      <c r="K30" s="1671"/>
      <c r="L30" s="2016"/>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74">
        <v>2100</v>
      </c>
      <c r="E37" s="212" t="s">
        <v>594</v>
      </c>
      <c r="F37" s="274">
        <v>2100</v>
      </c>
      <c r="G37" s="212" t="s">
        <v>594</v>
      </c>
      <c r="H37" s="274">
        <v>2100</v>
      </c>
      <c r="I37" s="212" t="s">
        <v>594</v>
      </c>
      <c r="J37" s="274">
        <v>2100</v>
      </c>
      <c r="K37" s="212" t="s">
        <v>594</v>
      </c>
      <c r="L37" s="274">
        <v>2100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74">
        <v>2100</v>
      </c>
      <c r="E39" s="212" t="s">
        <v>594</v>
      </c>
      <c r="F39" s="274">
        <v>2100</v>
      </c>
      <c r="G39" s="212" t="s">
        <v>594</v>
      </c>
      <c r="H39" s="274">
        <v>2100</v>
      </c>
      <c r="I39" s="212" t="s">
        <v>594</v>
      </c>
      <c r="J39" s="274">
        <v>2100</v>
      </c>
      <c r="K39" s="212" t="s">
        <v>594</v>
      </c>
      <c r="L39" s="274">
        <v>2100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74">
        <v>2100</v>
      </c>
      <c r="E41" s="212" t="s">
        <v>594</v>
      </c>
      <c r="F41" s="2017">
        <v>2100</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4.25" customHeight="1">
      <c r="A47" s="1715"/>
      <c r="B47" s="151" t="s">
        <v>985</v>
      </c>
      <c r="C47" s="1577" t="s">
        <v>1310</v>
      </c>
      <c r="D47" s="1554"/>
      <c r="E47" s="1554"/>
      <c r="F47" s="1554"/>
      <c r="G47" s="1554"/>
      <c r="H47" s="1554"/>
      <c r="I47" s="1554"/>
      <c r="J47" s="1554"/>
      <c r="K47" s="1554"/>
      <c r="L47" s="1554"/>
      <c r="M47" s="1555"/>
    </row>
    <row r="48" spans="1:13">
      <c r="A48" s="1715"/>
      <c r="B48" s="140" t="s">
        <v>986</v>
      </c>
      <c r="C48" s="1577" t="s">
        <v>1305</v>
      </c>
      <c r="D48" s="1554"/>
      <c r="E48" s="1554"/>
      <c r="F48" s="1554"/>
      <c r="G48" s="1554"/>
      <c r="H48" s="1554"/>
      <c r="I48" s="1554"/>
      <c r="J48" s="1554"/>
      <c r="K48" s="1554"/>
      <c r="L48" s="1554"/>
      <c r="M48" s="1555"/>
    </row>
    <row r="49" spans="1:13">
      <c r="A49" s="1715"/>
      <c r="B49" s="140" t="s">
        <v>988</v>
      </c>
      <c r="C49" s="218">
        <v>30</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2015">
        <v>39814</v>
      </c>
      <c r="D50" s="1918"/>
      <c r="E50" s="1918"/>
      <c r="F50" s="1918"/>
      <c r="G50" s="1918"/>
      <c r="H50" s="1918"/>
      <c r="I50" s="1918"/>
      <c r="J50" s="1918"/>
      <c r="K50" s="1918"/>
      <c r="L50" s="1918"/>
      <c r="M50" s="1919"/>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65.25" customHeight="1">
      <c r="A60" s="138" t="s">
        <v>220</v>
      </c>
      <c r="B60" s="148"/>
      <c r="C60" s="2023"/>
      <c r="D60" s="2024"/>
      <c r="E60" s="2024"/>
      <c r="F60" s="2024"/>
      <c r="G60" s="2024"/>
      <c r="H60" s="2024"/>
      <c r="I60" s="2024"/>
      <c r="J60" s="2024"/>
      <c r="K60" s="2024"/>
      <c r="L60" s="2024"/>
      <c r="M60" s="2025"/>
    </row>
  </sheetData>
  <mergeCells count="49">
    <mergeCell ref="C7:D7"/>
    <mergeCell ref="I7:M7"/>
    <mergeCell ref="F9:G9"/>
    <mergeCell ref="I9:J9"/>
    <mergeCell ref="C10:D10"/>
    <mergeCell ref="F10:G10"/>
    <mergeCell ref="I10:J10"/>
    <mergeCell ref="C2:M2"/>
    <mergeCell ref="C3:M3"/>
    <mergeCell ref="F4:G4"/>
    <mergeCell ref="C5:M5"/>
    <mergeCell ref="C6:M6"/>
    <mergeCell ref="C12:M12"/>
    <mergeCell ref="C14:D14"/>
    <mergeCell ref="F14:M14"/>
    <mergeCell ref="C16:M16"/>
    <mergeCell ref="B8:B10"/>
    <mergeCell ref="C9:D9"/>
    <mergeCell ref="C11:M11"/>
    <mergeCell ref="C60:M60"/>
    <mergeCell ref="C48:M48"/>
    <mergeCell ref="C51:M51"/>
    <mergeCell ref="C52:M52"/>
    <mergeCell ref="C53:M53"/>
    <mergeCell ref="C54:M54"/>
    <mergeCell ref="C55:M55"/>
    <mergeCell ref="C56:M56"/>
    <mergeCell ref="A57:A59"/>
    <mergeCell ref="A2:A15"/>
    <mergeCell ref="C13:M13"/>
    <mergeCell ref="B14:B15"/>
    <mergeCell ref="A16:A50"/>
    <mergeCell ref="C17:M17"/>
    <mergeCell ref="B18:B24"/>
    <mergeCell ref="B25:B28"/>
    <mergeCell ref="J30:L30"/>
    <mergeCell ref="B32:B34"/>
    <mergeCell ref="B35:B42"/>
    <mergeCell ref="C57:M57"/>
    <mergeCell ref="C58:M58"/>
    <mergeCell ref="C59:M59"/>
    <mergeCell ref="F41:G41"/>
    <mergeCell ref="B43:B46"/>
    <mergeCell ref="G44:J45"/>
    <mergeCell ref="L44:M45"/>
    <mergeCell ref="C47:M47"/>
    <mergeCell ref="C50:M50"/>
    <mergeCell ref="A51:A56"/>
    <mergeCell ref="F44:F45"/>
  </mergeCells>
  <dataValidations count="7">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2"/>
  <sheetViews>
    <sheetView topLeftCell="C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1311</v>
      </c>
      <c r="C1" s="58"/>
      <c r="D1" s="58"/>
      <c r="E1" s="58"/>
      <c r="F1" s="58"/>
      <c r="G1" s="58"/>
      <c r="H1" s="58"/>
      <c r="I1" s="58"/>
      <c r="J1" s="58"/>
      <c r="K1" s="58"/>
      <c r="L1" s="58"/>
      <c r="M1" s="59"/>
    </row>
    <row r="2" spans="1:13" ht="27" customHeight="1">
      <c r="A2" s="1728" t="s">
        <v>944</v>
      </c>
      <c r="B2" s="139" t="s">
        <v>945</v>
      </c>
      <c r="C2" s="1574" t="s">
        <v>478</v>
      </c>
      <c r="D2" s="1575"/>
      <c r="E2" s="1575"/>
      <c r="F2" s="1575"/>
      <c r="G2" s="1575"/>
      <c r="H2" s="1575"/>
      <c r="I2" s="1575"/>
      <c r="J2" s="1575"/>
      <c r="K2" s="1575"/>
      <c r="L2" s="1575"/>
      <c r="M2" s="1576"/>
    </row>
    <row r="3" spans="1:13" ht="31.5">
      <c r="A3" s="1729"/>
      <c r="B3" s="151" t="s">
        <v>1063</v>
      </c>
      <c r="C3" s="1733" t="s">
        <v>1312</v>
      </c>
      <c r="D3" s="1734"/>
      <c r="E3" s="1734"/>
      <c r="F3" s="1734"/>
      <c r="G3" s="1734"/>
      <c r="H3" s="1734"/>
      <c r="I3" s="1734"/>
      <c r="J3" s="1734"/>
      <c r="K3" s="1734"/>
      <c r="L3" s="1734"/>
      <c r="M3" s="1735"/>
    </row>
    <row r="4" spans="1:13">
      <c r="A4" s="1729"/>
      <c r="B4" s="142" t="s">
        <v>292</v>
      </c>
      <c r="C4" s="114" t="s">
        <v>93</v>
      </c>
      <c r="D4" s="115"/>
      <c r="E4" s="116"/>
      <c r="F4" s="1736" t="s">
        <v>293</v>
      </c>
      <c r="G4" s="1737"/>
      <c r="H4" s="117">
        <v>18</v>
      </c>
      <c r="I4" s="118"/>
      <c r="J4" s="118"/>
      <c r="K4" s="118"/>
      <c r="L4" s="118"/>
      <c r="M4" s="119"/>
    </row>
    <row r="5" spans="1:13">
      <c r="A5" s="1729"/>
      <c r="B5" s="142" t="s">
        <v>947</v>
      </c>
      <c r="C5" s="1733" t="s">
        <v>1213</v>
      </c>
      <c r="D5" s="1734"/>
      <c r="E5" s="1734"/>
      <c r="F5" s="1734"/>
      <c r="G5" s="1734"/>
      <c r="H5" s="1734"/>
      <c r="I5" s="1734"/>
      <c r="J5" s="1734"/>
      <c r="K5" s="1734"/>
      <c r="L5" s="1734"/>
      <c r="M5" s="1735"/>
    </row>
    <row r="6" spans="1:13">
      <c r="A6" s="1729"/>
      <c r="B6" s="142" t="s">
        <v>948</v>
      </c>
      <c r="C6" s="1733" t="s">
        <v>1232</v>
      </c>
      <c r="D6" s="1734"/>
      <c r="E6" s="1734"/>
      <c r="F6" s="1734"/>
      <c r="G6" s="1734"/>
      <c r="H6" s="1734"/>
      <c r="I6" s="1734"/>
      <c r="J6" s="1734"/>
      <c r="K6" s="1734"/>
      <c r="L6" s="1734"/>
      <c r="M6" s="1735"/>
    </row>
    <row r="7" spans="1:13">
      <c r="A7" s="1729"/>
      <c r="B7" s="151" t="s">
        <v>949</v>
      </c>
      <c r="C7" s="1583" t="s">
        <v>33</v>
      </c>
      <c r="D7" s="1560"/>
      <c r="E7" s="120"/>
      <c r="F7" s="120"/>
      <c r="G7" s="121"/>
      <c r="H7" s="61" t="s">
        <v>296</v>
      </c>
      <c r="I7" s="1559" t="s">
        <v>58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1109</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34.5" customHeight="1">
      <c r="A11" s="1729"/>
      <c r="B11" s="151" t="s">
        <v>952</v>
      </c>
      <c r="C11" s="1716" t="s">
        <v>1313</v>
      </c>
      <c r="D11" s="1717"/>
      <c r="E11" s="1717"/>
      <c r="F11" s="1717"/>
      <c r="G11" s="1717"/>
      <c r="H11" s="1717"/>
      <c r="I11" s="1717"/>
      <c r="J11" s="1717"/>
      <c r="K11" s="1717"/>
      <c r="L11" s="1717"/>
      <c r="M11" s="1718"/>
    </row>
    <row r="12" spans="1:13" ht="137.25" customHeight="1">
      <c r="A12" s="1729"/>
      <c r="B12" s="151" t="s">
        <v>1069</v>
      </c>
      <c r="C12" s="1716" t="s">
        <v>1314</v>
      </c>
      <c r="D12" s="1717"/>
      <c r="E12" s="1717"/>
      <c r="F12" s="1717"/>
      <c r="G12" s="1717"/>
      <c r="H12" s="1717"/>
      <c r="I12" s="1717"/>
      <c r="J12" s="1717"/>
      <c r="K12" s="1717"/>
      <c r="L12" s="1717"/>
      <c r="M12" s="1718"/>
    </row>
    <row r="13" spans="1:13" ht="31.5">
      <c r="A13" s="1729"/>
      <c r="B13" s="151" t="s">
        <v>1071</v>
      </c>
      <c r="C13" s="2029" t="s">
        <v>322</v>
      </c>
      <c r="D13" s="1717"/>
      <c r="E13" s="1717"/>
      <c r="F13" s="1717"/>
      <c r="G13" s="1717"/>
      <c r="H13" s="1717"/>
      <c r="I13" s="1717"/>
      <c r="J13" s="1717"/>
      <c r="K13" s="1717"/>
      <c r="L13" s="1717"/>
      <c r="M13" s="1718"/>
    </row>
    <row r="14" spans="1:13">
      <c r="A14" s="1729"/>
      <c r="B14" s="1746" t="s">
        <v>1072</v>
      </c>
      <c r="C14" s="1723" t="s">
        <v>51</v>
      </c>
      <c r="D14" s="1723"/>
      <c r="E14" s="84" t="s">
        <v>108</v>
      </c>
      <c r="F14" s="1748" t="s">
        <v>1315</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2026" t="s">
        <v>430</v>
      </c>
      <c r="D16" s="1723"/>
      <c r="E16" s="1723"/>
      <c r="F16" s="1723"/>
      <c r="G16" s="1723"/>
      <c r="H16" s="1723"/>
      <c r="I16" s="1723"/>
      <c r="J16" s="1723"/>
      <c r="K16" s="1723"/>
      <c r="L16" s="1723"/>
      <c r="M16" s="2027"/>
    </row>
    <row r="17" spans="1:13" ht="36" customHeight="1">
      <c r="A17" s="1715"/>
      <c r="B17" s="140" t="s">
        <v>1074</v>
      </c>
      <c r="C17" s="2028" t="s">
        <v>479</v>
      </c>
      <c r="D17" s="1916"/>
      <c r="E17" s="1916"/>
      <c r="F17" s="1916"/>
      <c r="G17" s="1916"/>
      <c r="H17" s="1916"/>
      <c r="I17" s="1916"/>
      <c r="J17" s="1916"/>
      <c r="K17" s="1916"/>
      <c r="L17" s="1916"/>
      <c r="M17" s="1951"/>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c r="A30" s="1715"/>
      <c r="B30" s="143"/>
      <c r="C30" s="76" t="s">
        <v>974</v>
      </c>
      <c r="D30" s="596">
        <v>1537</v>
      </c>
      <c r="E30" s="23"/>
      <c r="F30" s="31" t="s">
        <v>975</v>
      </c>
      <c r="G30" s="596">
        <v>2022</v>
      </c>
      <c r="H30" s="23"/>
      <c r="I30" s="31" t="s">
        <v>976</v>
      </c>
      <c r="J30" s="1663" t="s">
        <v>1236</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22">
        <v>2.024</v>
      </c>
      <c r="E33" s="34"/>
      <c r="F33" s="23" t="s">
        <v>979</v>
      </c>
      <c r="G33" s="246">
        <v>2033</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683">
        <v>0</v>
      </c>
      <c r="E37" s="1551"/>
      <c r="F37" s="1684">
        <v>1537</v>
      </c>
      <c r="G37" s="1551"/>
      <c r="H37" s="1684">
        <v>1537</v>
      </c>
      <c r="I37" s="1551"/>
      <c r="J37" s="1684">
        <v>1537</v>
      </c>
      <c r="K37" s="1551"/>
      <c r="L37" s="1684">
        <v>1537</v>
      </c>
      <c r="M37" s="1551"/>
    </row>
    <row r="38" spans="1:13">
      <c r="A38" s="1715"/>
      <c r="B38" s="1557"/>
      <c r="C38" s="81"/>
      <c r="D38" s="6">
        <v>2028</v>
      </c>
      <c r="E38" s="6"/>
      <c r="F38" s="6">
        <v>2029</v>
      </c>
      <c r="G38" s="6"/>
      <c r="H38" s="131">
        <v>2030</v>
      </c>
      <c r="I38" s="131"/>
      <c r="J38" s="131">
        <v>2031</v>
      </c>
      <c r="K38" s="6"/>
      <c r="L38" s="6">
        <v>2032</v>
      </c>
      <c r="M38" s="15"/>
    </row>
    <row r="39" spans="1:13">
      <c r="A39" s="1715"/>
      <c r="B39" s="1557"/>
      <c r="C39" s="81"/>
      <c r="D39" s="1683">
        <v>1537</v>
      </c>
      <c r="E39" s="1551"/>
      <c r="F39" s="1684">
        <v>1537</v>
      </c>
      <c r="G39" s="1551"/>
      <c r="H39" s="1684">
        <v>1537</v>
      </c>
      <c r="I39" s="1551"/>
      <c r="J39" s="1684">
        <v>1537</v>
      </c>
      <c r="K39" s="1551"/>
      <c r="L39" s="1684">
        <v>1537</v>
      </c>
      <c r="M39" s="1551"/>
    </row>
    <row r="40" spans="1:13">
      <c r="A40" s="1715"/>
      <c r="B40" s="1557"/>
      <c r="C40" s="81"/>
      <c r="D40" s="6">
        <v>2033</v>
      </c>
      <c r="E40" s="6"/>
      <c r="F40" s="6" t="s">
        <v>1218</v>
      </c>
      <c r="G40" s="6"/>
      <c r="H40" s="131" t="s">
        <v>1219</v>
      </c>
      <c r="I40" s="131"/>
      <c r="J40" s="131" t="s">
        <v>1220</v>
      </c>
      <c r="K40" s="6"/>
      <c r="L40" s="6" t="s">
        <v>1221</v>
      </c>
      <c r="M40" s="15"/>
    </row>
    <row r="41" spans="1:13">
      <c r="A41" s="1715"/>
      <c r="B41" s="1557"/>
      <c r="C41" s="81"/>
      <c r="D41" s="1683">
        <v>1537</v>
      </c>
      <c r="E41" s="1551"/>
      <c r="F41" s="93"/>
      <c r="G41" s="9"/>
      <c r="H41" s="93"/>
      <c r="I41" s="9"/>
      <c r="J41" s="93"/>
      <c r="K41" s="9"/>
      <c r="L41" s="93"/>
      <c r="M41" s="95"/>
    </row>
    <row r="42" spans="1:13">
      <c r="A42" s="1715"/>
      <c r="B42" s="1557"/>
      <c r="C42" s="81"/>
      <c r="D42" s="10" t="s">
        <v>1221</v>
      </c>
      <c r="E42" s="94"/>
      <c r="F42" s="10" t="s">
        <v>981</v>
      </c>
      <c r="G42" s="94"/>
      <c r="H42" s="63"/>
      <c r="I42" s="64"/>
      <c r="J42" s="63"/>
      <c r="K42" s="64"/>
      <c r="L42" s="63"/>
      <c r="M42" s="65"/>
    </row>
    <row r="43" spans="1:13">
      <c r="A43" s="1715"/>
      <c r="B43" s="1557"/>
      <c r="C43" s="81"/>
      <c r="D43" s="93"/>
      <c r="E43" s="9"/>
      <c r="F43" s="2030">
        <v>1537</v>
      </c>
      <c r="G43" s="2031"/>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c r="H46" s="1725"/>
      <c r="I46" s="1725"/>
      <c r="J46" s="1725"/>
      <c r="K46" s="110" t="s">
        <v>984</v>
      </c>
      <c r="L46" s="1599"/>
      <c r="M46" s="1600"/>
    </row>
    <row r="47" spans="1:13">
      <c r="A47" s="1715"/>
      <c r="B47" s="1557"/>
      <c r="C47" s="109"/>
      <c r="D47" s="111"/>
      <c r="E47" s="18" t="s">
        <v>964</v>
      </c>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131.25" customHeight="1">
      <c r="A49" s="1715"/>
      <c r="B49" s="151" t="s">
        <v>985</v>
      </c>
      <c r="C49" s="1955" t="s">
        <v>1316</v>
      </c>
      <c r="D49" s="1956"/>
      <c r="E49" s="1956"/>
      <c r="F49" s="1956"/>
      <c r="G49" s="1956"/>
      <c r="H49" s="1956"/>
      <c r="I49" s="1956"/>
      <c r="J49" s="1956"/>
      <c r="K49" s="1956"/>
      <c r="L49" s="1956"/>
      <c r="M49" s="1957"/>
    </row>
    <row r="50" spans="1:13">
      <c r="A50" s="1715"/>
      <c r="B50" s="140" t="s">
        <v>986</v>
      </c>
      <c r="C50" s="1577" t="s">
        <v>594</v>
      </c>
      <c r="D50" s="1554"/>
      <c r="E50" s="1554"/>
      <c r="F50" s="1554"/>
      <c r="G50" s="1554"/>
      <c r="H50" s="1554"/>
      <c r="I50" s="1554"/>
      <c r="J50" s="1554"/>
      <c r="K50" s="1554"/>
      <c r="L50" s="1554"/>
      <c r="M50" s="1555"/>
    </row>
    <row r="51" spans="1:13">
      <c r="A51" s="1715"/>
      <c r="B51" s="140" t="s">
        <v>988</v>
      </c>
      <c r="C51" s="1917">
        <v>30</v>
      </c>
      <c r="D51" s="1918"/>
      <c r="E51" s="1918"/>
      <c r="F51" s="1918"/>
      <c r="G51" s="1918"/>
      <c r="H51" s="1918"/>
      <c r="I51" s="1918"/>
      <c r="J51" s="1918"/>
      <c r="K51" s="1918"/>
      <c r="L51" s="1918"/>
      <c r="M51" s="1919"/>
    </row>
    <row r="52" spans="1:13">
      <c r="A52" s="1715"/>
      <c r="B52" s="140" t="s">
        <v>990</v>
      </c>
      <c r="C52" s="595">
        <v>2021</v>
      </c>
      <c r="D52" s="216" t="s">
        <v>594</v>
      </c>
      <c r="E52" s="216" t="s">
        <v>594</v>
      </c>
      <c r="F52" s="216" t="s">
        <v>594</v>
      </c>
      <c r="G52" s="216" t="s">
        <v>594</v>
      </c>
      <c r="H52" s="216" t="s">
        <v>594</v>
      </c>
      <c r="I52" s="216" t="s">
        <v>594</v>
      </c>
      <c r="J52" s="216" t="s">
        <v>594</v>
      </c>
      <c r="K52" s="216" t="s">
        <v>594</v>
      </c>
      <c r="L52" s="216" t="s">
        <v>594</v>
      </c>
      <c r="M52" s="217" t="s">
        <v>594</v>
      </c>
    </row>
    <row r="53" spans="1:13" ht="15.75" customHeight="1">
      <c r="A53" s="1699" t="s">
        <v>216</v>
      </c>
      <c r="B53" s="144" t="s">
        <v>992</v>
      </c>
      <c r="C53" s="1577" t="s">
        <v>433</v>
      </c>
      <c r="D53" s="1554"/>
      <c r="E53" s="1554"/>
      <c r="F53" s="1554"/>
      <c r="G53" s="1554"/>
      <c r="H53" s="1554"/>
      <c r="I53" s="1554"/>
      <c r="J53" s="1554"/>
      <c r="K53" s="1554"/>
      <c r="L53" s="1554"/>
      <c r="M53" s="1555"/>
    </row>
    <row r="54" spans="1:13" ht="16.5" customHeight="1">
      <c r="A54" s="1700"/>
      <c r="B54" s="144" t="s">
        <v>993</v>
      </c>
      <c r="C54" s="1577" t="s">
        <v>1224</v>
      </c>
      <c r="D54" s="1554"/>
      <c r="E54" s="1554"/>
      <c r="F54" s="1554"/>
      <c r="G54" s="1554"/>
      <c r="H54" s="1554"/>
      <c r="I54" s="1554"/>
      <c r="J54" s="1554"/>
      <c r="K54" s="1554"/>
      <c r="L54" s="1554"/>
      <c r="M54" s="1555"/>
    </row>
    <row r="55" spans="1:13" ht="16.5" customHeight="1">
      <c r="A55" s="1700"/>
      <c r="B55" s="144" t="s">
        <v>995</v>
      </c>
      <c r="C55" s="1577" t="s">
        <v>58</v>
      </c>
      <c r="D55" s="1554"/>
      <c r="E55" s="1554"/>
      <c r="F55" s="1554"/>
      <c r="G55" s="1554"/>
      <c r="H55" s="1554"/>
      <c r="I55" s="1554"/>
      <c r="J55" s="1554"/>
      <c r="K55" s="1554"/>
      <c r="L55" s="1554"/>
      <c r="M55" s="1555"/>
    </row>
    <row r="56" spans="1:13" ht="15.75" customHeight="1">
      <c r="A56" s="1700"/>
      <c r="B56" s="145" t="s">
        <v>997</v>
      </c>
      <c r="C56" s="1577" t="s">
        <v>1225</v>
      </c>
      <c r="D56" s="1554"/>
      <c r="E56" s="1554"/>
      <c r="F56" s="1554"/>
      <c r="G56" s="1554"/>
      <c r="H56" s="1554"/>
      <c r="I56" s="1554"/>
      <c r="J56" s="1554"/>
      <c r="K56" s="1554"/>
      <c r="L56" s="1554"/>
      <c r="M56" s="1555"/>
    </row>
    <row r="57" spans="1:13" ht="15.75" customHeight="1">
      <c r="A57" s="1700"/>
      <c r="B57" s="144" t="s">
        <v>998</v>
      </c>
      <c r="C57" s="1577" t="s">
        <v>435</v>
      </c>
      <c r="D57" s="1554"/>
      <c r="E57" s="1554"/>
      <c r="F57" s="1554"/>
      <c r="G57" s="1554"/>
      <c r="H57" s="1554"/>
      <c r="I57" s="1554"/>
      <c r="J57" s="1554"/>
      <c r="K57" s="1554"/>
      <c r="L57" s="1554"/>
      <c r="M57" s="1555"/>
    </row>
    <row r="58" spans="1:13" ht="16.5" customHeight="1">
      <c r="A58" s="1704"/>
      <c r="B58" s="144" t="s">
        <v>999</v>
      </c>
      <c r="C58" s="1577" t="s">
        <v>434</v>
      </c>
      <c r="D58" s="1554"/>
      <c r="E58" s="1554"/>
      <c r="F58" s="1554"/>
      <c r="G58" s="1554"/>
      <c r="H58" s="1554"/>
      <c r="I58" s="1554"/>
      <c r="J58" s="1554"/>
      <c r="K58" s="1554"/>
      <c r="L58" s="1554"/>
      <c r="M58" s="1555"/>
    </row>
    <row r="59" spans="1:13" ht="15.75" customHeight="1">
      <c r="A59" s="1699" t="s">
        <v>1000</v>
      </c>
      <c r="B59" s="146" t="s">
        <v>1001</v>
      </c>
      <c r="C59" s="1577" t="s">
        <v>1226</v>
      </c>
      <c r="D59" s="1554"/>
      <c r="E59" s="1554"/>
      <c r="F59" s="1554"/>
      <c r="G59" s="1554"/>
      <c r="H59" s="1554"/>
      <c r="I59" s="1554"/>
      <c r="J59" s="1554"/>
      <c r="K59" s="1554"/>
      <c r="L59" s="1554"/>
      <c r="M59" s="1555"/>
    </row>
    <row r="60" spans="1:13" ht="30" customHeight="1">
      <c r="A60" s="1700"/>
      <c r="B60" s="146" t="s">
        <v>1003</v>
      </c>
      <c r="C60" s="1577" t="s">
        <v>1227</v>
      </c>
      <c r="D60" s="1554"/>
      <c r="E60" s="1554"/>
      <c r="F60" s="1554"/>
      <c r="G60" s="1554"/>
      <c r="H60" s="1554"/>
      <c r="I60" s="1554"/>
      <c r="J60" s="1554"/>
      <c r="K60" s="1554"/>
      <c r="L60" s="1554"/>
      <c r="M60" s="1555"/>
    </row>
    <row r="61" spans="1:13" ht="30" customHeight="1">
      <c r="A61" s="1700"/>
      <c r="B61" s="147" t="s">
        <v>296</v>
      </c>
      <c r="C61" s="1577" t="s">
        <v>1228</v>
      </c>
      <c r="D61" s="1554"/>
      <c r="E61" s="1554"/>
      <c r="F61" s="1554"/>
      <c r="G61" s="1554"/>
      <c r="H61" s="1554"/>
      <c r="I61" s="1554"/>
      <c r="J61" s="1554"/>
      <c r="K61" s="1554"/>
      <c r="L61" s="1554"/>
      <c r="M61" s="1555"/>
    </row>
    <row r="62" spans="1:13" ht="103.5" customHeight="1">
      <c r="A62" s="138" t="s">
        <v>220</v>
      </c>
      <c r="B62" s="148"/>
      <c r="C62" s="1577" t="s">
        <v>2133</v>
      </c>
      <c r="D62" s="1554"/>
      <c r="E62" s="1554"/>
      <c r="F62" s="1554"/>
      <c r="G62" s="1554"/>
      <c r="H62" s="1554"/>
      <c r="I62" s="1554"/>
      <c r="J62" s="1554"/>
      <c r="K62" s="1554"/>
      <c r="L62" s="1554"/>
      <c r="M62" s="1555"/>
    </row>
  </sheetData>
  <mergeCells count="61">
    <mergeCell ref="C62:M62"/>
    <mergeCell ref="C12:M12"/>
    <mergeCell ref="C13:M13"/>
    <mergeCell ref="C49:M49"/>
    <mergeCell ref="C50:M50"/>
    <mergeCell ref="F14:M14"/>
    <mergeCell ref="J30:L30"/>
    <mergeCell ref="D37:E37"/>
    <mergeCell ref="F37:G37"/>
    <mergeCell ref="H37:I37"/>
    <mergeCell ref="F43:G43"/>
    <mergeCell ref="H43:I43"/>
    <mergeCell ref="D41:E41"/>
    <mergeCell ref="C51:M51"/>
    <mergeCell ref="J37:K37"/>
    <mergeCell ref="C56:M56"/>
    <mergeCell ref="C6:M6"/>
    <mergeCell ref="C11:M11"/>
    <mergeCell ref="A59:A61"/>
    <mergeCell ref="C59:M59"/>
    <mergeCell ref="C60:M60"/>
    <mergeCell ref="C61:M61"/>
    <mergeCell ref="L37:M37"/>
    <mergeCell ref="D39:E39"/>
    <mergeCell ref="F39:G39"/>
    <mergeCell ref="H39:I39"/>
    <mergeCell ref="J39:K39"/>
    <mergeCell ref="L39:M39"/>
    <mergeCell ref="A53:A58"/>
    <mergeCell ref="C53:M53"/>
    <mergeCell ref="C54:M54"/>
    <mergeCell ref="C55:M55"/>
    <mergeCell ref="C57:M57"/>
    <mergeCell ref="C58:M58"/>
    <mergeCell ref="A16:A52"/>
    <mergeCell ref="C16:M16"/>
    <mergeCell ref="C17:M17"/>
    <mergeCell ref="B18:B24"/>
    <mergeCell ref="B25:B28"/>
    <mergeCell ref="B32:B34"/>
    <mergeCell ref="B35:B44"/>
    <mergeCell ref="B45:B48"/>
    <mergeCell ref="F46:F47"/>
    <mergeCell ref="G46:J47"/>
    <mergeCell ref="L46:M47"/>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2"/>
  <sheetViews>
    <sheetView topLeftCell="C8"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1317</v>
      </c>
      <c r="C1" s="58"/>
      <c r="D1" s="58"/>
      <c r="E1" s="58"/>
      <c r="F1" s="58"/>
      <c r="G1" s="58"/>
      <c r="H1" s="58"/>
      <c r="I1" s="58"/>
      <c r="J1" s="58"/>
      <c r="K1" s="58"/>
      <c r="L1" s="58"/>
      <c r="M1" s="59"/>
    </row>
    <row r="2" spans="1:13" ht="40.5" customHeight="1">
      <c r="A2" s="1728" t="s">
        <v>944</v>
      </c>
      <c r="B2" s="139" t="s">
        <v>945</v>
      </c>
      <c r="C2" s="2032" t="s">
        <v>480</v>
      </c>
      <c r="D2" s="2033"/>
      <c r="E2" s="2033"/>
      <c r="F2" s="2033"/>
      <c r="G2" s="2033"/>
      <c r="H2" s="2033"/>
      <c r="I2" s="2033"/>
      <c r="J2" s="2033"/>
      <c r="K2" s="2033"/>
      <c r="L2" s="2033"/>
      <c r="M2" s="2034"/>
    </row>
    <row r="3" spans="1:13" ht="31.5">
      <c r="A3" s="1729"/>
      <c r="B3" s="151" t="s">
        <v>1063</v>
      </c>
      <c r="C3" s="1733" t="s">
        <v>1318</v>
      </c>
      <c r="D3" s="1734"/>
      <c r="E3" s="1734"/>
      <c r="F3" s="1734"/>
      <c r="G3" s="1734"/>
      <c r="H3" s="1734"/>
      <c r="I3" s="1734"/>
      <c r="J3" s="1734"/>
      <c r="K3" s="1734"/>
      <c r="L3" s="1734"/>
      <c r="M3" s="1735"/>
    </row>
    <row r="4" spans="1:13">
      <c r="A4" s="1729"/>
      <c r="B4" s="142" t="s">
        <v>292</v>
      </c>
      <c r="C4" s="114" t="s">
        <v>93</v>
      </c>
      <c r="D4" s="115"/>
      <c r="E4" s="116"/>
      <c r="F4" s="1736" t="s">
        <v>293</v>
      </c>
      <c r="G4" s="1737"/>
      <c r="H4" s="117">
        <v>18</v>
      </c>
      <c r="I4" s="118"/>
      <c r="J4" s="118"/>
      <c r="K4" s="118"/>
      <c r="L4" s="118"/>
      <c r="M4" s="119"/>
    </row>
    <row r="5" spans="1:13">
      <c r="A5" s="1729"/>
      <c r="B5" s="142" t="s">
        <v>947</v>
      </c>
      <c r="C5" s="1577" t="s">
        <v>1213</v>
      </c>
      <c r="D5" s="1554"/>
      <c r="E5" s="1554"/>
      <c r="F5" s="1554"/>
      <c r="G5" s="1554"/>
      <c r="H5" s="1554"/>
      <c r="I5" s="1554"/>
      <c r="J5" s="1554"/>
      <c r="K5" s="1554"/>
      <c r="L5" s="1554"/>
      <c r="M5" s="1555"/>
    </row>
    <row r="6" spans="1:13">
      <c r="A6" s="1729"/>
      <c r="B6" s="142" t="s">
        <v>948</v>
      </c>
      <c r="C6" s="1577" t="s">
        <v>1232</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1109</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39" customHeight="1">
      <c r="A11" s="1729"/>
      <c r="B11" s="151" t="s">
        <v>952</v>
      </c>
      <c r="C11" s="1577" t="s">
        <v>1319</v>
      </c>
      <c r="D11" s="1554"/>
      <c r="E11" s="1554"/>
      <c r="F11" s="1554"/>
      <c r="G11" s="1554"/>
      <c r="H11" s="1554"/>
      <c r="I11" s="1554"/>
      <c r="J11" s="1554"/>
      <c r="K11" s="1554"/>
      <c r="L11" s="1554"/>
      <c r="M11" s="1555"/>
    </row>
    <row r="12" spans="1:13" ht="131.25" customHeight="1">
      <c r="A12" s="1729"/>
      <c r="B12" s="151" t="s">
        <v>1069</v>
      </c>
      <c r="C12" s="1716" t="s">
        <v>1320</v>
      </c>
      <c r="D12" s="1717"/>
      <c r="E12" s="1717"/>
      <c r="F12" s="1717"/>
      <c r="G12" s="1717"/>
      <c r="H12" s="1717"/>
      <c r="I12" s="1717"/>
      <c r="J12" s="1717"/>
      <c r="K12" s="1717"/>
      <c r="L12" s="1717"/>
      <c r="M12" s="1718"/>
    </row>
    <row r="13" spans="1:13" ht="31.5">
      <c r="A13" s="1729"/>
      <c r="B13" s="151" t="s">
        <v>1071</v>
      </c>
      <c r="C13" s="1716" t="s">
        <v>322</v>
      </c>
      <c r="D13" s="1717"/>
      <c r="E13" s="1717"/>
      <c r="F13" s="1717"/>
      <c r="G13" s="1717"/>
      <c r="H13" s="1717"/>
      <c r="I13" s="1717"/>
      <c r="J13" s="1717"/>
      <c r="K13" s="1717"/>
      <c r="L13" s="1717"/>
      <c r="M13" s="1718"/>
    </row>
    <row r="14" spans="1:13">
      <c r="A14" s="1729"/>
      <c r="B14" s="1746" t="s">
        <v>1072</v>
      </c>
      <c r="C14" s="1723" t="s">
        <v>51</v>
      </c>
      <c r="D14" s="1723"/>
      <c r="E14" s="84" t="s">
        <v>108</v>
      </c>
      <c r="F14" s="1748" t="s">
        <v>1315</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2026" t="s">
        <v>430</v>
      </c>
      <c r="D16" s="1723"/>
      <c r="E16" s="1723"/>
      <c r="F16" s="1723"/>
      <c r="G16" s="1723"/>
      <c r="H16" s="1723"/>
      <c r="I16" s="1723"/>
      <c r="J16" s="1723"/>
      <c r="K16" s="1723"/>
      <c r="L16" s="1723"/>
      <c r="M16" s="2027"/>
    </row>
    <row r="17" spans="1:13" ht="30" customHeight="1">
      <c r="A17" s="1715"/>
      <c r="B17" s="140" t="s">
        <v>1074</v>
      </c>
      <c r="C17" s="2026" t="s">
        <v>481</v>
      </c>
      <c r="D17" s="1723"/>
      <c r="E17" s="1723"/>
      <c r="F17" s="1723"/>
      <c r="G17" s="1723"/>
      <c r="H17" s="1723"/>
      <c r="I17" s="1723"/>
      <c r="J17" s="1723"/>
      <c r="K17" s="1723"/>
      <c r="L17" s="1723"/>
      <c r="M17" s="2027"/>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c r="A30" s="1715"/>
      <c r="B30" s="143"/>
      <c r="C30" s="76" t="s">
        <v>974</v>
      </c>
      <c r="D30" s="596">
        <v>3572</v>
      </c>
      <c r="E30" s="23"/>
      <c r="F30" s="31" t="s">
        <v>975</v>
      </c>
      <c r="G30" s="596">
        <v>2022</v>
      </c>
      <c r="H30" s="23"/>
      <c r="I30" s="31" t="s">
        <v>976</v>
      </c>
      <c r="J30" s="1663" t="s">
        <v>1236</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22">
        <v>2.024</v>
      </c>
      <c r="E33" s="34"/>
      <c r="F33" s="23" t="s">
        <v>979</v>
      </c>
      <c r="G33" s="246">
        <v>2033</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683">
        <v>0</v>
      </c>
      <c r="E37" s="1551"/>
      <c r="F37" s="1684">
        <v>3572</v>
      </c>
      <c r="G37" s="1551"/>
      <c r="H37" s="1684">
        <v>3572</v>
      </c>
      <c r="I37" s="1551"/>
      <c r="J37" s="1684">
        <v>3572</v>
      </c>
      <c r="K37" s="1551"/>
      <c r="L37" s="1684">
        <v>3572</v>
      </c>
      <c r="M37" s="1551"/>
    </row>
    <row r="38" spans="1:13">
      <c r="A38" s="1715"/>
      <c r="B38" s="1557"/>
      <c r="C38" s="81"/>
      <c r="D38" s="6">
        <v>2028</v>
      </c>
      <c r="E38" s="6"/>
      <c r="F38" s="6">
        <v>2029</v>
      </c>
      <c r="G38" s="6"/>
      <c r="H38" s="131">
        <v>2030</v>
      </c>
      <c r="I38" s="131"/>
      <c r="J38" s="131">
        <v>2031</v>
      </c>
      <c r="K38" s="6"/>
      <c r="L38" s="6">
        <v>2032</v>
      </c>
      <c r="M38" s="15"/>
    </row>
    <row r="39" spans="1:13">
      <c r="A39" s="1715"/>
      <c r="B39" s="1557"/>
      <c r="C39" s="81"/>
      <c r="D39" s="1683">
        <v>3572</v>
      </c>
      <c r="E39" s="1551"/>
      <c r="F39" s="1684">
        <v>3572</v>
      </c>
      <c r="G39" s="1551"/>
      <c r="H39" s="1684">
        <v>3572</v>
      </c>
      <c r="I39" s="1551"/>
      <c r="J39" s="1684">
        <v>3572</v>
      </c>
      <c r="K39" s="1551"/>
      <c r="L39" s="1684">
        <v>3572</v>
      </c>
      <c r="M39" s="1551"/>
    </row>
    <row r="40" spans="1:13">
      <c r="A40" s="1715"/>
      <c r="B40" s="1557"/>
      <c r="C40" s="81"/>
      <c r="D40" s="6">
        <v>2033</v>
      </c>
      <c r="E40" s="6"/>
      <c r="F40" s="6"/>
      <c r="G40" s="6"/>
      <c r="H40" s="131"/>
      <c r="I40" s="131"/>
      <c r="J40" s="131"/>
      <c r="K40" s="6"/>
      <c r="L40" s="6"/>
      <c r="M40" s="15"/>
    </row>
    <row r="41" spans="1:13">
      <c r="A41" s="1715"/>
      <c r="B41" s="1557"/>
      <c r="C41" s="81"/>
      <c r="D41" s="1958">
        <v>3572</v>
      </c>
      <c r="E41" s="1959"/>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2035">
        <v>3572</v>
      </c>
      <c r="G43" s="2036"/>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c r="H46" s="1725"/>
      <c r="I46" s="1725"/>
      <c r="J46" s="1725"/>
      <c r="K46" s="110" t="s">
        <v>984</v>
      </c>
      <c r="L46" s="1599"/>
      <c r="M46" s="1600"/>
    </row>
    <row r="47" spans="1:13">
      <c r="A47" s="1715"/>
      <c r="B47" s="1557"/>
      <c r="C47" s="109"/>
      <c r="D47" s="111"/>
      <c r="E47" s="18" t="s">
        <v>964</v>
      </c>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83.25" customHeight="1">
      <c r="A49" s="1715"/>
      <c r="B49" s="151" t="s">
        <v>985</v>
      </c>
      <c r="C49" s="1915" t="s">
        <v>1321</v>
      </c>
      <c r="D49" s="1690"/>
      <c r="E49" s="1690"/>
      <c r="F49" s="1690"/>
      <c r="G49" s="1690"/>
      <c r="H49" s="1690"/>
      <c r="I49" s="1690"/>
      <c r="J49" s="1690"/>
      <c r="K49" s="1690"/>
      <c r="L49" s="1690"/>
      <c r="M49" s="1884"/>
    </row>
    <row r="50" spans="1:13">
      <c r="A50" s="1715"/>
      <c r="B50" s="140" t="s">
        <v>986</v>
      </c>
      <c r="C50" s="1915" t="s">
        <v>1238</v>
      </c>
      <c r="D50" s="1690"/>
      <c r="E50" s="1690"/>
      <c r="F50" s="1690"/>
      <c r="G50" s="1690"/>
      <c r="H50" s="1690"/>
      <c r="I50" s="1690"/>
      <c r="J50" s="1690"/>
      <c r="K50" s="1690"/>
      <c r="L50" s="1690"/>
      <c r="M50" s="1884"/>
    </row>
    <row r="51" spans="1:13">
      <c r="A51" s="1715"/>
      <c r="B51" s="140" t="s">
        <v>988</v>
      </c>
      <c r="C51" s="1915">
        <v>30</v>
      </c>
      <c r="D51" s="1690"/>
      <c r="E51" s="1690"/>
      <c r="F51" s="1690"/>
      <c r="G51" s="1690"/>
      <c r="H51" s="1690"/>
      <c r="I51" s="1690"/>
      <c r="J51" s="1690"/>
      <c r="K51" s="1690"/>
      <c r="L51" s="1690"/>
      <c r="M51" s="1884"/>
    </row>
    <row r="52" spans="1:13">
      <c r="A52" s="1715"/>
      <c r="B52" s="140" t="s">
        <v>990</v>
      </c>
      <c r="C52" s="1915">
        <v>2021</v>
      </c>
      <c r="D52" s="1690" t="s">
        <v>594</v>
      </c>
      <c r="E52" s="1690" t="s">
        <v>594</v>
      </c>
      <c r="F52" s="1690" t="s">
        <v>594</v>
      </c>
      <c r="G52" s="1690" t="s">
        <v>594</v>
      </c>
      <c r="H52" s="1690" t="s">
        <v>594</v>
      </c>
      <c r="I52" s="1690" t="s">
        <v>594</v>
      </c>
      <c r="J52" s="1690" t="s">
        <v>594</v>
      </c>
      <c r="K52" s="1690" t="s">
        <v>594</v>
      </c>
      <c r="L52" s="1690" t="s">
        <v>594</v>
      </c>
      <c r="M52" s="1884" t="s">
        <v>594</v>
      </c>
    </row>
    <row r="53" spans="1:13" ht="15.75" customHeight="1">
      <c r="A53" s="1699" t="s">
        <v>216</v>
      </c>
      <c r="B53" s="144" t="s">
        <v>992</v>
      </c>
      <c r="C53" s="1915" t="s">
        <v>433</v>
      </c>
      <c r="D53" s="1690"/>
      <c r="E53" s="1690"/>
      <c r="F53" s="1690"/>
      <c r="G53" s="1690"/>
      <c r="H53" s="1690"/>
      <c r="I53" s="1690"/>
      <c r="J53" s="1690"/>
      <c r="K53" s="1690"/>
      <c r="L53" s="1690"/>
      <c r="M53" s="1884"/>
    </row>
    <row r="54" spans="1:13" ht="16.5" customHeight="1">
      <c r="A54" s="1700"/>
      <c r="B54" s="144" t="s">
        <v>993</v>
      </c>
      <c r="C54" s="1915" t="s">
        <v>1224</v>
      </c>
      <c r="D54" s="1690"/>
      <c r="E54" s="1690"/>
      <c r="F54" s="1690"/>
      <c r="G54" s="1690"/>
      <c r="H54" s="1690"/>
      <c r="I54" s="1690"/>
      <c r="J54" s="1690"/>
      <c r="K54" s="1690"/>
      <c r="L54" s="1690"/>
      <c r="M54" s="1884"/>
    </row>
    <row r="55" spans="1:13" ht="16.5" customHeight="1">
      <c r="A55" s="1700"/>
      <c r="B55" s="144" t="s">
        <v>995</v>
      </c>
      <c r="C55" s="1915" t="s">
        <v>58</v>
      </c>
      <c r="D55" s="1690"/>
      <c r="E55" s="1690"/>
      <c r="F55" s="1690"/>
      <c r="G55" s="1690"/>
      <c r="H55" s="1690"/>
      <c r="I55" s="1690"/>
      <c r="J55" s="1690"/>
      <c r="K55" s="1690"/>
      <c r="L55" s="1690"/>
      <c r="M55" s="1884"/>
    </row>
    <row r="56" spans="1:13" ht="15.75" customHeight="1">
      <c r="A56" s="1700"/>
      <c r="B56" s="145" t="s">
        <v>997</v>
      </c>
      <c r="C56" s="1915" t="s">
        <v>1225</v>
      </c>
      <c r="D56" s="1690"/>
      <c r="E56" s="1690"/>
      <c r="F56" s="1690"/>
      <c r="G56" s="1690"/>
      <c r="H56" s="1690"/>
      <c r="I56" s="1690"/>
      <c r="J56" s="1690"/>
      <c r="K56" s="1690"/>
      <c r="L56" s="1690"/>
      <c r="M56" s="1884"/>
    </row>
    <row r="57" spans="1:13" ht="15.75" customHeight="1">
      <c r="A57" s="1700"/>
      <c r="B57" s="144" t="s">
        <v>998</v>
      </c>
      <c r="C57" s="1915" t="s">
        <v>435</v>
      </c>
      <c r="D57" s="1690"/>
      <c r="E57" s="1690"/>
      <c r="F57" s="1690"/>
      <c r="G57" s="1690"/>
      <c r="H57" s="1690"/>
      <c r="I57" s="1690"/>
      <c r="J57" s="1690"/>
      <c r="K57" s="1690"/>
      <c r="L57" s="1690"/>
      <c r="M57" s="1884"/>
    </row>
    <row r="58" spans="1:13" ht="16.5" customHeight="1">
      <c r="A58" s="1704"/>
      <c r="B58" s="144" t="s">
        <v>999</v>
      </c>
      <c r="C58" s="1915" t="s">
        <v>434</v>
      </c>
      <c r="D58" s="1690"/>
      <c r="E58" s="1690"/>
      <c r="F58" s="1690"/>
      <c r="G58" s="1690"/>
      <c r="H58" s="1690"/>
      <c r="I58" s="1690"/>
      <c r="J58" s="1690"/>
      <c r="K58" s="1690"/>
      <c r="L58" s="1690"/>
      <c r="M58" s="1884"/>
    </row>
    <row r="59" spans="1:13" ht="15.75" customHeight="1">
      <c r="A59" s="1699" t="s">
        <v>1000</v>
      </c>
      <c r="B59" s="146" t="s">
        <v>1001</v>
      </c>
      <c r="C59" s="1915" t="s">
        <v>1226</v>
      </c>
      <c r="D59" s="1690"/>
      <c r="E59" s="1690"/>
      <c r="F59" s="1690"/>
      <c r="G59" s="1690"/>
      <c r="H59" s="1690"/>
      <c r="I59" s="1690"/>
      <c r="J59" s="1690"/>
      <c r="K59" s="1690"/>
      <c r="L59" s="1690"/>
      <c r="M59" s="1884"/>
    </row>
    <row r="60" spans="1:13" ht="30" customHeight="1">
      <c r="A60" s="1700"/>
      <c r="B60" s="146" t="s">
        <v>1003</v>
      </c>
      <c r="C60" s="1915" t="s">
        <v>1227</v>
      </c>
      <c r="D60" s="1690"/>
      <c r="E60" s="1690"/>
      <c r="F60" s="1690"/>
      <c r="G60" s="1690"/>
      <c r="H60" s="1690"/>
      <c r="I60" s="1690"/>
      <c r="J60" s="1690"/>
      <c r="K60" s="1690"/>
      <c r="L60" s="1690"/>
      <c r="M60" s="1884"/>
    </row>
    <row r="61" spans="1:13" ht="30" customHeight="1">
      <c r="A61" s="1700"/>
      <c r="B61" s="147" t="s">
        <v>296</v>
      </c>
      <c r="C61" s="1915" t="s">
        <v>1228</v>
      </c>
      <c r="D61" s="1690"/>
      <c r="E61" s="1690"/>
      <c r="F61" s="1690"/>
      <c r="G61" s="1690"/>
      <c r="H61" s="1690"/>
      <c r="I61" s="1690"/>
      <c r="J61" s="1690"/>
      <c r="K61" s="1690"/>
      <c r="L61" s="1690"/>
      <c r="M61" s="1884"/>
    </row>
    <row r="62" spans="1:13" ht="106.5" customHeight="1">
      <c r="A62" s="138" t="s">
        <v>220</v>
      </c>
      <c r="B62" s="148"/>
      <c r="C62" s="1915" t="s">
        <v>2134</v>
      </c>
      <c r="D62" s="1690"/>
      <c r="E62" s="1690"/>
      <c r="F62" s="1690"/>
      <c r="G62" s="1690"/>
      <c r="H62" s="1690"/>
      <c r="I62" s="1690"/>
      <c r="J62" s="1690"/>
      <c r="K62" s="1690"/>
      <c r="L62" s="1690"/>
      <c r="M62" s="1884"/>
    </row>
  </sheetData>
  <mergeCells count="62">
    <mergeCell ref="C62:M62"/>
    <mergeCell ref="C12:M12"/>
    <mergeCell ref="C13:M13"/>
    <mergeCell ref="C49:M49"/>
    <mergeCell ref="C50:M50"/>
    <mergeCell ref="F14:M14"/>
    <mergeCell ref="J30:L30"/>
    <mergeCell ref="D37:E37"/>
    <mergeCell ref="F37:G37"/>
    <mergeCell ref="H37:I37"/>
    <mergeCell ref="F43:G43"/>
    <mergeCell ref="H43:I43"/>
    <mergeCell ref="D41:E41"/>
    <mergeCell ref="C51:M51"/>
    <mergeCell ref="J37:K37"/>
    <mergeCell ref="C56:M56"/>
    <mergeCell ref="C6:M6"/>
    <mergeCell ref="C11:M11"/>
    <mergeCell ref="A59:A61"/>
    <mergeCell ref="C59:M59"/>
    <mergeCell ref="C60:M60"/>
    <mergeCell ref="C61:M61"/>
    <mergeCell ref="L37:M37"/>
    <mergeCell ref="D39:E39"/>
    <mergeCell ref="F39:G39"/>
    <mergeCell ref="H39:I39"/>
    <mergeCell ref="J39:K39"/>
    <mergeCell ref="L39:M39"/>
    <mergeCell ref="A53:A58"/>
    <mergeCell ref="C53:M53"/>
    <mergeCell ref="C54:M54"/>
    <mergeCell ref="C55:M55"/>
    <mergeCell ref="C57:M57"/>
    <mergeCell ref="C58:M58"/>
    <mergeCell ref="A16:A52"/>
    <mergeCell ref="C16:M16"/>
    <mergeCell ref="C17:M17"/>
    <mergeCell ref="B18:B24"/>
    <mergeCell ref="B25:B28"/>
    <mergeCell ref="B32:B34"/>
    <mergeCell ref="B35:B44"/>
    <mergeCell ref="C52:M52"/>
    <mergeCell ref="B45:B48"/>
    <mergeCell ref="F46:F47"/>
    <mergeCell ref="G46:J47"/>
    <mergeCell ref="L46:M47"/>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B3" zoomScale="72" zoomScaleNormal="72" zoomScalePageLayoutView="90" workbookViewId="0">
      <selection activeCell="C2" sqref="C2:M2"/>
    </sheetView>
  </sheetViews>
  <sheetFormatPr baseColWidth="10" defaultColWidth="9.140625" defaultRowHeight="15.75"/>
  <cols>
    <col min="1" max="1" width="21.42578125" customWidth="1"/>
    <col min="2" max="2" width="39.7109375" style="345" customWidth="1"/>
    <col min="3" max="13" width="9.140625" style="345"/>
    <col min="14" max="18" width="28" style="11" customWidth="1"/>
  </cols>
  <sheetData>
    <row r="1" spans="1:13">
      <c r="A1" s="737" t="s">
        <v>594</v>
      </c>
      <c r="B1" s="476" t="s">
        <v>1322</v>
      </c>
      <c r="C1" s="332"/>
      <c r="D1" s="333" t="s">
        <v>594</v>
      </c>
      <c r="E1" s="333" t="s">
        <v>594</v>
      </c>
      <c r="F1" s="333" t="s">
        <v>594</v>
      </c>
      <c r="G1" s="333" t="s">
        <v>594</v>
      </c>
      <c r="H1" s="333" t="s">
        <v>594</v>
      </c>
      <c r="I1" s="333" t="s">
        <v>594</v>
      </c>
      <c r="J1" s="333" t="s">
        <v>594</v>
      </c>
      <c r="K1" s="333" t="s">
        <v>594</v>
      </c>
      <c r="L1" s="333" t="s">
        <v>594</v>
      </c>
      <c r="M1" s="334" t="s">
        <v>594</v>
      </c>
    </row>
    <row r="2" spans="1:13" ht="31.5" customHeight="1">
      <c r="A2" s="1817" t="s">
        <v>944</v>
      </c>
      <c r="B2" s="477" t="s">
        <v>945</v>
      </c>
      <c r="C2" s="1840" t="s">
        <v>2160</v>
      </c>
      <c r="D2" s="1840"/>
      <c r="E2" s="1840"/>
      <c r="F2" s="1840"/>
      <c r="G2" s="1840"/>
      <c r="H2" s="1840"/>
      <c r="I2" s="1840"/>
      <c r="J2" s="1840"/>
      <c r="K2" s="1840"/>
      <c r="L2" s="1840"/>
      <c r="M2" s="1841"/>
    </row>
    <row r="3" spans="1:13" ht="15" customHeight="1">
      <c r="A3" s="1818"/>
      <c r="B3" s="478" t="s">
        <v>1063</v>
      </c>
      <c r="C3" s="1758" t="s">
        <v>1085</v>
      </c>
      <c r="D3" s="1758"/>
      <c r="E3" s="1758"/>
      <c r="F3" s="1758"/>
      <c r="G3" s="1758"/>
      <c r="H3" s="1758"/>
      <c r="I3" s="1758"/>
      <c r="J3" s="1758"/>
      <c r="K3" s="1758"/>
      <c r="L3" s="1758"/>
      <c r="M3" s="1759"/>
    </row>
    <row r="4" spans="1:13" ht="15" customHeight="1">
      <c r="A4" s="1818"/>
      <c r="B4" s="479" t="s">
        <v>292</v>
      </c>
      <c r="C4" s="738" t="s">
        <v>93</v>
      </c>
      <c r="D4" s="802">
        <v>406</v>
      </c>
      <c r="E4" s="803" t="s">
        <v>594</v>
      </c>
      <c r="F4" s="1842" t="s">
        <v>293</v>
      </c>
      <c r="G4" s="1843"/>
      <c r="H4" s="741">
        <v>379</v>
      </c>
      <c r="I4" s="1758" t="s">
        <v>1323</v>
      </c>
      <c r="J4" s="1758"/>
      <c r="K4" s="1758"/>
      <c r="L4" s="1758"/>
      <c r="M4" s="1759"/>
    </row>
    <row r="5" spans="1:13" ht="18" customHeight="1">
      <c r="A5" s="1818"/>
      <c r="B5" s="479" t="s">
        <v>947</v>
      </c>
      <c r="C5" s="860" t="s">
        <v>1135</v>
      </c>
      <c r="D5" s="745"/>
      <c r="E5" s="745"/>
      <c r="F5" s="745"/>
      <c r="G5" s="745"/>
      <c r="H5" s="745"/>
      <c r="I5" s="745"/>
      <c r="J5" s="738" t="s">
        <v>594</v>
      </c>
      <c r="K5" s="738" t="s">
        <v>594</v>
      </c>
      <c r="L5" s="738" t="s">
        <v>594</v>
      </c>
      <c r="M5" s="758" t="s">
        <v>594</v>
      </c>
    </row>
    <row r="6" spans="1:13" ht="23.25" customHeight="1">
      <c r="A6" s="1818"/>
      <c r="B6" s="479" t="s">
        <v>948</v>
      </c>
      <c r="C6" s="860" t="s">
        <v>1136</v>
      </c>
      <c r="D6" s="745"/>
      <c r="E6" s="745"/>
      <c r="F6" s="745"/>
      <c r="G6" s="738" t="s">
        <v>594</v>
      </c>
      <c r="H6" s="738" t="s">
        <v>594</v>
      </c>
      <c r="I6" s="738" t="s">
        <v>594</v>
      </c>
      <c r="J6" s="738" t="s">
        <v>594</v>
      </c>
      <c r="K6" s="738" t="s">
        <v>594</v>
      </c>
      <c r="L6" s="738" t="s">
        <v>594</v>
      </c>
      <c r="M6" s="758" t="s">
        <v>594</v>
      </c>
    </row>
    <row r="7" spans="1:13" ht="15" customHeight="1">
      <c r="A7" s="1818"/>
      <c r="B7" s="479" t="s">
        <v>949</v>
      </c>
      <c r="C7" s="1844" t="s">
        <v>39</v>
      </c>
      <c r="D7" s="1844"/>
      <c r="E7" s="745" t="s">
        <v>594</v>
      </c>
      <c r="F7" s="745" t="s">
        <v>594</v>
      </c>
      <c r="G7" s="746" t="s">
        <v>594</v>
      </c>
      <c r="H7" s="335" t="s">
        <v>296</v>
      </c>
      <c r="I7" s="1844" t="s">
        <v>87</v>
      </c>
      <c r="J7" s="1844"/>
      <c r="K7" s="1844"/>
      <c r="L7" s="1844"/>
      <c r="M7" s="1845"/>
    </row>
    <row r="8" spans="1:13">
      <c r="A8" s="1818"/>
      <c r="B8" s="1863" t="s">
        <v>950</v>
      </c>
      <c r="C8" s="745" t="s">
        <v>594</v>
      </c>
      <c r="D8" s="745" t="s">
        <v>594</v>
      </c>
      <c r="E8" s="747" t="s">
        <v>594</v>
      </c>
      <c r="F8" s="747" t="s">
        <v>594</v>
      </c>
      <c r="G8" s="747" t="s">
        <v>594</v>
      </c>
      <c r="H8" s="747" t="s">
        <v>594</v>
      </c>
      <c r="I8" s="745" t="s">
        <v>594</v>
      </c>
      <c r="J8" s="745" t="s">
        <v>594</v>
      </c>
      <c r="K8" s="745" t="s">
        <v>594</v>
      </c>
      <c r="L8" s="745" t="s">
        <v>594</v>
      </c>
      <c r="M8" s="748" t="s">
        <v>594</v>
      </c>
    </row>
    <row r="9" spans="1:13" ht="15" customHeight="1">
      <c r="A9" s="1818"/>
      <c r="B9" s="1863"/>
      <c r="C9" s="2040" t="s">
        <v>87</v>
      </c>
      <c r="D9" s="2040"/>
      <c r="E9" s="2040"/>
      <c r="F9" s="1836" t="s">
        <v>594</v>
      </c>
      <c r="G9" s="1836"/>
      <c r="H9" s="745" t="s">
        <v>594</v>
      </c>
      <c r="I9" s="1836" t="s">
        <v>594</v>
      </c>
      <c r="J9" s="1836"/>
      <c r="K9" s="745" t="s">
        <v>594</v>
      </c>
      <c r="L9" s="745" t="s">
        <v>594</v>
      </c>
      <c r="M9" s="748" t="s">
        <v>594</v>
      </c>
    </row>
    <row r="10" spans="1:13" ht="15" customHeight="1" thickBot="1">
      <c r="A10" s="1818"/>
      <c r="B10" s="1864"/>
      <c r="C10" s="1836" t="s">
        <v>951</v>
      </c>
      <c r="D10" s="1836"/>
      <c r="E10" s="750" t="s">
        <v>594</v>
      </c>
      <c r="F10" s="1836" t="s">
        <v>951</v>
      </c>
      <c r="G10" s="1836"/>
      <c r="H10" s="750" t="s">
        <v>594</v>
      </c>
      <c r="I10" s="1836" t="s">
        <v>951</v>
      </c>
      <c r="J10" s="1836"/>
      <c r="K10" s="750" t="s">
        <v>594</v>
      </c>
      <c r="L10" s="750" t="s">
        <v>594</v>
      </c>
      <c r="M10" s="751" t="s">
        <v>594</v>
      </c>
    </row>
    <row r="11" spans="1:13" ht="44.25" customHeight="1" thickBot="1">
      <c r="A11" s="1818"/>
      <c r="B11" s="479" t="s">
        <v>952</v>
      </c>
      <c r="C11" s="2041" t="s">
        <v>2161</v>
      </c>
      <c r="D11" s="2041"/>
      <c r="E11" s="2041"/>
      <c r="F11" s="2041"/>
      <c r="G11" s="2041"/>
      <c r="H11" s="2041"/>
      <c r="I11" s="2041"/>
      <c r="J11" s="2041"/>
      <c r="K11" s="2041"/>
      <c r="L11" s="2041"/>
      <c r="M11" s="2042"/>
    </row>
    <row r="12" spans="1:13" ht="77.25" customHeight="1">
      <c r="A12" s="1818"/>
      <c r="B12" s="479" t="s">
        <v>1069</v>
      </c>
      <c r="C12" s="2041" t="s">
        <v>2162</v>
      </c>
      <c r="D12" s="2041"/>
      <c r="E12" s="2041"/>
      <c r="F12" s="2041"/>
      <c r="G12" s="2041"/>
      <c r="H12" s="2041"/>
      <c r="I12" s="2041"/>
      <c r="J12" s="2041"/>
      <c r="K12" s="2041"/>
      <c r="L12" s="2041"/>
      <c r="M12" s="2042"/>
    </row>
    <row r="13" spans="1:13" ht="29.25" customHeight="1">
      <c r="A13" s="1818"/>
      <c r="B13" s="479" t="s">
        <v>1071</v>
      </c>
      <c r="C13" s="1716" t="s">
        <v>322</v>
      </c>
      <c r="D13" s="1717"/>
      <c r="E13" s="1717"/>
      <c r="F13" s="1717"/>
      <c r="G13" s="1717"/>
      <c r="H13" s="1717"/>
      <c r="I13" s="1717"/>
      <c r="J13" s="1717"/>
      <c r="K13" s="1717"/>
      <c r="L13" s="1717"/>
      <c r="M13" s="1718"/>
    </row>
    <row r="14" spans="1:13" ht="15" customHeight="1">
      <c r="A14" s="1818"/>
      <c r="B14" s="1867" t="s">
        <v>1072</v>
      </c>
      <c r="C14" s="1758" t="s">
        <v>72</v>
      </c>
      <c r="D14" s="1758"/>
      <c r="E14" s="336" t="s">
        <v>108</v>
      </c>
      <c r="F14" s="1869" t="s">
        <v>1138</v>
      </c>
      <c r="G14" s="1869"/>
      <c r="H14" s="1869"/>
      <c r="I14" s="1869"/>
      <c r="J14" s="1869"/>
      <c r="K14" s="1869"/>
      <c r="L14" s="1869"/>
      <c r="M14" s="1870"/>
    </row>
    <row r="15" spans="1:13">
      <c r="A15" s="1818"/>
      <c r="B15" s="1868"/>
      <c r="C15" s="1758" t="s">
        <v>55</v>
      </c>
      <c r="D15" s="1758"/>
      <c r="E15" s="337" t="s">
        <v>594</v>
      </c>
      <c r="F15" s="804" t="s">
        <v>594</v>
      </c>
      <c r="G15" s="804" t="s">
        <v>594</v>
      </c>
      <c r="H15" s="804" t="s">
        <v>594</v>
      </c>
      <c r="I15" s="804" t="s">
        <v>594</v>
      </c>
      <c r="J15" s="804" t="s">
        <v>594</v>
      </c>
      <c r="K15" s="804" t="s">
        <v>594</v>
      </c>
      <c r="L15" s="747" t="s">
        <v>594</v>
      </c>
      <c r="M15" s="772" t="s">
        <v>594</v>
      </c>
    </row>
    <row r="16" spans="1:13" ht="15" customHeight="1">
      <c r="A16" s="1815" t="s">
        <v>204</v>
      </c>
      <c r="B16" s="481" t="s">
        <v>283</v>
      </c>
      <c r="C16" s="2043" t="s">
        <v>5</v>
      </c>
      <c r="D16" s="2043"/>
      <c r="E16" s="2043"/>
      <c r="F16" s="2043"/>
      <c r="G16" s="2043"/>
      <c r="H16" s="2043"/>
      <c r="I16" s="2043"/>
      <c r="J16" s="2043"/>
      <c r="K16" s="2043"/>
      <c r="L16" s="2043"/>
      <c r="M16" s="2044"/>
    </row>
    <row r="17" spans="1:13" ht="15" customHeight="1">
      <c r="A17" s="1816"/>
      <c r="B17" s="481" t="s">
        <v>1074</v>
      </c>
      <c r="C17" s="1758" t="s">
        <v>2106</v>
      </c>
      <c r="D17" s="1758"/>
      <c r="E17" s="1758"/>
      <c r="F17" s="1758"/>
      <c r="G17" s="1758"/>
      <c r="H17" s="1758"/>
      <c r="I17" s="1758"/>
      <c r="J17" s="1758"/>
      <c r="K17" s="1758"/>
      <c r="L17" s="1758"/>
      <c r="M17" s="1759"/>
    </row>
    <row r="18" spans="1:13">
      <c r="A18" s="1816"/>
      <c r="B18" s="1878" t="s">
        <v>954</v>
      </c>
      <c r="C18" s="745" t="s">
        <v>594</v>
      </c>
      <c r="D18" s="752" t="s">
        <v>594</v>
      </c>
      <c r="E18" s="752" t="s">
        <v>594</v>
      </c>
      <c r="F18" s="752" t="s">
        <v>594</v>
      </c>
      <c r="G18" s="752" t="s">
        <v>594</v>
      </c>
      <c r="H18" s="752" t="s">
        <v>594</v>
      </c>
      <c r="I18" s="752" t="s">
        <v>594</v>
      </c>
      <c r="J18" s="752" t="s">
        <v>594</v>
      </c>
      <c r="K18" s="752" t="s">
        <v>594</v>
      </c>
      <c r="L18" s="752" t="s">
        <v>594</v>
      </c>
      <c r="M18" s="753" t="s">
        <v>594</v>
      </c>
    </row>
    <row r="19" spans="1:13">
      <c r="A19" s="1816"/>
      <c r="B19" s="1878"/>
      <c r="C19" s="745" t="s">
        <v>594</v>
      </c>
      <c r="D19" s="738" t="s">
        <v>594</v>
      </c>
      <c r="E19" s="752" t="s">
        <v>594</v>
      </c>
      <c r="F19" s="738" t="s">
        <v>594</v>
      </c>
      <c r="G19" s="752" t="s">
        <v>594</v>
      </c>
      <c r="H19" s="738" t="s">
        <v>594</v>
      </c>
      <c r="I19" s="752" t="s">
        <v>594</v>
      </c>
      <c r="J19" s="738" t="s">
        <v>594</v>
      </c>
      <c r="K19" s="752" t="s">
        <v>594</v>
      </c>
      <c r="L19" s="752" t="s">
        <v>594</v>
      </c>
      <c r="M19" s="753" t="s">
        <v>594</v>
      </c>
    </row>
    <row r="20" spans="1:13" ht="31.5">
      <c r="A20" s="1816"/>
      <c r="B20" s="1878"/>
      <c r="C20" s="752" t="s">
        <v>955</v>
      </c>
      <c r="D20" s="755" t="s">
        <v>594</v>
      </c>
      <c r="E20" s="752" t="s">
        <v>956</v>
      </c>
      <c r="F20" s="755" t="s">
        <v>594</v>
      </c>
      <c r="G20" s="752" t="s">
        <v>957</v>
      </c>
      <c r="H20" s="755" t="s">
        <v>594</v>
      </c>
      <c r="I20" s="752" t="s">
        <v>958</v>
      </c>
      <c r="J20" s="755" t="s">
        <v>594</v>
      </c>
      <c r="K20" s="752" t="s">
        <v>594</v>
      </c>
      <c r="L20" s="752" t="s">
        <v>594</v>
      </c>
      <c r="M20" s="753" t="s">
        <v>594</v>
      </c>
    </row>
    <row r="21" spans="1:13" ht="31.5">
      <c r="A21" s="1816"/>
      <c r="B21" s="1878"/>
      <c r="C21" s="752" t="s">
        <v>959</v>
      </c>
      <c r="D21" s="755" t="s">
        <v>594</v>
      </c>
      <c r="E21" s="752" t="s">
        <v>960</v>
      </c>
      <c r="F21" s="755" t="s">
        <v>594</v>
      </c>
      <c r="G21" s="752" t="s">
        <v>961</v>
      </c>
      <c r="H21" s="755" t="s">
        <v>594</v>
      </c>
      <c r="I21" s="752" t="s">
        <v>594</v>
      </c>
      <c r="J21" s="752" t="s">
        <v>594</v>
      </c>
      <c r="K21" s="752" t="s">
        <v>594</v>
      </c>
      <c r="L21" s="752" t="s">
        <v>594</v>
      </c>
      <c r="M21" s="753" t="s">
        <v>594</v>
      </c>
    </row>
    <row r="22" spans="1:13" ht="31.5">
      <c r="A22" s="1816"/>
      <c r="B22" s="1878"/>
      <c r="C22" s="752" t="s">
        <v>962</v>
      </c>
      <c r="D22" s="755" t="s">
        <v>594</v>
      </c>
      <c r="E22" s="752" t="s">
        <v>963</v>
      </c>
      <c r="F22" s="755" t="s">
        <v>594</v>
      </c>
      <c r="G22" s="752" t="s">
        <v>594</v>
      </c>
      <c r="H22" s="752" t="s">
        <v>594</v>
      </c>
      <c r="I22" s="752" t="s">
        <v>594</v>
      </c>
      <c r="J22" s="752" t="s">
        <v>594</v>
      </c>
      <c r="K22" s="752" t="s">
        <v>594</v>
      </c>
      <c r="L22" s="752" t="s">
        <v>594</v>
      </c>
      <c r="M22" s="753" t="s">
        <v>594</v>
      </c>
    </row>
    <row r="23" spans="1:13" ht="15" customHeight="1">
      <c r="A23" s="1816"/>
      <c r="B23" s="1878"/>
      <c r="C23" s="752" t="s">
        <v>105</v>
      </c>
      <c r="D23" s="755" t="s">
        <v>964</v>
      </c>
      <c r="E23" s="752" t="s">
        <v>965</v>
      </c>
      <c r="F23" s="1836" t="s">
        <v>1324</v>
      </c>
      <c r="G23" s="1836"/>
      <c r="H23" s="1836"/>
      <c r="I23" s="1836"/>
      <c r="J23" s="1836"/>
      <c r="K23" s="1836"/>
      <c r="L23" s="1836"/>
      <c r="M23" s="1834"/>
    </row>
    <row r="24" spans="1:13">
      <c r="A24" s="1816"/>
      <c r="B24" s="1879"/>
      <c r="C24" s="738" t="s">
        <v>594</v>
      </c>
      <c r="D24" s="738" t="s">
        <v>594</v>
      </c>
      <c r="E24" s="738" t="s">
        <v>594</v>
      </c>
      <c r="F24" s="738" t="s">
        <v>594</v>
      </c>
      <c r="G24" s="738" t="s">
        <v>594</v>
      </c>
      <c r="H24" s="738" t="s">
        <v>594</v>
      </c>
      <c r="I24" s="738" t="s">
        <v>594</v>
      </c>
      <c r="J24" s="738" t="s">
        <v>594</v>
      </c>
      <c r="K24" s="738" t="s">
        <v>594</v>
      </c>
      <c r="L24" s="738" t="s">
        <v>594</v>
      </c>
      <c r="M24" s="758" t="s">
        <v>594</v>
      </c>
    </row>
    <row r="25" spans="1:13">
      <c r="A25" s="1816"/>
      <c r="B25" s="1878" t="s">
        <v>967</v>
      </c>
      <c r="C25" s="752" t="s">
        <v>594</v>
      </c>
      <c r="D25" s="752" t="s">
        <v>594</v>
      </c>
      <c r="E25" s="752" t="s">
        <v>594</v>
      </c>
      <c r="F25" s="752" t="s">
        <v>594</v>
      </c>
      <c r="G25" s="752" t="s">
        <v>594</v>
      </c>
      <c r="H25" s="752" t="s">
        <v>594</v>
      </c>
      <c r="I25" s="752" t="s">
        <v>594</v>
      </c>
      <c r="J25" s="752" t="s">
        <v>594</v>
      </c>
      <c r="K25" s="752" t="s">
        <v>594</v>
      </c>
      <c r="L25" s="745" t="s">
        <v>594</v>
      </c>
      <c r="M25" s="748" t="s">
        <v>594</v>
      </c>
    </row>
    <row r="26" spans="1:13">
      <c r="A26" s="1816"/>
      <c r="B26" s="1878"/>
      <c r="C26" s="752" t="s">
        <v>968</v>
      </c>
      <c r="D26" s="759" t="s">
        <v>594</v>
      </c>
      <c r="E26" s="752" t="s">
        <v>594</v>
      </c>
      <c r="F26" s="752" t="s">
        <v>969</v>
      </c>
      <c r="G26" s="759" t="s">
        <v>594</v>
      </c>
      <c r="H26" s="752" t="s">
        <v>594</v>
      </c>
      <c r="I26" s="752" t="s">
        <v>970</v>
      </c>
      <c r="J26" s="759"/>
      <c r="K26" s="752" t="s">
        <v>594</v>
      </c>
      <c r="L26" s="745" t="s">
        <v>594</v>
      </c>
      <c r="M26" s="748" t="s">
        <v>594</v>
      </c>
    </row>
    <row r="27" spans="1:13" ht="31.5">
      <c r="A27" s="1816"/>
      <c r="B27" s="1878"/>
      <c r="C27" s="752" t="s">
        <v>971</v>
      </c>
      <c r="D27" s="760" t="s">
        <v>594</v>
      </c>
      <c r="E27" s="745" t="s">
        <v>594</v>
      </c>
      <c r="F27" s="752" t="s">
        <v>972</v>
      </c>
      <c r="G27" s="755" t="s">
        <v>964</v>
      </c>
      <c r="H27" s="745" t="s">
        <v>594</v>
      </c>
      <c r="I27" s="745" t="s">
        <v>594</v>
      </c>
      <c r="J27" s="745" t="s">
        <v>594</v>
      </c>
      <c r="K27" s="745" t="s">
        <v>594</v>
      </c>
      <c r="L27" s="745" t="s">
        <v>594</v>
      </c>
      <c r="M27" s="748" t="s">
        <v>594</v>
      </c>
    </row>
    <row r="28" spans="1:13">
      <c r="A28" s="1816"/>
      <c r="B28" s="1879"/>
      <c r="C28" s="738" t="s">
        <v>594</v>
      </c>
      <c r="D28" s="738" t="s">
        <v>594</v>
      </c>
      <c r="E28" s="738" t="s">
        <v>594</v>
      </c>
      <c r="F28" s="738" t="s">
        <v>594</v>
      </c>
      <c r="G28" s="738" t="s">
        <v>594</v>
      </c>
      <c r="H28" s="738" t="s">
        <v>594</v>
      </c>
      <c r="I28" s="738" t="s">
        <v>594</v>
      </c>
      <c r="J28" s="738" t="s">
        <v>594</v>
      </c>
      <c r="K28" s="738" t="s">
        <v>594</v>
      </c>
      <c r="L28" s="750" t="s">
        <v>594</v>
      </c>
      <c r="M28" s="751" t="s">
        <v>594</v>
      </c>
    </row>
    <row r="29" spans="1:13">
      <c r="A29" s="1816"/>
      <c r="B29" s="480" t="s">
        <v>973</v>
      </c>
      <c r="C29" s="752" t="s">
        <v>594</v>
      </c>
      <c r="D29" s="752" t="s">
        <v>594</v>
      </c>
      <c r="E29" s="752" t="s">
        <v>594</v>
      </c>
      <c r="F29" s="752" t="s">
        <v>594</v>
      </c>
      <c r="G29" s="752" t="s">
        <v>594</v>
      </c>
      <c r="H29" s="752" t="s">
        <v>594</v>
      </c>
      <c r="I29" s="752" t="s">
        <v>594</v>
      </c>
      <c r="J29" s="752" t="s">
        <v>594</v>
      </c>
      <c r="K29" s="752" t="s">
        <v>594</v>
      </c>
      <c r="L29" s="752" t="s">
        <v>594</v>
      </c>
      <c r="M29" s="753" t="s">
        <v>594</v>
      </c>
    </row>
    <row r="30" spans="1:13">
      <c r="A30" s="1816"/>
      <c r="B30" s="480" t="s">
        <v>594</v>
      </c>
      <c r="C30" s="761" t="s">
        <v>974</v>
      </c>
      <c r="D30" s="1384">
        <v>7850</v>
      </c>
      <c r="E30" s="1385" t="s">
        <v>594</v>
      </c>
      <c r="F30" s="1386" t="s">
        <v>975</v>
      </c>
      <c r="G30" s="1375">
        <v>2022</v>
      </c>
      <c r="H30" s="1385" t="s">
        <v>594</v>
      </c>
      <c r="I30" s="1386" t="s">
        <v>976</v>
      </c>
      <c r="J30" s="2037" t="s">
        <v>2163</v>
      </c>
      <c r="K30" s="2038"/>
      <c r="L30" s="2039"/>
      <c r="M30" s="753" t="s">
        <v>594</v>
      </c>
    </row>
    <row r="31" spans="1:13">
      <c r="A31" s="1816"/>
      <c r="B31" s="479" t="s">
        <v>594</v>
      </c>
      <c r="C31" s="738" t="s">
        <v>594</v>
      </c>
      <c r="D31" s="738" t="s">
        <v>594</v>
      </c>
      <c r="E31" s="738" t="s">
        <v>594</v>
      </c>
      <c r="F31" s="738" t="s">
        <v>594</v>
      </c>
      <c r="G31" s="738" t="s">
        <v>594</v>
      </c>
      <c r="H31" s="738" t="s">
        <v>594</v>
      </c>
      <c r="I31" s="738" t="s">
        <v>594</v>
      </c>
      <c r="J31" s="738" t="s">
        <v>594</v>
      </c>
      <c r="K31" s="738" t="s">
        <v>594</v>
      </c>
      <c r="L31" s="738" t="s">
        <v>594</v>
      </c>
      <c r="M31" s="758" t="s">
        <v>594</v>
      </c>
    </row>
    <row r="32" spans="1:13">
      <c r="A32" s="1816"/>
      <c r="B32" s="1878" t="s">
        <v>977</v>
      </c>
      <c r="C32" s="339" t="s">
        <v>594</v>
      </c>
      <c r="D32" s="339" t="s">
        <v>594</v>
      </c>
      <c r="E32" s="339" t="s">
        <v>594</v>
      </c>
      <c r="F32" s="339" t="s">
        <v>594</v>
      </c>
      <c r="G32" s="339" t="s">
        <v>594</v>
      </c>
      <c r="H32" s="339" t="s">
        <v>594</v>
      </c>
      <c r="I32" s="339" t="s">
        <v>594</v>
      </c>
      <c r="J32" s="339" t="s">
        <v>594</v>
      </c>
      <c r="K32" s="339" t="s">
        <v>594</v>
      </c>
      <c r="L32" s="745" t="s">
        <v>594</v>
      </c>
      <c r="M32" s="748" t="s">
        <v>594</v>
      </c>
    </row>
    <row r="33" spans="1:13" ht="31.5">
      <c r="A33" s="1816"/>
      <c r="B33" s="1878"/>
      <c r="C33" s="752" t="s">
        <v>978</v>
      </c>
      <c r="D33" s="340">
        <v>2023</v>
      </c>
      <c r="E33" s="339" t="s">
        <v>594</v>
      </c>
      <c r="F33" s="752" t="s">
        <v>979</v>
      </c>
      <c r="G33" s="340">
        <v>2033</v>
      </c>
      <c r="H33" s="339" t="s">
        <v>594</v>
      </c>
      <c r="I33" s="745" t="s">
        <v>594</v>
      </c>
      <c r="J33" s="339" t="s">
        <v>594</v>
      </c>
      <c r="K33" s="339" t="s">
        <v>594</v>
      </c>
      <c r="L33" s="745" t="s">
        <v>594</v>
      </c>
      <c r="M33" s="748" t="s">
        <v>594</v>
      </c>
    </row>
    <row r="34" spans="1:13">
      <c r="A34" s="1816"/>
      <c r="B34" s="1879"/>
      <c r="C34" s="738" t="s">
        <v>594</v>
      </c>
      <c r="D34" s="738" t="s">
        <v>594</v>
      </c>
      <c r="E34" s="341" t="s">
        <v>594</v>
      </c>
      <c r="F34" s="738" t="s">
        <v>594</v>
      </c>
      <c r="G34" s="341" t="s">
        <v>594</v>
      </c>
      <c r="H34" s="341" t="s">
        <v>594</v>
      </c>
      <c r="I34" s="750" t="s">
        <v>594</v>
      </c>
      <c r="J34" s="341" t="s">
        <v>594</v>
      </c>
      <c r="K34" s="341" t="s">
        <v>594</v>
      </c>
      <c r="L34" s="750" t="s">
        <v>594</v>
      </c>
      <c r="M34" s="751" t="s">
        <v>594</v>
      </c>
    </row>
    <row r="35" spans="1:13">
      <c r="A35" s="1816"/>
      <c r="B35" s="1878" t="s">
        <v>980</v>
      </c>
      <c r="C35" s="752" t="s">
        <v>594</v>
      </c>
      <c r="D35" s="752" t="s">
        <v>594</v>
      </c>
      <c r="E35" s="752" t="s">
        <v>594</v>
      </c>
      <c r="F35" s="752" t="s">
        <v>594</v>
      </c>
      <c r="G35" s="752" t="s">
        <v>594</v>
      </c>
      <c r="H35" s="752" t="s">
        <v>594</v>
      </c>
      <c r="I35" s="752" t="s">
        <v>594</v>
      </c>
      <c r="J35" s="752" t="s">
        <v>594</v>
      </c>
      <c r="K35" s="752" t="s">
        <v>594</v>
      </c>
      <c r="L35" s="752" t="s">
        <v>594</v>
      </c>
      <c r="M35" s="753" t="s">
        <v>594</v>
      </c>
    </row>
    <row r="36" spans="1:13">
      <c r="A36" s="1816"/>
      <c r="B36" s="1878"/>
      <c r="C36" s="752" t="s">
        <v>594</v>
      </c>
      <c r="D36" s="752">
        <v>2023</v>
      </c>
      <c r="E36" s="752" t="s">
        <v>594</v>
      </c>
      <c r="F36" s="752">
        <v>2024</v>
      </c>
      <c r="G36" s="752" t="s">
        <v>594</v>
      </c>
      <c r="H36" s="745">
        <v>2025</v>
      </c>
      <c r="I36" s="745" t="s">
        <v>594</v>
      </c>
      <c r="J36" s="745">
        <v>2026</v>
      </c>
      <c r="K36" s="752" t="s">
        <v>594</v>
      </c>
      <c r="L36" s="752">
        <v>2027</v>
      </c>
      <c r="M36" s="753" t="s">
        <v>594</v>
      </c>
    </row>
    <row r="37" spans="1:13">
      <c r="A37" s="1816"/>
      <c r="B37" s="1878"/>
      <c r="C37" s="752" t="s">
        <v>594</v>
      </c>
      <c r="D37" s="1310">
        <v>7500</v>
      </c>
      <c r="E37" s="763" t="s">
        <v>594</v>
      </c>
      <c r="F37" s="1310">
        <v>7500</v>
      </c>
      <c r="G37" s="763" t="s">
        <v>594</v>
      </c>
      <c r="H37" s="1310">
        <v>7500</v>
      </c>
      <c r="I37" s="763" t="s">
        <v>594</v>
      </c>
      <c r="J37" s="1310">
        <v>7500</v>
      </c>
      <c r="K37" s="763" t="s">
        <v>594</v>
      </c>
      <c r="L37" s="1310">
        <v>7500</v>
      </c>
      <c r="M37" s="685" t="s">
        <v>594</v>
      </c>
    </row>
    <row r="38" spans="1:13">
      <c r="A38" s="1816"/>
      <c r="B38" s="1878"/>
      <c r="C38" s="752" t="s">
        <v>594</v>
      </c>
      <c r="D38" s="752">
        <v>2028</v>
      </c>
      <c r="E38" s="752" t="s">
        <v>594</v>
      </c>
      <c r="F38" s="752">
        <v>2029</v>
      </c>
      <c r="G38" s="752" t="s">
        <v>594</v>
      </c>
      <c r="H38" s="745">
        <v>2030</v>
      </c>
      <c r="I38" s="745" t="s">
        <v>594</v>
      </c>
      <c r="J38" s="745">
        <v>2031</v>
      </c>
      <c r="K38" s="752" t="s">
        <v>594</v>
      </c>
      <c r="L38" s="752">
        <v>2032</v>
      </c>
      <c r="M38" s="753" t="s">
        <v>594</v>
      </c>
    </row>
    <row r="39" spans="1:13">
      <c r="A39" s="1816"/>
      <c r="B39" s="1878"/>
      <c r="C39" s="752" t="s">
        <v>594</v>
      </c>
      <c r="D39" s="1310">
        <v>7500</v>
      </c>
      <c r="E39" s="763" t="s">
        <v>594</v>
      </c>
      <c r="F39" s="1310">
        <v>7500</v>
      </c>
      <c r="G39" s="763" t="s">
        <v>594</v>
      </c>
      <c r="H39" s="1310">
        <v>7500</v>
      </c>
      <c r="I39" s="763" t="s">
        <v>594</v>
      </c>
      <c r="J39" s="1310">
        <v>7500</v>
      </c>
      <c r="K39" s="763" t="s">
        <v>594</v>
      </c>
      <c r="L39" s="1310">
        <v>7500</v>
      </c>
      <c r="M39" s="685" t="s">
        <v>594</v>
      </c>
    </row>
    <row r="40" spans="1:13">
      <c r="A40" s="1816"/>
      <c r="B40" s="1878"/>
      <c r="C40" s="752" t="s">
        <v>594</v>
      </c>
      <c r="D40" s="752">
        <v>2033</v>
      </c>
      <c r="E40" s="752" t="s">
        <v>594</v>
      </c>
      <c r="F40" s="752"/>
      <c r="G40" s="752"/>
      <c r="H40" s="745"/>
      <c r="I40" s="745" t="s">
        <v>594</v>
      </c>
      <c r="J40" s="745"/>
      <c r="K40" s="752" t="s">
        <v>594</v>
      </c>
      <c r="L40" s="752"/>
      <c r="M40" s="753" t="s">
        <v>594</v>
      </c>
    </row>
    <row r="41" spans="1:13">
      <c r="A41" s="1816"/>
      <c r="B41" s="1878"/>
      <c r="C41" s="752" t="s">
        <v>594</v>
      </c>
      <c r="D41" s="1310">
        <v>7500</v>
      </c>
      <c r="E41" s="763" t="s">
        <v>594</v>
      </c>
      <c r="F41" s="678" t="s">
        <v>594</v>
      </c>
      <c r="G41" s="763" t="s">
        <v>594</v>
      </c>
      <c r="H41" s="678" t="s">
        <v>594</v>
      </c>
      <c r="I41" s="763" t="s">
        <v>594</v>
      </c>
      <c r="J41" s="678" t="s">
        <v>594</v>
      </c>
      <c r="K41" s="763" t="s">
        <v>594</v>
      </c>
      <c r="L41" s="678" t="s">
        <v>594</v>
      </c>
      <c r="M41" s="685" t="s">
        <v>594</v>
      </c>
    </row>
    <row r="42" spans="1:13">
      <c r="A42" s="1816"/>
      <c r="B42" s="1878"/>
      <c r="C42" s="752" t="s">
        <v>594</v>
      </c>
      <c r="D42" s="738"/>
      <c r="E42" s="738" t="s">
        <v>594</v>
      </c>
      <c r="F42" s="738" t="s">
        <v>981</v>
      </c>
      <c r="G42" s="738" t="s">
        <v>594</v>
      </c>
      <c r="H42" s="752" t="s">
        <v>594</v>
      </c>
      <c r="I42" s="752" t="s">
        <v>594</v>
      </c>
      <c r="J42" s="752" t="s">
        <v>594</v>
      </c>
      <c r="K42" s="752" t="s">
        <v>594</v>
      </c>
      <c r="L42" s="752" t="s">
        <v>594</v>
      </c>
      <c r="M42" s="753" t="s">
        <v>594</v>
      </c>
    </row>
    <row r="43" spans="1:13" ht="15" customHeight="1">
      <c r="A43" s="1816"/>
      <c r="B43" s="1878"/>
      <c r="C43" s="752" t="s">
        <v>594</v>
      </c>
      <c r="D43" s="802" t="s">
        <v>594</v>
      </c>
      <c r="E43" s="741" t="s">
        <v>594</v>
      </c>
      <c r="F43" s="2045">
        <v>82500</v>
      </c>
      <c r="G43" s="2046"/>
      <c r="H43" s="1872" t="s">
        <v>594</v>
      </c>
      <c r="I43" s="1872"/>
      <c r="J43" s="752" t="s">
        <v>594</v>
      </c>
      <c r="K43" s="752" t="s">
        <v>594</v>
      </c>
      <c r="L43" s="752" t="s">
        <v>594</v>
      </c>
      <c r="M43" s="753" t="s">
        <v>594</v>
      </c>
    </row>
    <row r="44" spans="1:13">
      <c r="A44" s="1816"/>
      <c r="B44" s="1878"/>
      <c r="C44" s="738" t="s">
        <v>594</v>
      </c>
      <c r="D44" s="738" t="s">
        <v>594</v>
      </c>
      <c r="E44" s="738" t="s">
        <v>594</v>
      </c>
      <c r="F44" s="738" t="s">
        <v>594</v>
      </c>
      <c r="G44" s="738" t="s">
        <v>594</v>
      </c>
      <c r="H44" s="738" t="s">
        <v>594</v>
      </c>
      <c r="I44" s="738" t="s">
        <v>594</v>
      </c>
      <c r="J44" s="738" t="s">
        <v>594</v>
      </c>
      <c r="K44" s="738" t="s">
        <v>594</v>
      </c>
      <c r="L44" s="738" t="s">
        <v>594</v>
      </c>
      <c r="M44" s="758" t="s">
        <v>594</v>
      </c>
    </row>
    <row r="45" spans="1:13">
      <c r="A45" s="1816"/>
      <c r="B45" s="1880" t="s">
        <v>982</v>
      </c>
      <c r="C45" s="752" t="s">
        <v>594</v>
      </c>
      <c r="D45" s="752" t="s">
        <v>594</v>
      </c>
      <c r="E45" s="752" t="s">
        <v>594</v>
      </c>
      <c r="F45" s="752" t="s">
        <v>594</v>
      </c>
      <c r="G45" s="752" t="s">
        <v>594</v>
      </c>
      <c r="H45" s="752" t="s">
        <v>594</v>
      </c>
      <c r="I45" s="752" t="s">
        <v>594</v>
      </c>
      <c r="J45" s="752" t="s">
        <v>594</v>
      </c>
      <c r="K45" s="752" t="s">
        <v>594</v>
      </c>
      <c r="L45" s="745" t="s">
        <v>594</v>
      </c>
      <c r="M45" s="748" t="s">
        <v>594</v>
      </c>
    </row>
    <row r="46" spans="1:13" ht="15" customHeight="1">
      <c r="A46" s="1816"/>
      <c r="B46" s="1878"/>
      <c r="C46" s="745" t="s">
        <v>594</v>
      </c>
      <c r="D46" s="752" t="s">
        <v>93</v>
      </c>
      <c r="E46" s="738" t="s">
        <v>95</v>
      </c>
      <c r="F46" s="1824" t="s">
        <v>983</v>
      </c>
      <c r="G46" s="2047" t="s">
        <v>594</v>
      </c>
      <c r="H46" s="1869"/>
      <c r="I46" s="1869"/>
      <c r="J46" s="2048"/>
      <c r="K46" s="752" t="s">
        <v>984</v>
      </c>
      <c r="L46" s="1831" t="s">
        <v>431</v>
      </c>
      <c r="M46" s="1832"/>
    </row>
    <row r="47" spans="1:13">
      <c r="A47" s="1816"/>
      <c r="B47" s="1878"/>
      <c r="C47" s="745" t="s">
        <v>594</v>
      </c>
      <c r="D47" s="808" t="s">
        <v>594</v>
      </c>
      <c r="E47" s="741" t="s">
        <v>964</v>
      </c>
      <c r="F47" s="1824"/>
      <c r="G47" s="2049"/>
      <c r="H47" s="2050"/>
      <c r="I47" s="2050"/>
      <c r="J47" s="2051"/>
      <c r="K47" s="745" t="s">
        <v>594</v>
      </c>
      <c r="L47" s="1833"/>
      <c r="M47" s="1834"/>
    </row>
    <row r="48" spans="1:13">
      <c r="A48" s="1816"/>
      <c r="B48" s="1879"/>
      <c r="C48" s="750" t="s">
        <v>594</v>
      </c>
      <c r="D48" s="750" t="s">
        <v>594</v>
      </c>
      <c r="E48" s="750" t="s">
        <v>594</v>
      </c>
      <c r="F48" s="750" t="s">
        <v>594</v>
      </c>
      <c r="G48" s="750" t="s">
        <v>594</v>
      </c>
      <c r="H48" s="750" t="s">
        <v>594</v>
      </c>
      <c r="I48" s="750" t="s">
        <v>594</v>
      </c>
      <c r="J48" s="750" t="s">
        <v>594</v>
      </c>
      <c r="K48" s="750" t="s">
        <v>594</v>
      </c>
      <c r="L48" s="745" t="s">
        <v>594</v>
      </c>
      <c r="M48" s="748" t="s">
        <v>594</v>
      </c>
    </row>
    <row r="49" spans="1:13" ht="55.5" customHeight="1">
      <c r="A49" s="1816"/>
      <c r="B49" s="479" t="s">
        <v>985</v>
      </c>
      <c r="C49" s="1758" t="s">
        <v>1325</v>
      </c>
      <c r="D49" s="1758"/>
      <c r="E49" s="1758"/>
      <c r="F49" s="1758"/>
      <c r="G49" s="1758"/>
      <c r="H49" s="1758"/>
      <c r="I49" s="1758"/>
      <c r="J49" s="1758"/>
      <c r="K49" s="1758"/>
      <c r="L49" s="1758"/>
      <c r="M49" s="1759"/>
    </row>
    <row r="50" spans="1:13" ht="33" customHeight="1">
      <c r="A50" s="1816"/>
      <c r="B50" s="481" t="s">
        <v>986</v>
      </c>
      <c r="C50" s="1837" t="s">
        <v>2164</v>
      </c>
      <c r="D50" s="1837"/>
      <c r="E50" s="1837"/>
      <c r="F50" s="1837"/>
      <c r="G50" s="1837"/>
      <c r="H50" s="1837"/>
      <c r="I50" s="1837"/>
      <c r="J50" s="1837"/>
      <c r="K50" s="1837"/>
      <c r="L50" s="1837"/>
      <c r="M50" s="1838"/>
    </row>
    <row r="51" spans="1:13">
      <c r="A51" s="1816"/>
      <c r="B51" s="481" t="s">
        <v>988</v>
      </c>
      <c r="C51" s="742">
        <v>15</v>
      </c>
      <c r="D51" s="738" t="s">
        <v>594</v>
      </c>
      <c r="E51" s="738" t="s">
        <v>594</v>
      </c>
      <c r="F51" s="738" t="s">
        <v>594</v>
      </c>
      <c r="G51" s="738" t="s">
        <v>594</v>
      </c>
      <c r="H51" s="738" t="s">
        <v>594</v>
      </c>
      <c r="I51" s="738" t="s">
        <v>594</v>
      </c>
      <c r="J51" s="738" t="s">
        <v>594</v>
      </c>
      <c r="K51" s="738" t="s">
        <v>594</v>
      </c>
      <c r="L51" s="738" t="s">
        <v>594</v>
      </c>
      <c r="M51" s="758" t="s">
        <v>594</v>
      </c>
    </row>
    <row r="52" spans="1:13" ht="15" customHeight="1">
      <c r="A52" s="1816"/>
      <c r="B52" s="481" t="s">
        <v>990</v>
      </c>
      <c r="C52" s="1758" t="s">
        <v>1326</v>
      </c>
      <c r="D52" s="1758"/>
      <c r="E52" s="1758"/>
      <c r="F52" s="1758"/>
      <c r="G52" s="1758"/>
      <c r="H52" s="1758"/>
      <c r="I52" s="1758"/>
      <c r="J52" s="1758"/>
      <c r="K52" s="1758"/>
      <c r="L52" s="1758"/>
      <c r="M52" s="1759"/>
    </row>
    <row r="53" spans="1:13" ht="15" customHeight="1">
      <c r="A53" s="1817" t="s">
        <v>216</v>
      </c>
      <c r="B53" s="861" t="s">
        <v>992</v>
      </c>
      <c r="C53" s="1758" t="s">
        <v>1327</v>
      </c>
      <c r="D53" s="1758"/>
      <c r="E53" s="1758"/>
      <c r="F53" s="1758"/>
      <c r="G53" s="1758"/>
      <c r="H53" s="1758"/>
      <c r="I53" s="1758"/>
      <c r="J53" s="1758"/>
      <c r="K53" s="1758"/>
      <c r="L53" s="1758"/>
      <c r="M53" s="1759"/>
    </row>
    <row r="54" spans="1:13" ht="15" customHeight="1">
      <c r="A54" s="1818"/>
      <c r="B54" s="861" t="s">
        <v>993</v>
      </c>
      <c r="C54" s="1758" t="s">
        <v>1328</v>
      </c>
      <c r="D54" s="1758"/>
      <c r="E54" s="1758"/>
      <c r="F54" s="1758"/>
      <c r="G54" s="1758"/>
      <c r="H54" s="1758"/>
      <c r="I54" s="1758"/>
      <c r="J54" s="1758"/>
      <c r="K54" s="1758"/>
      <c r="L54" s="1758"/>
      <c r="M54" s="1759"/>
    </row>
    <row r="55" spans="1:13" ht="15" customHeight="1">
      <c r="A55" s="1818"/>
      <c r="B55" s="861" t="s">
        <v>995</v>
      </c>
      <c r="C55" s="1758" t="s">
        <v>87</v>
      </c>
      <c r="D55" s="1758"/>
      <c r="E55" s="1758"/>
      <c r="F55" s="1758"/>
      <c r="G55" s="1758"/>
      <c r="H55" s="1758"/>
      <c r="I55" s="1758"/>
      <c r="J55" s="1758"/>
      <c r="K55" s="1758"/>
      <c r="L55" s="1758"/>
      <c r="M55" s="1759"/>
    </row>
    <row r="56" spans="1:13" ht="15" customHeight="1">
      <c r="A56" s="1818"/>
      <c r="B56" s="861" t="s">
        <v>997</v>
      </c>
      <c r="C56" s="1758" t="s">
        <v>484</v>
      </c>
      <c r="D56" s="1758"/>
      <c r="E56" s="1758"/>
      <c r="F56" s="1758"/>
      <c r="G56" s="1758"/>
      <c r="H56" s="1758"/>
      <c r="I56" s="1758"/>
      <c r="J56" s="1758"/>
      <c r="K56" s="1758"/>
      <c r="L56" s="1758"/>
      <c r="M56" s="1759"/>
    </row>
    <row r="57" spans="1:13" ht="15" customHeight="1">
      <c r="A57" s="1818"/>
      <c r="B57" s="861" t="s">
        <v>998</v>
      </c>
      <c r="C57" s="1758" t="s">
        <v>1329</v>
      </c>
      <c r="D57" s="1758"/>
      <c r="E57" s="1758"/>
      <c r="F57" s="1758"/>
      <c r="G57" s="1758"/>
      <c r="H57" s="1758"/>
      <c r="I57" s="1758"/>
      <c r="J57" s="1758"/>
      <c r="K57" s="1758"/>
      <c r="L57" s="1758"/>
      <c r="M57" s="1759"/>
    </row>
    <row r="58" spans="1:13" ht="15" customHeight="1" thickBot="1">
      <c r="A58" s="1835"/>
      <c r="B58" s="861" t="s">
        <v>999</v>
      </c>
      <c r="C58" s="1758" t="s">
        <v>431</v>
      </c>
      <c r="D58" s="1758"/>
      <c r="E58" s="1758"/>
      <c r="F58" s="1758"/>
      <c r="G58" s="1758"/>
      <c r="H58" s="1758"/>
      <c r="I58" s="1758"/>
      <c r="J58" s="1758"/>
      <c r="K58" s="1758"/>
      <c r="L58" s="1758"/>
      <c r="M58" s="1759"/>
    </row>
    <row r="59" spans="1:13" ht="15" customHeight="1">
      <c r="A59" s="1817" t="s">
        <v>1000</v>
      </c>
      <c r="B59" s="862" t="s">
        <v>1001</v>
      </c>
      <c r="C59" s="1881" t="s">
        <v>2158</v>
      </c>
      <c r="D59" s="1882"/>
      <c r="E59" s="1882"/>
      <c r="F59" s="1882"/>
      <c r="G59" s="1882"/>
      <c r="H59" s="1882"/>
      <c r="I59" s="1882"/>
      <c r="J59" s="1882"/>
      <c r="K59" s="1882"/>
      <c r="L59" s="1882"/>
      <c r="M59" s="1883"/>
    </row>
    <row r="60" spans="1:13" ht="15" customHeight="1">
      <c r="A60" s="1818"/>
      <c r="B60" s="862" t="s">
        <v>1003</v>
      </c>
      <c r="C60" s="1881" t="s">
        <v>2159</v>
      </c>
      <c r="D60" s="1882"/>
      <c r="E60" s="1882"/>
      <c r="F60" s="1882"/>
      <c r="G60" s="1882"/>
      <c r="H60" s="1882"/>
      <c r="I60" s="1882"/>
      <c r="J60" s="1882"/>
      <c r="K60" s="1882"/>
      <c r="L60" s="1882"/>
      <c r="M60" s="1883"/>
    </row>
    <row r="61" spans="1:13" ht="15" customHeight="1" thickBot="1">
      <c r="A61" s="1818"/>
      <c r="B61" s="482" t="s">
        <v>296</v>
      </c>
      <c r="C61" s="1881" t="s">
        <v>87</v>
      </c>
      <c r="D61" s="1882"/>
      <c r="E61" s="1882"/>
      <c r="F61" s="1882"/>
      <c r="G61" s="1882"/>
      <c r="H61" s="1882"/>
      <c r="I61" s="1882"/>
      <c r="J61" s="1882"/>
      <c r="K61" s="1882"/>
      <c r="L61" s="1882"/>
      <c r="M61" s="1883"/>
    </row>
    <row r="62" spans="1:13" ht="15" customHeight="1" thickBot="1">
      <c r="A62" s="295" t="s">
        <v>220</v>
      </c>
      <c r="B62" s="483" t="s">
        <v>594</v>
      </c>
      <c r="C62" s="1811" t="s">
        <v>594</v>
      </c>
      <c r="D62" s="1811"/>
      <c r="E62" s="1811"/>
      <c r="F62" s="1811"/>
      <c r="G62" s="1811"/>
      <c r="H62" s="1811"/>
      <c r="I62" s="1811"/>
      <c r="J62" s="1811"/>
      <c r="K62" s="1811"/>
      <c r="L62" s="1811"/>
      <c r="M62" s="1812"/>
    </row>
  </sheetData>
  <mergeCells count="51">
    <mergeCell ref="A59:A61"/>
    <mergeCell ref="C59:M59"/>
    <mergeCell ref="C60:M60"/>
    <mergeCell ref="C61:M61"/>
    <mergeCell ref="C62:M62"/>
    <mergeCell ref="C49:M49"/>
    <mergeCell ref="C52:M52"/>
    <mergeCell ref="A53:A58"/>
    <mergeCell ref="C53:M53"/>
    <mergeCell ref="C54:M54"/>
    <mergeCell ref="C55:M55"/>
    <mergeCell ref="C56:M56"/>
    <mergeCell ref="C57:M57"/>
    <mergeCell ref="C58:M58"/>
    <mergeCell ref="C15:D15"/>
    <mergeCell ref="C50:M50"/>
    <mergeCell ref="A16:A52"/>
    <mergeCell ref="C16:M16"/>
    <mergeCell ref="C17:M17"/>
    <mergeCell ref="B18:B24"/>
    <mergeCell ref="F23:M23"/>
    <mergeCell ref="B25:B28"/>
    <mergeCell ref="B32:B34"/>
    <mergeCell ref="B35:B44"/>
    <mergeCell ref="F43:G43"/>
    <mergeCell ref="H43:I43"/>
    <mergeCell ref="B45:B48"/>
    <mergeCell ref="F46:F47"/>
    <mergeCell ref="G46:J47"/>
    <mergeCell ref="L46:M47"/>
    <mergeCell ref="C11:M11"/>
    <mergeCell ref="C12:M12"/>
    <mergeCell ref="C13:M13"/>
    <mergeCell ref="C14:D14"/>
    <mergeCell ref="F14:M14"/>
    <mergeCell ref="J30:L30"/>
    <mergeCell ref="A2:A15"/>
    <mergeCell ref="C2:M2"/>
    <mergeCell ref="C3:M3"/>
    <mergeCell ref="F4:G4"/>
    <mergeCell ref="I4:M4"/>
    <mergeCell ref="C7:D7"/>
    <mergeCell ref="I7:M7"/>
    <mergeCell ref="B8:B10"/>
    <mergeCell ref="C9:E9"/>
    <mergeCell ref="F9:G9"/>
    <mergeCell ref="B14:B15"/>
    <mergeCell ref="I9:J9"/>
    <mergeCell ref="C10:D10"/>
    <mergeCell ref="F10:G10"/>
    <mergeCell ref="I10:J10"/>
  </mergeCells>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0"/>
  <sheetViews>
    <sheetView topLeftCell="C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ht="16.5" thickBot="1">
      <c r="A1" s="56"/>
      <c r="B1" s="57" t="s">
        <v>2277</v>
      </c>
      <c r="C1" s="196"/>
      <c r="D1" s="196"/>
      <c r="E1" s="196"/>
      <c r="F1" s="196"/>
      <c r="G1" s="196"/>
      <c r="H1" s="196"/>
      <c r="I1" s="196"/>
      <c r="J1" s="196"/>
      <c r="K1" s="196"/>
      <c r="L1" s="196"/>
      <c r="M1" s="197"/>
    </row>
    <row r="2" spans="1:13" ht="36" customHeight="1">
      <c r="A2" s="1728" t="s">
        <v>944</v>
      </c>
      <c r="B2" s="139" t="s">
        <v>945</v>
      </c>
      <c r="C2" s="2052" t="s">
        <v>2299</v>
      </c>
      <c r="D2" s="2053"/>
      <c r="E2" s="2053"/>
      <c r="F2" s="2053"/>
      <c r="G2" s="2053"/>
      <c r="H2" s="2053"/>
      <c r="I2" s="2053"/>
      <c r="J2" s="2053"/>
      <c r="K2" s="2053"/>
      <c r="L2" s="2053"/>
      <c r="M2" s="2054"/>
    </row>
    <row r="3" spans="1:13" ht="31.5" customHeight="1">
      <c r="A3" s="1729"/>
      <c r="B3" s="151" t="s">
        <v>1063</v>
      </c>
      <c r="C3" s="1758" t="s">
        <v>1085</v>
      </c>
      <c r="D3" s="1758"/>
      <c r="E3" s="1758"/>
      <c r="F3" s="1758"/>
      <c r="G3" s="1758"/>
      <c r="H3" s="1758"/>
      <c r="I3" s="1758"/>
      <c r="J3" s="1758"/>
      <c r="K3" s="1758"/>
      <c r="L3" s="1758"/>
      <c r="M3" s="1759"/>
    </row>
    <row r="4" spans="1:13" ht="25.5" customHeight="1">
      <c r="A4" s="1729"/>
      <c r="B4" s="142" t="s">
        <v>292</v>
      </c>
      <c r="C4" s="114" t="s">
        <v>95</v>
      </c>
      <c r="D4" s="115"/>
      <c r="E4" s="1390"/>
      <c r="F4" s="1736" t="s">
        <v>293</v>
      </c>
      <c r="G4" s="1737"/>
      <c r="H4" s="117"/>
      <c r="I4" s="1958"/>
      <c r="J4" s="2055"/>
      <c r="K4" s="2055"/>
      <c r="L4" s="2055"/>
      <c r="M4" s="2056"/>
    </row>
    <row r="5" spans="1:13">
      <c r="A5" s="1729"/>
      <c r="B5" s="142" t="s">
        <v>947</v>
      </c>
      <c r="C5" s="1733"/>
      <c r="D5" s="1734"/>
      <c r="E5" s="1734"/>
      <c r="F5" s="1734"/>
      <c r="G5" s="1734"/>
      <c r="H5" s="1734"/>
      <c r="I5" s="1734"/>
      <c r="J5" s="1734"/>
      <c r="K5" s="1734"/>
      <c r="L5" s="1734"/>
      <c r="M5" s="1735"/>
    </row>
    <row r="6" spans="1:13" ht="31.5" customHeight="1">
      <c r="A6" s="1729"/>
      <c r="B6" s="142" t="s">
        <v>948</v>
      </c>
      <c r="C6" s="1738"/>
      <c r="D6" s="1739"/>
      <c r="E6" s="1739"/>
      <c r="F6" s="1739"/>
      <c r="G6" s="1739"/>
      <c r="H6" s="1739"/>
      <c r="I6" s="1739"/>
      <c r="J6" s="1739"/>
      <c r="K6" s="1739"/>
      <c r="L6" s="1739"/>
      <c r="M6" s="1740"/>
    </row>
    <row r="7" spans="1:13">
      <c r="A7" s="1729"/>
      <c r="B7" s="151" t="s">
        <v>949</v>
      </c>
      <c r="C7" s="1583" t="s">
        <v>2273</v>
      </c>
      <c r="D7" s="1560"/>
      <c r="E7" s="120"/>
      <c r="F7" s="120"/>
      <c r="G7" s="121"/>
      <c r="H7" s="61" t="s">
        <v>296</v>
      </c>
      <c r="I7" s="1958" t="s">
        <v>27</v>
      </c>
      <c r="J7" s="2055"/>
      <c r="K7" s="2055"/>
      <c r="L7" s="2055"/>
      <c r="M7" s="2056"/>
    </row>
    <row r="8" spans="1:13" ht="3.75" customHeight="1">
      <c r="A8" s="1729"/>
      <c r="B8" s="2057" t="s">
        <v>950</v>
      </c>
      <c r="C8" s="122"/>
      <c r="D8" s="123"/>
      <c r="E8" s="123"/>
      <c r="F8" s="123"/>
      <c r="G8" s="123"/>
      <c r="H8" s="123"/>
      <c r="I8" s="123"/>
      <c r="J8" s="123"/>
      <c r="K8" s="123"/>
      <c r="L8" s="124"/>
      <c r="M8" s="125"/>
    </row>
    <row r="9" spans="1:13" ht="31.5" customHeight="1">
      <c r="A9" s="1729"/>
      <c r="B9" s="2058"/>
      <c r="C9" s="1744" t="s">
        <v>996</v>
      </c>
      <c r="D9" s="1745"/>
      <c r="E9" s="27"/>
      <c r="F9" s="1745"/>
      <c r="G9" s="1745"/>
      <c r="H9" s="27"/>
      <c r="I9" s="1726"/>
      <c r="J9" s="1726"/>
      <c r="K9" s="27"/>
      <c r="L9" s="25"/>
      <c r="M9" s="108"/>
    </row>
    <row r="10" spans="1:13">
      <c r="A10" s="1729"/>
      <c r="B10" s="2058"/>
      <c r="C10" s="1727" t="s">
        <v>951</v>
      </c>
      <c r="D10" s="1726"/>
      <c r="E10" s="126"/>
      <c r="F10" s="1726" t="s">
        <v>951</v>
      </c>
      <c r="G10" s="1726"/>
      <c r="H10" s="126"/>
      <c r="I10" s="1726" t="s">
        <v>951</v>
      </c>
      <c r="J10" s="1726"/>
      <c r="K10" s="126"/>
      <c r="L10" s="113"/>
      <c r="M10" s="127"/>
    </row>
    <row r="11" spans="1:13" ht="60.75" customHeight="1">
      <c r="A11" s="1729"/>
      <c r="B11" s="151" t="s">
        <v>952</v>
      </c>
      <c r="C11" s="2059" t="s">
        <v>2300</v>
      </c>
      <c r="D11" s="2060"/>
      <c r="E11" s="2060"/>
      <c r="F11" s="2060"/>
      <c r="G11" s="2060"/>
      <c r="H11" s="2060"/>
      <c r="I11" s="2060"/>
      <c r="J11" s="2060"/>
      <c r="K11" s="2060"/>
      <c r="L11" s="2060"/>
      <c r="M11" s="2061"/>
    </row>
    <row r="12" spans="1:13" ht="213" customHeight="1">
      <c r="A12" s="1729"/>
      <c r="B12" s="151" t="s">
        <v>1069</v>
      </c>
      <c r="C12" s="2062" t="s">
        <v>2301</v>
      </c>
      <c r="D12" s="2063"/>
      <c r="E12" s="2063"/>
      <c r="F12" s="2063"/>
      <c r="G12" s="2063"/>
      <c r="H12" s="2063"/>
      <c r="I12" s="2063"/>
      <c r="J12" s="2063"/>
      <c r="K12" s="2063"/>
      <c r="L12" s="2063"/>
      <c r="M12" s="2064"/>
    </row>
    <row r="13" spans="1:13" ht="31.5" customHeight="1">
      <c r="A13" s="1729"/>
      <c r="B13" s="151" t="s">
        <v>1071</v>
      </c>
      <c r="C13" s="2062" t="s">
        <v>322</v>
      </c>
      <c r="D13" s="2063"/>
      <c r="E13" s="2063"/>
      <c r="F13" s="2063"/>
      <c r="G13" s="2063"/>
      <c r="H13" s="2063"/>
      <c r="I13" s="2063"/>
      <c r="J13" s="2063"/>
      <c r="K13" s="2063"/>
      <c r="L13" s="2063"/>
      <c r="M13" s="2064"/>
    </row>
    <row r="14" spans="1:13" ht="66" customHeight="1">
      <c r="A14" s="1729"/>
      <c r="B14" s="1746" t="s">
        <v>1072</v>
      </c>
      <c r="C14" s="2065" t="s">
        <v>69</v>
      </c>
      <c r="D14" s="2065"/>
      <c r="E14" s="1402" t="s">
        <v>108</v>
      </c>
      <c r="F14" s="2066" t="s">
        <v>1204</v>
      </c>
      <c r="G14" s="2067"/>
      <c r="H14" s="2067"/>
      <c r="I14" s="2067"/>
      <c r="J14" s="2067"/>
      <c r="K14" s="2067"/>
      <c r="L14" s="2067"/>
      <c r="M14" s="2068"/>
    </row>
    <row r="15" spans="1:13">
      <c r="A15" s="1729"/>
      <c r="B15" s="1746"/>
      <c r="C15" s="1401"/>
      <c r="D15" s="1401"/>
      <c r="E15" s="1403"/>
      <c r="F15" s="1404"/>
      <c r="G15" s="1404"/>
      <c r="H15" s="1404"/>
      <c r="I15" s="1404"/>
      <c r="J15" s="1404"/>
      <c r="K15" s="1404"/>
      <c r="L15" s="124"/>
      <c r="M15" s="125"/>
    </row>
    <row r="16" spans="1:13">
      <c r="A16" s="1714" t="s">
        <v>204</v>
      </c>
      <c r="B16" s="140" t="s">
        <v>283</v>
      </c>
      <c r="C16" s="2059" t="s">
        <v>851</v>
      </c>
      <c r="D16" s="2060"/>
      <c r="E16" s="2060"/>
      <c r="F16" s="2060"/>
      <c r="G16" s="2060"/>
      <c r="H16" s="2060"/>
      <c r="I16" s="2060"/>
      <c r="J16" s="2060"/>
      <c r="K16" s="2060"/>
      <c r="L16" s="2060"/>
      <c r="M16" s="2061"/>
    </row>
    <row r="17" spans="1:13" ht="60" customHeight="1">
      <c r="A17" s="1715"/>
      <c r="B17" s="140" t="s">
        <v>1074</v>
      </c>
      <c r="C17" s="2059" t="s">
        <v>2306</v>
      </c>
      <c r="D17" s="2060"/>
      <c r="E17" s="2060"/>
      <c r="F17" s="2060"/>
      <c r="G17" s="2060"/>
      <c r="H17" s="2060"/>
      <c r="I17" s="2060"/>
      <c r="J17" s="2060"/>
      <c r="K17" s="2060"/>
      <c r="L17" s="2060"/>
      <c r="M17" s="2061"/>
    </row>
    <row r="18" spans="1:13" ht="8.25" customHeight="1">
      <c r="A18" s="1715"/>
      <c r="B18" s="1556" t="s">
        <v>954</v>
      </c>
      <c r="C18" s="1393"/>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1405" t="s">
        <v>955</v>
      </c>
      <c r="D20" s="1406"/>
      <c r="E20" s="1407" t="s">
        <v>956</v>
      </c>
      <c r="F20" s="1406"/>
      <c r="G20" s="1407" t="s">
        <v>957</v>
      </c>
      <c r="H20" s="1406"/>
      <c r="I20" s="1407" t="s">
        <v>958</v>
      </c>
      <c r="J20" s="1408"/>
      <c r="K20" s="1407"/>
      <c r="L20" s="1407"/>
      <c r="M20" s="1409"/>
    </row>
    <row r="21" spans="1:13">
      <c r="A21" s="1715"/>
      <c r="B21" s="1557"/>
      <c r="C21" s="1405" t="s">
        <v>959</v>
      </c>
      <c r="D21" s="1408"/>
      <c r="E21" s="1407" t="s">
        <v>960</v>
      </c>
      <c r="F21" s="1410"/>
      <c r="G21" s="1407" t="s">
        <v>961</v>
      </c>
      <c r="H21" s="1410"/>
      <c r="I21" s="1407"/>
      <c r="J21" s="1411"/>
      <c r="K21" s="1407"/>
      <c r="L21" s="1407"/>
      <c r="M21" s="1409"/>
    </row>
    <row r="22" spans="1:13">
      <c r="A22" s="1715"/>
      <c r="B22" s="1557"/>
      <c r="C22" s="1405" t="s">
        <v>962</v>
      </c>
      <c r="D22" s="1408"/>
      <c r="E22" s="1407" t="s">
        <v>963</v>
      </c>
      <c r="F22" s="1408"/>
      <c r="G22" s="1407"/>
      <c r="H22" s="1411"/>
      <c r="I22" s="1407"/>
      <c r="J22" s="1411"/>
      <c r="K22" s="1407"/>
      <c r="L22" s="1407"/>
      <c r="M22" s="1409"/>
    </row>
    <row r="23" spans="1:13">
      <c r="A23" s="1715"/>
      <c r="B23" s="1557"/>
      <c r="C23" s="1405" t="s">
        <v>105</v>
      </c>
      <c r="D23" s="1410" t="s">
        <v>964</v>
      </c>
      <c r="E23" s="1407" t="s">
        <v>965</v>
      </c>
      <c r="F23" s="129" t="s">
        <v>2230</v>
      </c>
      <c r="G23" s="129"/>
      <c r="H23" s="129"/>
      <c r="I23" s="129"/>
      <c r="J23" s="129"/>
      <c r="K23" s="129"/>
      <c r="L23" s="129"/>
      <c r="M23" s="130"/>
    </row>
    <row r="24" spans="1:13" ht="9.75" customHeight="1">
      <c r="A24" s="1715"/>
      <c r="B24" s="1558"/>
      <c r="C24" s="1412"/>
      <c r="D24" s="1413"/>
      <c r="E24" s="1413"/>
      <c r="F24" s="1413"/>
      <c r="G24" s="1413"/>
      <c r="H24" s="1413"/>
      <c r="I24" s="1413"/>
      <c r="J24" s="1413"/>
      <c r="K24" s="1413"/>
      <c r="L24" s="1413"/>
      <c r="M24" s="1414"/>
    </row>
    <row r="25" spans="1:13">
      <c r="A25" s="1715"/>
      <c r="B25" s="1556" t="s">
        <v>967</v>
      </c>
      <c r="C25" s="1415"/>
      <c r="D25" s="1416"/>
      <c r="E25" s="1416"/>
      <c r="F25" s="1416"/>
      <c r="G25" s="1416"/>
      <c r="H25" s="1416"/>
      <c r="I25" s="1416"/>
      <c r="J25" s="1416"/>
      <c r="K25" s="1416"/>
      <c r="L25" s="124"/>
      <c r="M25" s="125"/>
    </row>
    <row r="26" spans="1:13">
      <c r="A26" s="1715"/>
      <c r="B26" s="1557"/>
      <c r="C26" s="1405" t="s">
        <v>968</v>
      </c>
      <c r="D26" s="1410"/>
      <c r="E26" s="1417"/>
      <c r="F26" s="1407" t="s">
        <v>969</v>
      </c>
      <c r="G26" s="1408"/>
      <c r="H26" s="1417"/>
      <c r="I26" s="1407" t="s">
        <v>970</v>
      </c>
      <c r="J26" s="1408" t="s">
        <v>964</v>
      </c>
      <c r="K26" s="1417"/>
      <c r="L26" s="25"/>
      <c r="M26" s="108"/>
    </row>
    <row r="27" spans="1:13">
      <c r="A27" s="1715"/>
      <c r="B27" s="1557"/>
      <c r="C27" s="1405" t="s">
        <v>971</v>
      </c>
      <c r="D27" s="24"/>
      <c r="E27" s="25"/>
      <c r="F27" s="1407" t="s">
        <v>972</v>
      </c>
      <c r="G27" s="1410"/>
      <c r="H27" s="25"/>
      <c r="I27" s="26"/>
      <c r="J27" s="25"/>
      <c r="K27" s="27"/>
      <c r="L27" s="25"/>
      <c r="M27" s="108"/>
    </row>
    <row r="28" spans="1:13">
      <c r="A28" s="1715"/>
      <c r="B28" s="1558"/>
      <c r="C28" s="1418"/>
      <c r="D28" s="1419"/>
      <c r="E28" s="1419"/>
      <c r="F28" s="1419"/>
      <c r="G28" s="1419"/>
      <c r="H28" s="1419"/>
      <c r="I28" s="1419"/>
      <c r="J28" s="1419"/>
      <c r="K28" s="1419"/>
      <c r="L28" s="113"/>
      <c r="M28" s="127"/>
    </row>
    <row r="29" spans="1:13">
      <c r="A29" s="1715"/>
      <c r="B29" s="143" t="s">
        <v>973</v>
      </c>
      <c r="C29" s="1420"/>
      <c r="D29" s="1404"/>
      <c r="E29" s="1404"/>
      <c r="F29" s="1404"/>
      <c r="G29" s="1404"/>
      <c r="H29" s="1404"/>
      <c r="I29" s="1404"/>
      <c r="J29" s="1404"/>
      <c r="K29" s="1404"/>
      <c r="L29" s="1404"/>
      <c r="M29" s="1421"/>
    </row>
    <row r="30" spans="1:13" ht="31.5" customHeight="1">
      <c r="A30" s="1715"/>
      <c r="B30" s="143"/>
      <c r="C30" s="1422" t="s">
        <v>974</v>
      </c>
      <c r="D30" s="1423" t="s">
        <v>326</v>
      </c>
      <c r="E30" s="1417"/>
      <c r="F30" s="1424" t="s">
        <v>975</v>
      </c>
      <c r="G30" s="1410" t="s">
        <v>326</v>
      </c>
      <c r="H30" s="1417"/>
      <c r="I30" s="1424" t="s">
        <v>976</v>
      </c>
      <c r="J30" s="2069" t="s">
        <v>411</v>
      </c>
      <c r="K30" s="2065"/>
      <c r="L30" s="2070"/>
      <c r="M30" s="1425"/>
    </row>
    <row r="31" spans="1:13">
      <c r="A31" s="1715"/>
      <c r="B31" s="142"/>
      <c r="C31" s="1412"/>
      <c r="D31" s="1413"/>
      <c r="E31" s="1413"/>
      <c r="F31" s="1413"/>
      <c r="G31" s="1413"/>
      <c r="H31" s="1413"/>
      <c r="I31" s="1413"/>
      <c r="J31" s="1413"/>
      <c r="K31" s="1413"/>
      <c r="L31" s="1413"/>
      <c r="M31" s="1414"/>
    </row>
    <row r="32" spans="1:13">
      <c r="A32" s="1715"/>
      <c r="B32" s="1556" t="s">
        <v>977</v>
      </c>
      <c r="C32" s="77"/>
      <c r="D32" s="32"/>
      <c r="E32" s="32"/>
      <c r="F32" s="32"/>
      <c r="G32" s="32"/>
      <c r="H32" s="32"/>
      <c r="I32" s="32"/>
      <c r="J32" s="32"/>
      <c r="K32" s="32"/>
      <c r="L32" s="124"/>
      <c r="M32" s="125"/>
    </row>
    <row r="33" spans="1:13">
      <c r="A33" s="1715"/>
      <c r="B33" s="1557"/>
      <c r="C33" s="1426" t="s">
        <v>978</v>
      </c>
      <c r="D33" s="205">
        <v>2024</v>
      </c>
      <c r="E33" s="34"/>
      <c r="F33" s="1417" t="s">
        <v>979</v>
      </c>
      <c r="G33" s="199" t="s">
        <v>1076</v>
      </c>
      <c r="H33" s="34"/>
      <c r="I33" s="1424"/>
      <c r="J33" s="34"/>
      <c r="K33" s="34"/>
      <c r="L33" s="25"/>
      <c r="M33" s="108"/>
    </row>
    <row r="34" spans="1:13">
      <c r="A34" s="1715"/>
      <c r="B34" s="1558"/>
      <c r="C34" s="1412"/>
      <c r="D34" s="36"/>
      <c r="E34" s="37"/>
      <c r="F34" s="1413"/>
      <c r="G34" s="37"/>
      <c r="H34" s="37"/>
      <c r="I34" s="1427"/>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4">
        <v>0</v>
      </c>
      <c r="E37" s="9"/>
      <c r="F37" s="1394">
        <v>0.1</v>
      </c>
      <c r="G37" s="1235"/>
      <c r="H37" s="1394">
        <v>0.2</v>
      </c>
      <c r="I37" s="9"/>
      <c r="J37" s="1394">
        <v>0.3</v>
      </c>
      <c r="K37" s="9"/>
      <c r="L37" s="1394">
        <v>0.4</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1394">
        <v>0.5</v>
      </c>
      <c r="E39" s="9"/>
      <c r="F39" s="1394">
        <v>0.6</v>
      </c>
      <c r="G39" s="9"/>
      <c r="H39" s="1394">
        <v>0.7</v>
      </c>
      <c r="I39" s="9"/>
      <c r="J39" s="1394">
        <v>0.8</v>
      </c>
      <c r="K39" s="9"/>
      <c r="L39" s="1394">
        <v>0.9</v>
      </c>
      <c r="M39" s="95"/>
    </row>
    <row r="40" spans="1:13">
      <c r="A40" s="1715"/>
      <c r="B40" s="1557"/>
      <c r="C40" s="81"/>
      <c r="D40" s="6">
        <v>2033</v>
      </c>
      <c r="E40" s="6"/>
      <c r="F40" s="10" t="s">
        <v>981</v>
      </c>
      <c r="G40" s="6"/>
      <c r="H40" s="131"/>
      <c r="I40" s="131"/>
      <c r="J40" s="131"/>
      <c r="K40" s="6"/>
      <c r="L40" s="6"/>
      <c r="M40" s="200"/>
    </row>
    <row r="41" spans="1:13">
      <c r="A41" s="1715"/>
      <c r="B41" s="1557"/>
      <c r="C41" s="81"/>
      <c r="D41" s="1394">
        <v>1</v>
      </c>
      <c r="E41" s="9"/>
      <c r="F41" s="1394">
        <v>1</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1415"/>
      <c r="D43" s="1416"/>
      <c r="E43" s="1416"/>
      <c r="F43" s="1416"/>
      <c r="G43" s="1416"/>
      <c r="H43" s="1416"/>
      <c r="I43" s="1416"/>
      <c r="J43" s="1416"/>
      <c r="K43" s="1416"/>
      <c r="L43" s="25"/>
      <c r="M43" s="108"/>
    </row>
    <row r="44" spans="1:13">
      <c r="A44" s="1715"/>
      <c r="B44" s="1557"/>
      <c r="C44" s="109"/>
      <c r="D44" s="40" t="s">
        <v>93</v>
      </c>
      <c r="E44" s="41" t="s">
        <v>95</v>
      </c>
      <c r="F44" s="2071" t="s">
        <v>983</v>
      </c>
      <c r="G44" s="1725"/>
      <c r="H44" s="1725"/>
      <c r="I44" s="1725"/>
      <c r="J44" s="1725"/>
      <c r="K44" s="1428" t="s">
        <v>984</v>
      </c>
      <c r="L44" s="1599"/>
      <c r="M44" s="1600"/>
    </row>
    <row r="45" spans="1:13">
      <c r="A45" s="1715"/>
      <c r="B45" s="1557"/>
      <c r="C45" s="109"/>
      <c r="D45" s="111"/>
      <c r="E45" s="1408" t="s">
        <v>964</v>
      </c>
      <c r="F45" s="2071"/>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72.75" customHeight="1">
      <c r="A47" s="1715"/>
      <c r="B47" s="151" t="s">
        <v>985</v>
      </c>
      <c r="C47" s="2075" t="s">
        <v>2302</v>
      </c>
      <c r="D47" s="2076"/>
      <c r="E47" s="2076"/>
      <c r="F47" s="2076"/>
      <c r="G47" s="2076"/>
      <c r="H47" s="2076"/>
      <c r="I47" s="2076"/>
      <c r="J47" s="2076"/>
      <c r="K47" s="2076"/>
      <c r="L47" s="2076"/>
      <c r="M47" s="2077"/>
    </row>
    <row r="48" spans="1:13">
      <c r="A48" s="1715"/>
      <c r="B48" s="140" t="s">
        <v>986</v>
      </c>
      <c r="C48" s="2062" t="s">
        <v>2278</v>
      </c>
      <c r="D48" s="2063"/>
      <c r="E48" s="2063"/>
      <c r="F48" s="2063"/>
      <c r="G48" s="2063"/>
      <c r="H48" s="2063"/>
      <c r="I48" s="2063"/>
      <c r="J48" s="2063"/>
      <c r="K48" s="2063"/>
      <c r="L48" s="2063"/>
      <c r="M48" s="2064"/>
    </row>
    <row r="49" spans="1:13">
      <c r="A49" s="1715"/>
      <c r="B49" s="140" t="s">
        <v>988</v>
      </c>
      <c r="C49" s="1397">
        <v>30</v>
      </c>
      <c r="D49" s="1398"/>
      <c r="E49" s="1398"/>
      <c r="F49" s="1398"/>
      <c r="G49" s="1398"/>
      <c r="H49" s="1398"/>
      <c r="I49" s="1398"/>
      <c r="J49" s="1398"/>
      <c r="K49" s="1398"/>
      <c r="L49" s="1398"/>
      <c r="M49" s="1399"/>
    </row>
    <row r="50" spans="1:13" ht="15.75" customHeight="1">
      <c r="A50" s="1715"/>
      <c r="B50" s="140" t="s">
        <v>990</v>
      </c>
      <c r="C50" s="1400" t="s">
        <v>411</v>
      </c>
      <c r="D50" s="1398"/>
      <c r="E50" s="1398"/>
      <c r="F50" s="1398"/>
      <c r="G50" s="1398"/>
      <c r="H50" s="1398"/>
      <c r="I50" s="1398"/>
      <c r="J50" s="1398"/>
      <c r="K50" s="1398"/>
      <c r="L50" s="1398"/>
      <c r="M50" s="1399"/>
    </row>
    <row r="51" spans="1:13" ht="15.75" customHeight="1">
      <c r="A51" s="1699" t="s">
        <v>216</v>
      </c>
      <c r="B51" s="144" t="s">
        <v>992</v>
      </c>
      <c r="C51" s="1733" t="s">
        <v>2274</v>
      </c>
      <c r="D51" s="1734"/>
      <c r="E51" s="1734"/>
      <c r="F51" s="1734"/>
      <c r="G51" s="1734"/>
      <c r="H51" s="1734"/>
      <c r="I51" s="1734"/>
      <c r="J51" s="1734"/>
      <c r="K51" s="1734"/>
      <c r="L51" s="1734"/>
      <c r="M51" s="1735"/>
    </row>
    <row r="52" spans="1:13">
      <c r="A52" s="1700"/>
      <c r="B52" s="144" t="s">
        <v>993</v>
      </c>
      <c r="C52" s="1733" t="s">
        <v>2275</v>
      </c>
      <c r="D52" s="1734"/>
      <c r="E52" s="1734"/>
      <c r="F52" s="1734"/>
      <c r="G52" s="1734"/>
      <c r="H52" s="1734"/>
      <c r="I52" s="1734"/>
      <c r="J52" s="1734"/>
      <c r="K52" s="1734"/>
      <c r="L52" s="1734"/>
      <c r="M52" s="1735"/>
    </row>
    <row r="53" spans="1:13">
      <c r="A53" s="1700"/>
      <c r="B53" s="144" t="s">
        <v>995</v>
      </c>
      <c r="C53" s="1733" t="s">
        <v>27</v>
      </c>
      <c r="D53" s="1734"/>
      <c r="E53" s="1734"/>
      <c r="F53" s="1734"/>
      <c r="G53" s="1734"/>
      <c r="H53" s="1734"/>
      <c r="I53" s="1734"/>
      <c r="J53" s="1734"/>
      <c r="K53" s="1734"/>
      <c r="L53" s="1734"/>
      <c r="M53" s="1735"/>
    </row>
    <row r="54" spans="1:13" ht="15.75" customHeight="1">
      <c r="A54" s="1700"/>
      <c r="B54" s="145" t="s">
        <v>997</v>
      </c>
      <c r="C54" s="1733" t="s">
        <v>2269</v>
      </c>
      <c r="D54" s="1734"/>
      <c r="E54" s="1734"/>
      <c r="F54" s="1734"/>
      <c r="G54" s="1734"/>
      <c r="H54" s="1734"/>
      <c r="I54" s="1734"/>
      <c r="J54" s="1734"/>
      <c r="K54" s="1734"/>
      <c r="L54" s="1734"/>
      <c r="M54" s="1735"/>
    </row>
    <row r="55" spans="1:13" ht="15.75" customHeight="1">
      <c r="A55" s="1700"/>
      <c r="B55" s="144" t="s">
        <v>998</v>
      </c>
      <c r="C55" s="1733" t="s">
        <v>2272</v>
      </c>
      <c r="D55" s="1734"/>
      <c r="E55" s="1734"/>
      <c r="F55" s="1734"/>
      <c r="G55" s="1734"/>
      <c r="H55" s="1734"/>
      <c r="I55" s="1734"/>
      <c r="J55" s="1734"/>
      <c r="K55" s="1734"/>
      <c r="L55" s="1734"/>
      <c r="M55" s="1735"/>
    </row>
    <row r="56" spans="1:13" ht="16.5" thickBot="1">
      <c r="A56" s="1704"/>
      <c r="B56" s="144" t="s">
        <v>999</v>
      </c>
      <c r="C56" s="1733" t="s">
        <v>2271</v>
      </c>
      <c r="D56" s="1734"/>
      <c r="E56" s="1734"/>
      <c r="F56" s="1734"/>
      <c r="G56" s="1734"/>
      <c r="H56" s="1734"/>
      <c r="I56" s="1734"/>
      <c r="J56" s="1734"/>
      <c r="K56" s="1734"/>
      <c r="L56" s="1734"/>
      <c r="M56" s="1735"/>
    </row>
    <row r="57" spans="1:13" ht="15.75" customHeight="1">
      <c r="A57" s="1699" t="s">
        <v>1000</v>
      </c>
      <c r="B57" s="146" t="s">
        <v>1001</v>
      </c>
      <c r="C57" s="1733" t="s">
        <v>2276</v>
      </c>
      <c r="D57" s="1734"/>
      <c r="E57" s="1734"/>
      <c r="F57" s="1734"/>
      <c r="G57" s="1734"/>
      <c r="H57" s="1734"/>
      <c r="I57" s="1734"/>
      <c r="J57" s="1734"/>
      <c r="K57" s="1734"/>
      <c r="L57" s="1734"/>
      <c r="M57" s="1735"/>
    </row>
    <row r="58" spans="1:13" ht="30" customHeight="1">
      <c r="A58" s="1700"/>
      <c r="B58" s="146" t="s">
        <v>1003</v>
      </c>
      <c r="C58" s="1733" t="s">
        <v>1227</v>
      </c>
      <c r="D58" s="1734"/>
      <c r="E58" s="1734"/>
      <c r="F58" s="1734"/>
      <c r="G58" s="1734"/>
      <c r="H58" s="1734"/>
      <c r="I58" s="1734"/>
      <c r="J58" s="1734"/>
      <c r="K58" s="1734"/>
      <c r="L58" s="1734"/>
      <c r="M58" s="1735"/>
    </row>
    <row r="59" spans="1:13" ht="30" customHeight="1" thickBot="1">
      <c r="A59" s="1700"/>
      <c r="B59" s="147" t="s">
        <v>296</v>
      </c>
      <c r="C59" s="1733" t="s">
        <v>2268</v>
      </c>
      <c r="D59" s="1734"/>
      <c r="E59" s="1734"/>
      <c r="F59" s="1734"/>
      <c r="G59" s="1734"/>
      <c r="H59" s="1734"/>
      <c r="I59" s="1734"/>
      <c r="J59" s="1734"/>
      <c r="K59" s="1734"/>
      <c r="L59" s="1734"/>
      <c r="M59" s="1735"/>
    </row>
    <row r="60" spans="1:13" ht="65.25" customHeight="1" thickBot="1">
      <c r="A60" s="138" t="s">
        <v>220</v>
      </c>
      <c r="B60" s="148"/>
      <c r="C60" s="2072"/>
      <c r="D60" s="2073"/>
      <c r="E60" s="2073"/>
      <c r="F60" s="2073"/>
      <c r="G60" s="2073"/>
      <c r="H60" s="2073"/>
      <c r="I60" s="2073"/>
      <c r="J60" s="2073"/>
      <c r="K60" s="2073"/>
      <c r="L60" s="2073"/>
      <c r="M60" s="2074"/>
    </row>
  </sheetData>
  <mergeCells count="48">
    <mergeCell ref="A57:A59"/>
    <mergeCell ref="C57:M57"/>
    <mergeCell ref="C58:M58"/>
    <mergeCell ref="C59:M59"/>
    <mergeCell ref="A51:A56"/>
    <mergeCell ref="C60:M60"/>
    <mergeCell ref="G44:J45"/>
    <mergeCell ref="L44:M45"/>
    <mergeCell ref="C47:M47"/>
    <mergeCell ref="C48:M48"/>
    <mergeCell ref="C51:M51"/>
    <mergeCell ref="C52:M52"/>
    <mergeCell ref="C53:M53"/>
    <mergeCell ref="C54:M54"/>
    <mergeCell ref="C55:M55"/>
    <mergeCell ref="C56:M56"/>
    <mergeCell ref="A16:A50"/>
    <mergeCell ref="C16:M16"/>
    <mergeCell ref="C17:M17"/>
    <mergeCell ref="B18:B24"/>
    <mergeCell ref="B25:B28"/>
    <mergeCell ref="J30:L30"/>
    <mergeCell ref="B32:B34"/>
    <mergeCell ref="B35:B42"/>
    <mergeCell ref="B43:B46"/>
    <mergeCell ref="F44:F45"/>
    <mergeCell ref="C11:M11"/>
    <mergeCell ref="C12:M12"/>
    <mergeCell ref="C13:M13"/>
    <mergeCell ref="B14:B15"/>
    <mergeCell ref="C14:D14"/>
    <mergeCell ref="F14:M14"/>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dataValidations count="7">
    <dataValidation allowBlank="1" sqref="D49:M59 C48:C59"/>
    <dataValidation allowBlank="1" showInputMessage="1" showErrorMessage="1" prompt="Identifique el ODS a que le apunta el indicador de producto. Seleccione de la lista desplegable._x000a_" sqref="B14:B1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1" zoomScale="72" zoomScaleNormal="72" zoomScalePageLayoutView="9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1330</v>
      </c>
      <c r="C1" s="196"/>
      <c r="D1" s="196"/>
      <c r="E1" s="196"/>
      <c r="F1" s="196"/>
      <c r="G1" s="196"/>
      <c r="H1" s="196"/>
      <c r="I1" s="196"/>
      <c r="J1" s="196"/>
      <c r="K1" s="196"/>
      <c r="L1" s="196"/>
      <c r="M1" s="197"/>
    </row>
    <row r="2" spans="1:13" ht="36" customHeight="1">
      <c r="A2" s="1728" t="s">
        <v>944</v>
      </c>
      <c r="B2" s="139" t="s">
        <v>945</v>
      </c>
      <c r="C2" s="2078" t="s">
        <v>493</v>
      </c>
      <c r="D2" s="2033"/>
      <c r="E2" s="2033"/>
      <c r="F2" s="2033"/>
      <c r="G2" s="2033"/>
      <c r="H2" s="2033"/>
      <c r="I2" s="2033"/>
      <c r="J2" s="2033"/>
      <c r="K2" s="2033"/>
      <c r="L2" s="2033"/>
      <c r="M2" s="2034"/>
    </row>
    <row r="3" spans="1:13" ht="31.5">
      <c r="A3" s="1729"/>
      <c r="B3" s="151" t="s">
        <v>1063</v>
      </c>
      <c r="C3" s="1733" t="s">
        <v>1331</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302</v>
      </c>
      <c r="I4" s="118"/>
      <c r="J4" s="118"/>
      <c r="K4" s="118"/>
      <c r="L4" s="118"/>
      <c r="M4" s="119"/>
    </row>
    <row r="5" spans="1:13">
      <c r="A5" s="1729"/>
      <c r="B5" s="142" t="s">
        <v>947</v>
      </c>
      <c r="C5" s="1577" t="s">
        <v>1332</v>
      </c>
      <c r="D5" s="1554"/>
      <c r="E5" s="1554"/>
      <c r="F5" s="1554"/>
      <c r="G5" s="1554"/>
      <c r="H5" s="1554"/>
      <c r="I5" s="1554"/>
      <c r="J5" s="1554"/>
      <c r="K5" s="1554"/>
      <c r="L5" s="1554"/>
      <c r="M5" s="1555"/>
    </row>
    <row r="6" spans="1:13" ht="31.5" customHeight="1">
      <c r="A6" s="1729"/>
      <c r="B6" s="142" t="s">
        <v>948</v>
      </c>
      <c r="C6" s="1577" t="s">
        <v>1333</v>
      </c>
      <c r="D6" s="1554"/>
      <c r="E6" s="1554"/>
      <c r="F6" s="1554"/>
      <c r="G6" s="1554"/>
      <c r="H6" s="1554"/>
      <c r="I6" s="1554"/>
      <c r="J6" s="1554"/>
      <c r="K6" s="1554"/>
      <c r="L6" s="1554"/>
      <c r="M6" s="1555"/>
    </row>
    <row r="7" spans="1:13">
      <c r="A7" s="1729"/>
      <c r="B7" s="151" t="s">
        <v>949</v>
      </c>
      <c r="C7" s="1583" t="s">
        <v>28</v>
      </c>
      <c r="D7" s="1560"/>
      <c r="E7" s="120"/>
      <c r="F7" s="120"/>
      <c r="G7" s="121"/>
      <c r="H7" s="61" t="s">
        <v>296</v>
      </c>
      <c r="I7" s="1559" t="s">
        <v>46</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1334</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35.25" customHeight="1">
      <c r="A11" s="1729"/>
      <c r="B11" s="151" t="s">
        <v>952</v>
      </c>
      <c r="C11" s="1609" t="s">
        <v>1335</v>
      </c>
      <c r="D11" s="1610"/>
      <c r="E11" s="1610"/>
      <c r="F11" s="1610"/>
      <c r="G11" s="1610"/>
      <c r="H11" s="1610"/>
      <c r="I11" s="1610"/>
      <c r="J11" s="1610"/>
      <c r="K11" s="1610"/>
      <c r="L11" s="1610"/>
      <c r="M11" s="1611"/>
    </row>
    <row r="12" spans="1:13" ht="36" customHeight="1">
      <c r="A12" s="1729"/>
      <c r="B12" s="151" t="s">
        <v>1069</v>
      </c>
      <c r="C12" s="1609" t="s">
        <v>1336</v>
      </c>
      <c r="D12" s="1610"/>
      <c r="E12" s="1610"/>
      <c r="F12" s="1610"/>
      <c r="G12" s="1610"/>
      <c r="H12" s="1610"/>
      <c r="I12" s="1610"/>
      <c r="J12" s="1610"/>
      <c r="K12" s="1610"/>
      <c r="L12" s="1610"/>
      <c r="M12" s="1611"/>
    </row>
    <row r="13" spans="1:13" ht="31.5">
      <c r="A13" s="1729"/>
      <c r="B13" s="151" t="s">
        <v>1071</v>
      </c>
      <c r="C13" s="1747" t="s">
        <v>1337</v>
      </c>
      <c r="D13" s="1712"/>
      <c r="E13" s="1712"/>
      <c r="F13" s="1712"/>
      <c r="G13" s="1712"/>
      <c r="H13" s="1712"/>
      <c r="I13" s="1712"/>
      <c r="J13" s="1712"/>
      <c r="K13" s="1712"/>
      <c r="L13" s="1712"/>
      <c r="M13" s="1713"/>
    </row>
    <row r="14" spans="1:13" ht="66" customHeight="1">
      <c r="A14" s="1729"/>
      <c r="B14" s="1746" t="s">
        <v>1072</v>
      </c>
      <c r="C14" s="1723" t="s">
        <v>57</v>
      </c>
      <c r="D14" s="1723"/>
      <c r="E14" s="84" t="s">
        <v>108</v>
      </c>
      <c r="F14" s="1663" t="s">
        <v>1338</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716" t="s">
        <v>2107</v>
      </c>
      <c r="D16" s="1717"/>
      <c r="E16" s="1717"/>
      <c r="F16" s="1717"/>
      <c r="G16" s="1717"/>
      <c r="H16" s="1717"/>
      <c r="I16" s="1717"/>
      <c r="J16" s="1717"/>
      <c r="K16" s="1717"/>
      <c r="L16" s="1717"/>
      <c r="M16" s="1718"/>
    </row>
    <row r="17" spans="1:13" ht="28.5" customHeight="1">
      <c r="A17" s="1715"/>
      <c r="B17" s="140" t="s">
        <v>1074</v>
      </c>
      <c r="C17" s="2079" t="s">
        <v>494</v>
      </c>
      <c r="D17" s="1641"/>
      <c r="E17" s="1641"/>
      <c r="F17" s="1641"/>
      <c r="G17" s="1641"/>
      <c r="H17" s="1641"/>
      <c r="I17" s="1641"/>
      <c r="J17" s="1641"/>
      <c r="K17" s="1641"/>
      <c r="L17" s="1641"/>
      <c r="M17" s="1642"/>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t="s">
        <v>495</v>
      </c>
      <c r="E30" s="23"/>
      <c r="F30" s="31" t="s">
        <v>975</v>
      </c>
      <c r="G30" s="19" t="s">
        <v>495</v>
      </c>
      <c r="H30" s="23"/>
      <c r="I30" s="31" t="s">
        <v>976</v>
      </c>
      <c r="J30" s="1663" t="s">
        <v>411</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249">
        <v>1</v>
      </c>
      <c r="E37" s="1250" t="s">
        <v>594</v>
      </c>
      <c r="F37" s="1249">
        <v>1</v>
      </c>
      <c r="G37" s="1250" t="s">
        <v>594</v>
      </c>
      <c r="H37" s="1249">
        <v>1</v>
      </c>
      <c r="I37" s="1250" t="s">
        <v>594</v>
      </c>
      <c r="J37" s="1249">
        <v>1</v>
      </c>
      <c r="K37" s="1250" t="s">
        <v>594</v>
      </c>
      <c r="L37" s="1249">
        <v>1</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1249">
        <v>1</v>
      </c>
      <c r="E39" s="1250" t="s">
        <v>594</v>
      </c>
      <c r="F39" s="1249">
        <v>1</v>
      </c>
      <c r="G39" s="1250" t="s">
        <v>594</v>
      </c>
      <c r="H39" s="1249">
        <v>1</v>
      </c>
      <c r="I39" s="1250" t="s">
        <v>594</v>
      </c>
      <c r="J39" s="1249">
        <v>1</v>
      </c>
      <c r="K39" s="1250" t="s">
        <v>594</v>
      </c>
      <c r="L39" s="1249">
        <v>1</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1251">
        <v>1</v>
      </c>
      <c r="E41" s="9"/>
      <c r="F41" s="1251">
        <v>1</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55.5" customHeight="1">
      <c r="A47" s="1715"/>
      <c r="B47" s="151" t="s">
        <v>985</v>
      </c>
      <c r="C47" s="2083" t="s">
        <v>1339</v>
      </c>
      <c r="D47" s="2084"/>
      <c r="E47" s="2084"/>
      <c r="F47" s="2084"/>
      <c r="G47" s="2084"/>
      <c r="H47" s="2084"/>
      <c r="I47" s="2084"/>
      <c r="J47" s="2084"/>
      <c r="K47" s="2084"/>
      <c r="L47" s="2084"/>
      <c r="M47" s="2085"/>
    </row>
    <row r="48" spans="1:13">
      <c r="A48" s="1715"/>
      <c r="B48" s="140" t="s">
        <v>986</v>
      </c>
      <c r="C48" s="982" t="s">
        <v>1340</v>
      </c>
      <c r="D48" s="216"/>
      <c r="E48" s="216"/>
      <c r="F48" s="216"/>
      <c r="G48" s="216"/>
      <c r="H48" s="216"/>
      <c r="I48" s="216"/>
      <c r="J48" s="216"/>
      <c r="K48" s="216"/>
      <c r="L48" s="216"/>
      <c r="M48" s="942"/>
    </row>
    <row r="49" spans="1:13">
      <c r="A49" s="1715"/>
      <c r="B49" s="140" t="s">
        <v>988</v>
      </c>
      <c r="C49" s="983">
        <v>30</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218" t="s">
        <v>411</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577" t="s">
        <v>1341</v>
      </c>
      <c r="D51" s="1554"/>
      <c r="E51" s="1554"/>
      <c r="F51" s="1554"/>
      <c r="G51" s="1554"/>
      <c r="H51" s="1554"/>
      <c r="I51" s="1554"/>
      <c r="J51" s="1554"/>
      <c r="K51" s="1554"/>
      <c r="L51" s="1554"/>
      <c r="M51" s="1555"/>
    </row>
    <row r="52" spans="1:13">
      <c r="A52" s="1700"/>
      <c r="B52" s="144" t="s">
        <v>993</v>
      </c>
      <c r="C52" s="1553" t="s">
        <v>1342</v>
      </c>
      <c r="D52" s="1554"/>
      <c r="E52" s="1554"/>
      <c r="F52" s="1554"/>
      <c r="G52" s="1554"/>
      <c r="H52" s="1554"/>
      <c r="I52" s="1554"/>
      <c r="J52" s="1554"/>
      <c r="K52" s="1554"/>
      <c r="L52" s="1554"/>
      <c r="M52" s="1555"/>
    </row>
    <row r="53" spans="1:13">
      <c r="A53" s="1700"/>
      <c r="B53" s="144" t="s">
        <v>995</v>
      </c>
      <c r="C53" s="1577" t="s">
        <v>1343</v>
      </c>
      <c r="D53" s="1554"/>
      <c r="E53" s="1554"/>
      <c r="F53" s="1554"/>
      <c r="G53" s="1554"/>
      <c r="H53" s="1554"/>
      <c r="I53" s="1554"/>
      <c r="J53" s="1554"/>
      <c r="K53" s="1554"/>
      <c r="L53" s="1554"/>
      <c r="M53" s="1555"/>
    </row>
    <row r="54" spans="1:13" ht="15.75" customHeight="1">
      <c r="A54" s="1700"/>
      <c r="B54" s="145" t="s">
        <v>997</v>
      </c>
      <c r="C54" s="1577" t="s">
        <v>498</v>
      </c>
      <c r="D54" s="1554"/>
      <c r="E54" s="1554"/>
      <c r="F54" s="1554"/>
      <c r="G54" s="1554"/>
      <c r="H54" s="1554"/>
      <c r="I54" s="1554"/>
      <c r="J54" s="1554"/>
      <c r="K54" s="1554"/>
      <c r="L54" s="1554"/>
      <c r="M54" s="1555"/>
    </row>
    <row r="55" spans="1:13" ht="15.75" customHeight="1">
      <c r="A55" s="1700"/>
      <c r="B55" s="144" t="s">
        <v>998</v>
      </c>
      <c r="C55" s="2080" t="s">
        <v>1344</v>
      </c>
      <c r="D55" s="2081"/>
      <c r="E55" s="2081"/>
      <c r="F55" s="2081"/>
      <c r="G55" s="2081"/>
      <c r="H55" s="2081"/>
      <c r="I55" s="2081"/>
      <c r="J55" s="2081"/>
      <c r="K55" s="2081"/>
      <c r="L55" s="2081"/>
      <c r="M55" s="2082"/>
    </row>
    <row r="56" spans="1:13">
      <c r="A56" s="1704"/>
      <c r="B56" s="144" t="s">
        <v>999</v>
      </c>
      <c r="C56" s="1577" t="s">
        <v>1345</v>
      </c>
      <c r="D56" s="1554"/>
      <c r="E56" s="1554"/>
      <c r="F56" s="1554"/>
      <c r="G56" s="1554"/>
      <c r="H56" s="1554"/>
      <c r="I56" s="1554"/>
      <c r="J56" s="1554"/>
      <c r="K56" s="1554"/>
      <c r="L56" s="1554"/>
      <c r="M56" s="1555"/>
    </row>
    <row r="57" spans="1:13" ht="15.75" customHeight="1">
      <c r="A57" s="1699" t="s">
        <v>1000</v>
      </c>
      <c r="B57" s="146" t="s">
        <v>1001</v>
      </c>
      <c r="C57" s="1577" t="s">
        <v>1346</v>
      </c>
      <c r="D57" s="1554"/>
      <c r="E57" s="1554"/>
      <c r="F57" s="1554"/>
      <c r="G57" s="1554"/>
      <c r="H57" s="1554"/>
      <c r="I57" s="1554"/>
      <c r="J57" s="1554"/>
      <c r="K57" s="1554"/>
      <c r="L57" s="1554"/>
      <c r="M57" s="1555"/>
    </row>
    <row r="58" spans="1:13" ht="30" customHeight="1">
      <c r="A58" s="1700"/>
      <c r="B58" s="146" t="s">
        <v>1003</v>
      </c>
      <c r="C58" s="1554" t="s">
        <v>1347</v>
      </c>
      <c r="D58" s="1554"/>
      <c r="E58" s="1554"/>
      <c r="F58" s="1554"/>
      <c r="G58" s="1554"/>
      <c r="H58" s="1554"/>
      <c r="I58" s="1554"/>
      <c r="J58" s="1554"/>
      <c r="K58" s="1554"/>
      <c r="L58" s="1554"/>
      <c r="M58" s="1555"/>
    </row>
    <row r="59" spans="1:13" ht="30" customHeight="1">
      <c r="A59" s="1700"/>
      <c r="B59" s="147" t="s">
        <v>296</v>
      </c>
      <c r="C59" s="1554" t="s">
        <v>1120</v>
      </c>
      <c r="D59" s="1554"/>
      <c r="E59" s="1554"/>
      <c r="F59" s="1554"/>
      <c r="G59" s="1554"/>
      <c r="H59" s="1554"/>
      <c r="I59" s="1554"/>
      <c r="J59" s="1554"/>
      <c r="K59" s="1554"/>
      <c r="L59" s="1554"/>
      <c r="M59" s="1555"/>
    </row>
    <row r="60" spans="1:13" ht="32.25" customHeight="1">
      <c r="A60" s="138" t="s">
        <v>220</v>
      </c>
      <c r="B60" s="148"/>
      <c r="C60" s="1908" t="s">
        <v>1348</v>
      </c>
      <c r="D60" s="1648"/>
      <c r="E60" s="1648"/>
      <c r="F60" s="1648"/>
      <c r="G60" s="1648"/>
      <c r="H60" s="1648"/>
      <c r="I60" s="1648"/>
      <c r="J60" s="1648"/>
      <c r="K60" s="1648"/>
      <c r="L60" s="1648"/>
      <c r="M60" s="1649"/>
    </row>
  </sheetData>
  <mergeCells count="46">
    <mergeCell ref="A57:A59"/>
    <mergeCell ref="C57:M57"/>
    <mergeCell ref="C58:M58"/>
    <mergeCell ref="C59:M59"/>
    <mergeCell ref="A51:A56"/>
    <mergeCell ref="C60:M60"/>
    <mergeCell ref="G44:J45"/>
    <mergeCell ref="L44:M45"/>
    <mergeCell ref="C51:M51"/>
    <mergeCell ref="C52:M52"/>
    <mergeCell ref="C53:M53"/>
    <mergeCell ref="C54:M54"/>
    <mergeCell ref="C55:M55"/>
    <mergeCell ref="C56:M56"/>
    <mergeCell ref="C47:M47"/>
    <mergeCell ref="A16:A50"/>
    <mergeCell ref="C16:M16"/>
    <mergeCell ref="C17:M17"/>
    <mergeCell ref="B18:B24"/>
    <mergeCell ref="B25:B28"/>
    <mergeCell ref="J30:L30"/>
    <mergeCell ref="B32:B34"/>
    <mergeCell ref="B35:B42"/>
    <mergeCell ref="B43:B46"/>
    <mergeCell ref="F44:F45"/>
    <mergeCell ref="C11:M11"/>
    <mergeCell ref="C12:M12"/>
    <mergeCell ref="C13:M13"/>
    <mergeCell ref="C14:D14"/>
    <mergeCell ref="F14:M14"/>
    <mergeCell ref="A2:A15"/>
    <mergeCell ref="C2:M2"/>
    <mergeCell ref="C3:M3"/>
    <mergeCell ref="F4:G4"/>
    <mergeCell ref="C5:M5"/>
    <mergeCell ref="C6:M6"/>
    <mergeCell ref="C7:D7"/>
    <mergeCell ref="I7:M7"/>
    <mergeCell ref="B8:B10"/>
    <mergeCell ref="C9:D9"/>
    <mergeCell ref="B14:B15"/>
    <mergeCell ref="F9:G9"/>
    <mergeCell ref="I9:J9"/>
    <mergeCell ref="C10:D10"/>
    <mergeCell ref="F10:G10"/>
    <mergeCell ref="I10:J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60"/>
  <sheetViews>
    <sheetView topLeftCell="C1" zoomScale="72" zoomScaleNormal="72" zoomScalePageLayoutView="90"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943</v>
      </c>
      <c r="C1" s="597"/>
      <c r="D1" s="597"/>
      <c r="E1" s="597"/>
      <c r="F1" s="597"/>
      <c r="G1" s="597"/>
      <c r="H1" s="597"/>
      <c r="I1" s="597"/>
      <c r="J1" s="597"/>
      <c r="K1" s="597"/>
      <c r="L1" s="597"/>
      <c r="M1" s="598"/>
    </row>
    <row r="2" spans="1:13" ht="25.5" customHeight="1">
      <c r="A2" s="1571" t="s">
        <v>944</v>
      </c>
      <c r="B2" s="139" t="s">
        <v>945</v>
      </c>
      <c r="C2" s="1574" t="s">
        <v>323</v>
      </c>
      <c r="D2" s="1575"/>
      <c r="E2" s="1575"/>
      <c r="F2" s="1575"/>
      <c r="G2" s="1575"/>
      <c r="H2" s="1575"/>
      <c r="I2" s="1575"/>
      <c r="J2" s="1575"/>
      <c r="K2" s="1575"/>
      <c r="L2" s="1575"/>
      <c r="M2" s="1576"/>
    </row>
    <row r="3" spans="1:13" ht="35.25" customHeight="1">
      <c r="A3" s="1572"/>
      <c r="B3" s="151" t="s">
        <v>946</v>
      </c>
      <c r="C3" s="1577" t="s">
        <v>2309</v>
      </c>
      <c r="D3" s="1554"/>
      <c r="E3" s="1554"/>
      <c r="F3" s="1554"/>
      <c r="G3" s="1554"/>
      <c r="H3" s="1554"/>
      <c r="I3" s="1554"/>
      <c r="J3" s="1554"/>
      <c r="K3" s="1554"/>
      <c r="L3" s="1554"/>
      <c r="M3" s="1555"/>
    </row>
    <row r="4" spans="1:13" ht="36.75" customHeight="1">
      <c r="A4" s="1572"/>
      <c r="B4" s="141" t="s">
        <v>292</v>
      </c>
      <c r="C4" s="722" t="s">
        <v>95</v>
      </c>
      <c r="D4" s="723"/>
      <c r="E4" s="724"/>
      <c r="F4" s="1578" t="s">
        <v>293</v>
      </c>
      <c r="G4" s="1579"/>
      <c r="H4" s="725"/>
      <c r="I4" s="726"/>
      <c r="J4" s="726"/>
      <c r="K4" s="726"/>
      <c r="L4" s="726"/>
      <c r="M4" s="727"/>
    </row>
    <row r="5" spans="1:13">
      <c r="A5" s="1572"/>
      <c r="B5" s="142" t="s">
        <v>947</v>
      </c>
      <c r="C5" s="1580"/>
      <c r="D5" s="1581"/>
      <c r="E5" s="1581"/>
      <c r="F5" s="1581"/>
      <c r="G5" s="1581"/>
      <c r="H5" s="1581"/>
      <c r="I5" s="1581"/>
      <c r="J5" s="1581"/>
      <c r="K5" s="1581"/>
      <c r="L5" s="1581"/>
      <c r="M5" s="1582"/>
    </row>
    <row r="6" spans="1:13">
      <c r="A6" s="1572"/>
      <c r="B6" s="141" t="s">
        <v>948</v>
      </c>
      <c r="C6" s="722"/>
      <c r="D6" s="726"/>
      <c r="E6" s="726"/>
      <c r="F6" s="726"/>
      <c r="G6" s="726"/>
      <c r="H6" s="726"/>
      <c r="I6" s="726"/>
      <c r="J6" s="726"/>
      <c r="K6" s="726"/>
      <c r="L6" s="726"/>
      <c r="M6" s="727"/>
    </row>
    <row r="7" spans="1:13" ht="27" customHeight="1">
      <c r="A7" s="1572"/>
      <c r="B7" s="140" t="s">
        <v>949</v>
      </c>
      <c r="C7" s="1583" t="s">
        <v>33</v>
      </c>
      <c r="D7" s="1560"/>
      <c r="E7" s="120"/>
      <c r="F7" s="120"/>
      <c r="G7" s="121"/>
      <c r="H7" s="61" t="s">
        <v>296</v>
      </c>
      <c r="I7" s="1559" t="s">
        <v>56</v>
      </c>
      <c r="J7" s="1560"/>
      <c r="K7" s="1560"/>
      <c r="L7" s="1560"/>
      <c r="M7" s="1561"/>
    </row>
    <row r="8" spans="1:13" ht="15.75" customHeight="1">
      <c r="A8" s="1572"/>
      <c r="B8" s="1566" t="s">
        <v>950</v>
      </c>
      <c r="C8" s="604" t="s">
        <v>594</v>
      </c>
      <c r="D8" s="600" t="s">
        <v>594</v>
      </c>
      <c r="E8" s="600" t="s">
        <v>594</v>
      </c>
      <c r="F8" s="600" t="s">
        <v>594</v>
      </c>
      <c r="G8" s="600" t="s">
        <v>594</v>
      </c>
      <c r="H8" s="600" t="s">
        <v>594</v>
      </c>
      <c r="I8" s="600" t="s">
        <v>594</v>
      </c>
      <c r="J8" s="600" t="s">
        <v>594</v>
      </c>
      <c r="K8" s="600" t="s">
        <v>594</v>
      </c>
      <c r="L8" s="600" t="s">
        <v>594</v>
      </c>
      <c r="M8" s="601" t="s">
        <v>594</v>
      </c>
    </row>
    <row r="9" spans="1:13" ht="30" customHeight="1">
      <c r="A9" s="1572"/>
      <c r="B9" s="1567"/>
      <c r="C9" s="1562" t="s">
        <v>56</v>
      </c>
      <c r="D9" s="1563"/>
      <c r="E9" s="209" t="s">
        <v>594</v>
      </c>
      <c r="F9" s="1563"/>
      <c r="G9" s="1563"/>
      <c r="H9" s="209" t="s">
        <v>594</v>
      </c>
      <c r="I9" s="1563"/>
      <c r="J9" s="1563"/>
      <c r="K9" s="209" t="s">
        <v>594</v>
      </c>
      <c r="L9" s="1563"/>
      <c r="M9" s="1569"/>
    </row>
    <row r="10" spans="1:13">
      <c r="A10" s="1572"/>
      <c r="B10" s="1567"/>
      <c r="C10" s="1564" t="s">
        <v>951</v>
      </c>
      <c r="D10" s="1565"/>
      <c r="E10" s="605" t="s">
        <v>594</v>
      </c>
      <c r="F10" s="1565" t="s">
        <v>951</v>
      </c>
      <c r="G10" s="1565"/>
      <c r="H10" s="605" t="s">
        <v>594</v>
      </c>
      <c r="I10" s="1565" t="s">
        <v>951</v>
      </c>
      <c r="J10" s="1565"/>
      <c r="K10" s="605" t="s">
        <v>594</v>
      </c>
      <c r="L10" s="1565" t="s">
        <v>951</v>
      </c>
      <c r="M10" s="1570"/>
    </row>
    <row r="11" spans="1:13" ht="15.75" customHeight="1">
      <c r="A11" s="1572"/>
      <c r="B11" s="1567"/>
      <c r="C11" s="622" t="s">
        <v>594</v>
      </c>
      <c r="D11" s="605" t="s">
        <v>594</v>
      </c>
      <c r="E11" s="605" t="s">
        <v>594</v>
      </c>
      <c r="F11" s="605" t="s">
        <v>594</v>
      </c>
      <c r="G11" s="605" t="s">
        <v>594</v>
      </c>
      <c r="H11" s="605" t="s">
        <v>594</v>
      </c>
      <c r="I11" s="605" t="s">
        <v>594</v>
      </c>
      <c r="J11" s="605" t="s">
        <v>594</v>
      </c>
      <c r="K11" s="605" t="s">
        <v>594</v>
      </c>
      <c r="L11" s="605" t="s">
        <v>594</v>
      </c>
      <c r="M11" s="623" t="s">
        <v>594</v>
      </c>
    </row>
    <row r="12" spans="1:13" ht="30" customHeight="1">
      <c r="A12" s="1572"/>
      <c r="B12" s="1567"/>
      <c r="C12" s="1562"/>
      <c r="D12" s="1563"/>
      <c r="E12" s="605" t="s">
        <v>594</v>
      </c>
      <c r="F12" s="1563"/>
      <c r="G12" s="1563"/>
      <c r="H12" s="605" t="s">
        <v>594</v>
      </c>
      <c r="I12" s="1563" t="s">
        <v>594</v>
      </c>
      <c r="J12" s="1563"/>
      <c r="K12" s="605" t="s">
        <v>594</v>
      </c>
      <c r="L12" s="1563" t="s">
        <v>594</v>
      </c>
      <c r="M12" s="1569"/>
    </row>
    <row r="13" spans="1:13">
      <c r="A13" s="1572"/>
      <c r="B13" s="1568"/>
      <c r="C13" s="1584" t="s">
        <v>951</v>
      </c>
      <c r="D13" s="1585"/>
      <c r="E13" s="610" t="s">
        <v>594</v>
      </c>
      <c r="F13" s="1585" t="s">
        <v>951</v>
      </c>
      <c r="G13" s="1585"/>
      <c r="H13" s="610" t="s">
        <v>594</v>
      </c>
      <c r="I13" s="1585" t="s">
        <v>951</v>
      </c>
      <c r="J13" s="1585"/>
      <c r="K13" s="610" t="s">
        <v>594</v>
      </c>
      <c r="L13" s="1585" t="s">
        <v>951</v>
      </c>
      <c r="M13" s="1586"/>
    </row>
    <row r="14" spans="1:13" ht="46.5" customHeight="1">
      <c r="A14" s="1573"/>
      <c r="B14" s="151" t="s">
        <v>952</v>
      </c>
      <c r="C14" s="1587" t="s">
        <v>953</v>
      </c>
      <c r="D14" s="1552"/>
      <c r="E14" s="1552"/>
      <c r="F14" s="1552"/>
      <c r="G14" s="1552"/>
      <c r="H14" s="1552"/>
      <c r="I14" s="1552"/>
      <c r="J14" s="1552"/>
      <c r="K14" s="1552"/>
      <c r="L14" s="1552"/>
      <c r="M14" s="1588"/>
    </row>
    <row r="15" spans="1:13">
      <c r="A15" s="1606" t="s">
        <v>204</v>
      </c>
      <c r="B15" s="140" t="s">
        <v>283</v>
      </c>
      <c r="C15" s="1547" t="s">
        <v>325</v>
      </c>
      <c r="D15" s="1548"/>
      <c r="E15" s="1548"/>
      <c r="F15" s="1548"/>
      <c r="G15" s="1548"/>
      <c r="H15" s="1548"/>
      <c r="I15" s="1548"/>
      <c r="J15" s="1548"/>
      <c r="K15" s="1548"/>
      <c r="L15" s="1548"/>
      <c r="M15" s="1549"/>
    </row>
    <row r="16" spans="1:13" ht="8.25" customHeight="1">
      <c r="A16" s="1607"/>
      <c r="B16" s="1556" t="s">
        <v>954</v>
      </c>
      <c r="D16" s="12"/>
      <c r="E16" s="12"/>
      <c r="F16" s="12"/>
      <c r="G16" s="12"/>
      <c r="H16" s="12"/>
      <c r="I16" s="12"/>
      <c r="J16" s="12"/>
      <c r="K16" s="12"/>
      <c r="L16" s="12"/>
      <c r="M16" s="13"/>
    </row>
    <row r="17" spans="1:13" ht="9" customHeight="1">
      <c r="A17" s="1607"/>
      <c r="B17" s="1557"/>
      <c r="C17" s="69"/>
      <c r="D17" s="14"/>
      <c r="E17" s="5"/>
      <c r="F17" s="14"/>
      <c r="G17" s="5"/>
      <c r="H17" s="5"/>
      <c r="I17" s="5"/>
      <c r="J17" s="14"/>
      <c r="K17" s="5"/>
      <c r="L17" s="5"/>
      <c r="M17" s="15"/>
    </row>
    <row r="18" spans="1:13">
      <c r="A18" s="1607"/>
      <c r="B18" s="1557"/>
      <c r="C18" s="70" t="s">
        <v>955</v>
      </c>
      <c r="D18" s="16"/>
      <c r="E18" s="17" t="s">
        <v>956</v>
      </c>
      <c r="F18" s="16"/>
      <c r="G18" s="17" t="s">
        <v>957</v>
      </c>
      <c r="H18" s="624"/>
      <c r="I18" s="17" t="s">
        <v>958</v>
      </c>
      <c r="J18" s="137"/>
      <c r="K18" s="17"/>
      <c r="L18" s="17"/>
      <c r="M18" s="60"/>
    </row>
    <row r="19" spans="1:13">
      <c r="A19" s="1607"/>
      <c r="B19" s="1557"/>
      <c r="C19" s="70" t="s">
        <v>959</v>
      </c>
      <c r="D19" s="18"/>
      <c r="E19" s="17" t="s">
        <v>960</v>
      </c>
      <c r="F19" s="19"/>
      <c r="G19" s="17" t="s">
        <v>961</v>
      </c>
      <c r="H19" s="625"/>
      <c r="I19" s="17"/>
      <c r="J19" s="62"/>
      <c r="K19" s="17"/>
      <c r="L19" s="17"/>
      <c r="M19" s="60"/>
    </row>
    <row r="20" spans="1:13">
      <c r="A20" s="1607"/>
      <c r="B20" s="1557"/>
      <c r="C20" s="70" t="s">
        <v>962</v>
      </c>
      <c r="D20" s="18"/>
      <c r="E20" s="17" t="s">
        <v>963</v>
      </c>
      <c r="F20" s="18"/>
      <c r="G20" s="17"/>
      <c r="H20" s="62"/>
      <c r="I20" s="17"/>
      <c r="J20" s="62"/>
      <c r="K20" s="17"/>
      <c r="L20" s="17"/>
      <c r="M20" s="60"/>
    </row>
    <row r="21" spans="1:13">
      <c r="A21" s="1607"/>
      <c r="B21" s="1557"/>
      <c r="C21" s="70" t="s">
        <v>105</v>
      </c>
      <c r="D21" s="626" t="s">
        <v>964</v>
      </c>
      <c r="E21" s="17" t="s">
        <v>965</v>
      </c>
      <c r="F21" s="129" t="s">
        <v>966</v>
      </c>
      <c r="G21" s="129"/>
      <c r="H21" s="129"/>
      <c r="I21" s="129"/>
      <c r="J21" s="129"/>
      <c r="K21" s="129"/>
      <c r="L21" s="129"/>
      <c r="M21" s="130"/>
    </row>
    <row r="22" spans="1:13" ht="9.75" customHeight="1">
      <c r="A22" s="1607"/>
      <c r="B22" s="1558"/>
      <c r="C22" s="71"/>
      <c r="D22" s="20"/>
      <c r="E22" s="20"/>
      <c r="F22" s="20"/>
      <c r="G22" s="20"/>
      <c r="H22" s="20"/>
      <c r="I22" s="20"/>
      <c r="J22" s="20"/>
      <c r="K22" s="20"/>
      <c r="L22" s="20"/>
      <c r="M22" s="21"/>
    </row>
    <row r="23" spans="1:13">
      <c r="A23" s="1607"/>
      <c r="B23" s="1556" t="s">
        <v>967</v>
      </c>
      <c r="C23" s="72"/>
      <c r="D23" s="22"/>
      <c r="E23" s="22"/>
      <c r="F23" s="22"/>
      <c r="G23" s="22"/>
      <c r="H23" s="22"/>
      <c r="I23" s="22"/>
      <c r="J23" s="22"/>
      <c r="K23" s="22"/>
      <c r="L23" s="124"/>
      <c r="M23" s="125"/>
    </row>
    <row r="24" spans="1:13">
      <c r="A24" s="1607"/>
      <c r="B24" s="1557"/>
      <c r="C24" s="70" t="s">
        <v>968</v>
      </c>
      <c r="D24" s="19"/>
      <c r="E24" s="23"/>
      <c r="F24" s="17" t="s">
        <v>969</v>
      </c>
      <c r="G24" s="18"/>
      <c r="H24" s="23"/>
      <c r="I24" s="17" t="s">
        <v>970</v>
      </c>
      <c r="J24" s="18" t="s">
        <v>964</v>
      </c>
      <c r="K24" s="23"/>
      <c r="L24" s="25"/>
      <c r="M24" s="108"/>
    </row>
    <row r="25" spans="1:13">
      <c r="A25" s="1607"/>
      <c r="B25" s="1557"/>
      <c r="C25" s="70" t="s">
        <v>971</v>
      </c>
      <c r="D25" s="24"/>
      <c r="E25" s="25"/>
      <c r="F25" s="17" t="s">
        <v>972</v>
      </c>
      <c r="G25" s="19"/>
      <c r="H25" s="25"/>
      <c r="I25" s="26"/>
      <c r="J25" s="25"/>
      <c r="K25" s="27"/>
      <c r="L25" s="25"/>
      <c r="M25" s="108"/>
    </row>
    <row r="26" spans="1:13">
      <c r="A26" s="1607"/>
      <c r="B26" s="1558"/>
      <c r="C26" s="73"/>
      <c r="D26" s="28"/>
      <c r="E26" s="28"/>
      <c r="F26" s="28"/>
      <c r="G26" s="28"/>
      <c r="H26" s="28"/>
      <c r="I26" s="28"/>
      <c r="J26" s="28"/>
      <c r="K26" s="28"/>
      <c r="L26" s="113"/>
      <c r="M26" s="127"/>
    </row>
    <row r="27" spans="1:13">
      <c r="A27" s="1607"/>
      <c r="B27" s="149" t="s">
        <v>973</v>
      </c>
      <c r="C27" s="74"/>
      <c r="D27" s="55"/>
      <c r="E27" s="55"/>
      <c r="F27" s="55"/>
      <c r="G27" s="55"/>
      <c r="H27" s="55"/>
      <c r="I27" s="55"/>
      <c r="J27" s="55"/>
      <c r="K27" s="55"/>
      <c r="L27" s="55"/>
      <c r="M27" s="75"/>
    </row>
    <row r="28" spans="1:13">
      <c r="A28" s="1607"/>
      <c r="B28" s="143"/>
      <c r="C28" s="76" t="s">
        <v>974</v>
      </c>
      <c r="D28" s="30" t="s">
        <v>411</v>
      </c>
      <c r="E28" s="23"/>
      <c r="F28" s="31" t="s">
        <v>975</v>
      </c>
      <c r="G28" s="19" t="s">
        <v>411</v>
      </c>
      <c r="H28" s="23"/>
      <c r="I28" s="31" t="s">
        <v>976</v>
      </c>
      <c r="J28" s="98" t="s">
        <v>411</v>
      </c>
      <c r="K28" s="99"/>
      <c r="L28" s="96"/>
      <c r="M28" s="29"/>
    </row>
    <row r="29" spans="1:13">
      <c r="A29" s="1607"/>
      <c r="B29" s="142"/>
      <c r="C29" s="71"/>
      <c r="D29" s="20"/>
      <c r="E29" s="20"/>
      <c r="F29" s="20"/>
      <c r="G29" s="20"/>
      <c r="H29" s="20"/>
      <c r="I29" s="20"/>
      <c r="J29" s="20"/>
      <c r="K29" s="20"/>
      <c r="L29" s="20"/>
      <c r="M29" s="21"/>
    </row>
    <row r="30" spans="1:13">
      <c r="A30" s="1607"/>
      <c r="B30" s="1556" t="s">
        <v>977</v>
      </c>
      <c r="C30" s="606" t="s">
        <v>594</v>
      </c>
      <c r="D30" s="602" t="s">
        <v>594</v>
      </c>
      <c r="E30" s="602" t="s">
        <v>594</v>
      </c>
      <c r="F30" s="602" t="s">
        <v>594</v>
      </c>
      <c r="G30" s="238" t="s">
        <v>594</v>
      </c>
      <c r="H30" s="602" t="s">
        <v>594</v>
      </c>
      <c r="I30" s="602" t="s">
        <v>594</v>
      </c>
      <c r="J30" s="602" t="s">
        <v>594</v>
      </c>
      <c r="K30" s="602" t="s">
        <v>594</v>
      </c>
      <c r="L30" s="258" t="s">
        <v>594</v>
      </c>
      <c r="M30" s="603" t="s">
        <v>594</v>
      </c>
    </row>
    <row r="31" spans="1:13">
      <c r="A31" s="1607"/>
      <c r="B31" s="1557"/>
      <c r="C31" s="245" t="s">
        <v>978</v>
      </c>
      <c r="D31" s="222">
        <v>2023</v>
      </c>
      <c r="E31" s="244" t="s">
        <v>594</v>
      </c>
      <c r="F31" s="220" t="s">
        <v>979</v>
      </c>
      <c r="G31" s="222">
        <v>2033</v>
      </c>
      <c r="H31" s="244" t="s">
        <v>594</v>
      </c>
      <c r="I31" s="221" t="s">
        <v>594</v>
      </c>
      <c r="J31" s="244" t="s">
        <v>594</v>
      </c>
      <c r="K31" s="244" t="s">
        <v>594</v>
      </c>
      <c r="L31" s="221" t="s">
        <v>594</v>
      </c>
      <c r="M31" s="234" t="s">
        <v>594</v>
      </c>
    </row>
    <row r="32" spans="1:13">
      <c r="A32" s="1607"/>
      <c r="B32" s="1558"/>
      <c r="C32" s="245" t="s">
        <v>594</v>
      </c>
      <c r="D32" s="220" t="s">
        <v>594</v>
      </c>
      <c r="E32" s="244" t="s">
        <v>594</v>
      </c>
      <c r="F32" s="220" t="s">
        <v>594</v>
      </c>
      <c r="G32" s="244" t="s">
        <v>594</v>
      </c>
      <c r="H32" s="244" t="s">
        <v>594</v>
      </c>
      <c r="I32" s="221" t="s">
        <v>594</v>
      </c>
      <c r="J32" s="244" t="s">
        <v>594</v>
      </c>
      <c r="K32" s="244" t="s">
        <v>594</v>
      </c>
      <c r="L32" s="221" t="s">
        <v>594</v>
      </c>
      <c r="M32" s="234" t="s">
        <v>594</v>
      </c>
    </row>
    <row r="33" spans="1:13">
      <c r="A33" s="1607"/>
      <c r="B33" s="149" t="s">
        <v>980</v>
      </c>
      <c r="C33" s="237" t="s">
        <v>594</v>
      </c>
      <c r="D33" s="238" t="s">
        <v>594</v>
      </c>
      <c r="E33" s="238" t="s">
        <v>594</v>
      </c>
      <c r="F33" s="238" t="s">
        <v>594</v>
      </c>
      <c r="G33" s="238" t="s">
        <v>594</v>
      </c>
      <c r="H33" s="238" t="s">
        <v>594</v>
      </c>
      <c r="I33" s="238" t="s">
        <v>594</v>
      </c>
      <c r="J33" s="238" t="s">
        <v>594</v>
      </c>
      <c r="K33" s="238" t="s">
        <v>594</v>
      </c>
      <c r="L33" s="238" t="s">
        <v>594</v>
      </c>
      <c r="M33" s="239" t="s">
        <v>594</v>
      </c>
    </row>
    <row r="34" spans="1:13">
      <c r="A34" s="1607"/>
      <c r="B34" s="143"/>
      <c r="C34" s="245" t="s">
        <v>594</v>
      </c>
      <c r="D34" s="220">
        <v>2023</v>
      </c>
      <c r="E34" s="220" t="s">
        <v>594</v>
      </c>
      <c r="F34" s="220">
        <v>2024</v>
      </c>
      <c r="G34" s="220" t="s">
        <v>594</v>
      </c>
      <c r="H34" s="221">
        <v>2025</v>
      </c>
      <c r="I34" s="221" t="s">
        <v>594</v>
      </c>
      <c r="J34" s="221">
        <v>2026</v>
      </c>
      <c r="K34" s="220" t="s">
        <v>594</v>
      </c>
      <c r="L34" s="220">
        <v>2027</v>
      </c>
      <c r="M34" s="242" t="s">
        <v>594</v>
      </c>
    </row>
    <row r="35" spans="1:13">
      <c r="A35" s="1607"/>
      <c r="B35" s="143"/>
      <c r="C35" s="245" t="s">
        <v>594</v>
      </c>
      <c r="D35" s="224">
        <v>0.5</v>
      </c>
      <c r="E35" s="263" t="s">
        <v>594</v>
      </c>
      <c r="F35" s="1372">
        <v>0.47499999999999998</v>
      </c>
      <c r="G35" s="263" t="s">
        <v>594</v>
      </c>
      <c r="H35" s="1372">
        <v>0.45</v>
      </c>
      <c r="I35" s="263" t="s">
        <v>594</v>
      </c>
      <c r="J35" s="1372">
        <v>0.42499999999999999</v>
      </c>
      <c r="K35" s="263" t="s">
        <v>594</v>
      </c>
      <c r="L35" s="1372">
        <v>0.4</v>
      </c>
      <c r="M35" s="264" t="s">
        <v>594</v>
      </c>
    </row>
    <row r="36" spans="1:13">
      <c r="A36" s="1607"/>
      <c r="B36" s="143"/>
      <c r="C36" s="245" t="s">
        <v>594</v>
      </c>
      <c r="D36" s="220">
        <v>2028</v>
      </c>
      <c r="E36" s="220" t="s">
        <v>594</v>
      </c>
      <c r="F36" s="220">
        <v>2029</v>
      </c>
      <c r="G36" s="220" t="s">
        <v>594</v>
      </c>
      <c r="H36" s="221">
        <v>2030</v>
      </c>
      <c r="I36" s="221" t="s">
        <v>594</v>
      </c>
      <c r="J36" s="221">
        <v>2031</v>
      </c>
      <c r="K36" s="220" t="s">
        <v>594</v>
      </c>
      <c r="L36" s="220">
        <v>2032</v>
      </c>
      <c r="M36" s="242" t="s">
        <v>594</v>
      </c>
    </row>
    <row r="37" spans="1:13">
      <c r="A37" s="1607"/>
      <c r="B37" s="143"/>
      <c r="C37" s="245" t="s">
        <v>594</v>
      </c>
      <c r="D37" s="1373">
        <v>0.375</v>
      </c>
      <c r="E37" s="263" t="s">
        <v>594</v>
      </c>
      <c r="F37" s="379">
        <v>0.35</v>
      </c>
      <c r="G37" s="263"/>
      <c r="H37" s="1372">
        <v>0.32500000000000001</v>
      </c>
      <c r="I37" s="263" t="s">
        <v>594</v>
      </c>
      <c r="J37" s="379">
        <v>0.3</v>
      </c>
      <c r="K37" s="263" t="s">
        <v>594</v>
      </c>
      <c r="L37" s="1372">
        <v>0.27500000000000002</v>
      </c>
      <c r="M37" s="264" t="s">
        <v>594</v>
      </c>
    </row>
    <row r="38" spans="1:13">
      <c r="A38" s="1607"/>
      <c r="B38" s="143"/>
      <c r="C38" s="245" t="s">
        <v>594</v>
      </c>
      <c r="D38" s="220">
        <v>2033</v>
      </c>
      <c r="E38" s="220" t="s">
        <v>594</v>
      </c>
      <c r="F38" s="220" t="s">
        <v>594</v>
      </c>
      <c r="G38" s="220" t="s">
        <v>594</v>
      </c>
      <c r="H38" s="221" t="s">
        <v>594</v>
      </c>
      <c r="I38" s="221" t="s">
        <v>594</v>
      </c>
      <c r="J38" s="221" t="s">
        <v>594</v>
      </c>
      <c r="K38" s="220" t="s">
        <v>594</v>
      </c>
      <c r="L38" s="220" t="s">
        <v>594</v>
      </c>
      <c r="M38" s="242" t="s">
        <v>594</v>
      </c>
    </row>
    <row r="39" spans="1:13">
      <c r="A39" s="1607"/>
      <c r="B39" s="143"/>
      <c r="C39" s="245" t="s">
        <v>594</v>
      </c>
      <c r="D39" s="224">
        <v>0.25</v>
      </c>
      <c r="E39" s="263" t="s">
        <v>594</v>
      </c>
      <c r="F39" s="227" t="s">
        <v>594</v>
      </c>
      <c r="G39" s="263" t="s">
        <v>594</v>
      </c>
      <c r="H39" s="227" t="s">
        <v>594</v>
      </c>
      <c r="I39" s="263" t="s">
        <v>594</v>
      </c>
      <c r="J39" s="227" t="s">
        <v>594</v>
      </c>
      <c r="K39" s="263" t="s">
        <v>594</v>
      </c>
      <c r="L39" s="227" t="s">
        <v>594</v>
      </c>
      <c r="M39" s="264" t="s">
        <v>594</v>
      </c>
    </row>
    <row r="40" spans="1:13">
      <c r="A40" s="1607"/>
      <c r="B40" s="143"/>
      <c r="C40" s="245" t="s">
        <v>594</v>
      </c>
      <c r="D40" s="216" t="s">
        <v>594</v>
      </c>
      <c r="E40" s="216" t="s">
        <v>594</v>
      </c>
      <c r="F40" s="216" t="s">
        <v>981</v>
      </c>
      <c r="G40" s="216" t="s">
        <v>594</v>
      </c>
      <c r="H40" s="220" t="s">
        <v>594</v>
      </c>
      <c r="I40" s="220" t="s">
        <v>594</v>
      </c>
      <c r="J40" s="220" t="s">
        <v>594</v>
      </c>
      <c r="K40" s="220" t="s">
        <v>594</v>
      </c>
      <c r="L40" s="220" t="s">
        <v>594</v>
      </c>
      <c r="M40" s="242" t="s">
        <v>594</v>
      </c>
    </row>
    <row r="41" spans="1:13" ht="15.75" customHeight="1">
      <c r="A41" s="1607"/>
      <c r="B41" s="143"/>
      <c r="C41" s="245" t="s">
        <v>594</v>
      </c>
      <c r="D41" s="229" t="s">
        <v>594</v>
      </c>
      <c r="E41" s="231" t="s">
        <v>594</v>
      </c>
      <c r="F41" s="1550">
        <v>0.25</v>
      </c>
      <c r="G41" s="1551"/>
      <c r="H41" s="220" t="s">
        <v>594</v>
      </c>
      <c r="I41" s="220" t="s">
        <v>594</v>
      </c>
      <c r="J41" s="220" t="s">
        <v>594</v>
      </c>
      <c r="K41" s="220" t="s">
        <v>594</v>
      </c>
      <c r="L41" s="220" t="s">
        <v>594</v>
      </c>
      <c r="M41" s="242" t="s">
        <v>594</v>
      </c>
    </row>
    <row r="42" spans="1:13" ht="15.75" customHeight="1">
      <c r="A42" s="1607"/>
      <c r="B42" s="142"/>
      <c r="C42" s="215" t="s">
        <v>594</v>
      </c>
      <c r="D42" s="236" t="s">
        <v>594</v>
      </c>
      <c r="E42" s="236" t="s">
        <v>594</v>
      </c>
      <c r="F42" s="236" t="s">
        <v>594</v>
      </c>
      <c r="G42" s="236" t="s">
        <v>594</v>
      </c>
      <c r="H42" s="1552" t="s">
        <v>594</v>
      </c>
      <c r="I42" s="1552"/>
      <c r="J42" s="216" t="s">
        <v>594</v>
      </c>
      <c r="K42" s="216" t="s">
        <v>594</v>
      </c>
      <c r="L42" s="216" t="s">
        <v>594</v>
      </c>
      <c r="M42" s="217" t="s">
        <v>594</v>
      </c>
    </row>
    <row r="43" spans="1:13" ht="18" customHeight="1">
      <c r="A43" s="1607"/>
      <c r="B43" s="1556" t="s">
        <v>982</v>
      </c>
      <c r="C43" s="107"/>
      <c r="D43" s="62"/>
      <c r="E43" s="62"/>
      <c r="F43" s="62"/>
      <c r="G43" s="62"/>
      <c r="H43" s="62"/>
      <c r="I43" s="62"/>
      <c r="J43" s="62"/>
      <c r="K43" s="62"/>
      <c r="L43" s="25"/>
      <c r="M43" s="108"/>
    </row>
    <row r="44" spans="1:13">
      <c r="A44" s="1607"/>
      <c r="B44" s="1557"/>
      <c r="C44" s="109"/>
      <c r="D44" s="40" t="s">
        <v>93</v>
      </c>
      <c r="E44" s="41" t="s">
        <v>95</v>
      </c>
      <c r="F44" s="1592" t="s">
        <v>983</v>
      </c>
      <c r="G44" s="1593"/>
      <c r="H44" s="1594"/>
      <c r="I44" s="1594"/>
      <c r="J44" s="1595"/>
      <c r="K44" s="110" t="s">
        <v>984</v>
      </c>
      <c r="L44" s="1599"/>
      <c r="M44" s="1600"/>
    </row>
    <row r="45" spans="1:13">
      <c r="A45" s="1607"/>
      <c r="B45" s="1557"/>
      <c r="C45" s="109"/>
      <c r="D45" s="111"/>
      <c r="E45" s="18" t="s">
        <v>964</v>
      </c>
      <c r="F45" s="1592"/>
      <c r="G45" s="1596"/>
      <c r="H45" s="1597"/>
      <c r="I45" s="1597"/>
      <c r="J45" s="1598"/>
      <c r="K45" s="25"/>
      <c r="L45" s="1601"/>
      <c r="M45" s="1602"/>
    </row>
    <row r="46" spans="1:13">
      <c r="A46" s="1607"/>
      <c r="B46" s="1558"/>
      <c r="C46" s="112"/>
      <c r="D46" s="113"/>
      <c r="E46" s="113"/>
      <c r="F46" s="113"/>
      <c r="G46" s="113"/>
      <c r="H46" s="113"/>
      <c r="I46" s="113"/>
      <c r="J46" s="113"/>
      <c r="K46" s="113"/>
      <c r="L46" s="25"/>
      <c r="M46" s="108"/>
    </row>
    <row r="47" spans="1:13" ht="315" customHeight="1">
      <c r="A47" s="1607"/>
      <c r="B47" s="140" t="s">
        <v>985</v>
      </c>
      <c r="C47" s="1553" t="s">
        <v>2137</v>
      </c>
      <c r="D47" s="1554"/>
      <c r="E47" s="1554"/>
      <c r="F47" s="1554"/>
      <c r="G47" s="1554"/>
      <c r="H47" s="1554"/>
      <c r="I47" s="1554"/>
      <c r="J47" s="1554"/>
      <c r="K47" s="1554"/>
      <c r="L47" s="1554"/>
      <c r="M47" s="1555"/>
    </row>
    <row r="48" spans="1:13" ht="26.25" customHeight="1">
      <c r="A48" s="1607"/>
      <c r="B48" s="140" t="s">
        <v>986</v>
      </c>
      <c r="C48" s="1609" t="s">
        <v>987</v>
      </c>
      <c r="D48" s="1610"/>
      <c r="E48" s="1610"/>
      <c r="F48" s="1610"/>
      <c r="G48" s="1610"/>
      <c r="H48" s="1610"/>
      <c r="I48" s="1610"/>
      <c r="J48" s="1610"/>
      <c r="K48" s="1610"/>
      <c r="L48" s="1610"/>
      <c r="M48" s="1611"/>
    </row>
    <row r="49" spans="1:13">
      <c r="A49" s="1607"/>
      <c r="B49" s="140" t="s">
        <v>988</v>
      </c>
      <c r="C49" s="1547" t="s">
        <v>989</v>
      </c>
      <c r="D49" s="1548"/>
      <c r="E49" s="1548"/>
      <c r="F49" s="1548"/>
      <c r="G49" s="1548"/>
      <c r="H49" s="1548"/>
      <c r="I49" s="1548"/>
      <c r="J49" s="1548"/>
      <c r="K49" s="1548"/>
      <c r="L49" s="1548"/>
      <c r="M49" s="1549"/>
    </row>
    <row r="50" spans="1:13">
      <c r="A50" s="1608"/>
      <c r="B50" s="140" t="s">
        <v>990</v>
      </c>
      <c r="C50" s="1547" t="s">
        <v>991</v>
      </c>
      <c r="D50" s="1548"/>
      <c r="E50" s="1548"/>
      <c r="F50" s="1548"/>
      <c r="G50" s="1548"/>
      <c r="H50" s="1548"/>
      <c r="I50" s="1548"/>
      <c r="J50" s="1548"/>
      <c r="K50" s="1548"/>
      <c r="L50" s="1548"/>
      <c r="M50" s="1549"/>
    </row>
    <row r="51" spans="1:13" ht="15.75" customHeight="1">
      <c r="A51" s="1603" t="s">
        <v>216</v>
      </c>
      <c r="B51" s="144" t="s">
        <v>992</v>
      </c>
      <c r="C51" s="1604" t="s">
        <v>336</v>
      </c>
      <c r="D51" s="1605"/>
      <c r="E51" s="1605"/>
      <c r="F51" s="1605"/>
      <c r="G51" s="1605"/>
      <c r="H51" s="1605"/>
      <c r="I51" s="1605"/>
      <c r="J51" s="1605"/>
      <c r="K51" s="1605"/>
      <c r="L51" s="1605"/>
      <c r="M51" s="1605"/>
    </row>
    <row r="52" spans="1:13" ht="15.75" customHeight="1">
      <c r="A52" s="1590"/>
      <c r="B52" s="144" t="s">
        <v>993</v>
      </c>
      <c r="C52" s="1604" t="s">
        <v>994</v>
      </c>
      <c r="D52" s="1605"/>
      <c r="E52" s="1605"/>
      <c r="F52" s="1605"/>
      <c r="G52" s="1605"/>
      <c r="H52" s="1605"/>
      <c r="I52" s="1605"/>
      <c r="J52" s="1605"/>
      <c r="K52" s="1605"/>
      <c r="L52" s="1605"/>
      <c r="M52" s="1605"/>
    </row>
    <row r="53" spans="1:13" ht="15.75" customHeight="1">
      <c r="A53" s="1590"/>
      <c r="B53" s="144" t="s">
        <v>995</v>
      </c>
      <c r="C53" s="1604" t="s">
        <v>996</v>
      </c>
      <c r="D53" s="1605"/>
      <c r="E53" s="1605"/>
      <c r="F53" s="1605"/>
      <c r="G53" s="1605"/>
      <c r="H53" s="1605"/>
      <c r="I53" s="1605"/>
      <c r="J53" s="1605"/>
      <c r="K53" s="1605"/>
      <c r="L53" s="1605"/>
      <c r="M53" s="1605"/>
    </row>
    <row r="54" spans="1:13" ht="16.5" customHeight="1">
      <c r="A54" s="1590"/>
      <c r="B54" s="145" t="s">
        <v>997</v>
      </c>
      <c r="C54" s="1604" t="s">
        <v>335</v>
      </c>
      <c r="D54" s="1605"/>
      <c r="E54" s="1605"/>
      <c r="F54" s="1605"/>
      <c r="G54" s="1605"/>
      <c r="H54" s="1605"/>
      <c r="I54" s="1605"/>
      <c r="J54" s="1605"/>
      <c r="K54" s="1605"/>
      <c r="L54" s="1605"/>
      <c r="M54" s="1605"/>
    </row>
    <row r="55" spans="1:13" ht="16.5" customHeight="1">
      <c r="A55" s="1590"/>
      <c r="B55" s="144" t="s">
        <v>998</v>
      </c>
      <c r="C55" s="1612" t="s">
        <v>337</v>
      </c>
      <c r="D55" s="1613"/>
      <c r="E55" s="1613"/>
      <c r="F55" s="1613"/>
      <c r="G55" s="1613"/>
      <c r="H55" s="1613"/>
      <c r="I55" s="1613"/>
      <c r="J55" s="1613"/>
      <c r="K55" s="1613"/>
      <c r="L55" s="1613"/>
      <c r="M55" s="1613"/>
    </row>
    <row r="56" spans="1:13" ht="15.75" customHeight="1">
      <c r="A56" s="1591"/>
      <c r="B56" s="144" t="s">
        <v>999</v>
      </c>
      <c r="C56" s="1604">
        <v>3102407261</v>
      </c>
      <c r="D56" s="1605"/>
      <c r="E56" s="1605"/>
      <c r="F56" s="1605"/>
      <c r="G56" s="1605"/>
      <c r="H56" s="1605"/>
      <c r="I56" s="1605"/>
      <c r="J56" s="1605"/>
      <c r="K56" s="1605"/>
      <c r="L56" s="1605"/>
      <c r="M56" s="1605"/>
    </row>
    <row r="57" spans="1:13" ht="15.75" customHeight="1">
      <c r="A57" s="1589" t="s">
        <v>1000</v>
      </c>
      <c r="B57" s="146" t="s">
        <v>1001</v>
      </c>
      <c r="C57" s="1538" t="s">
        <v>1002</v>
      </c>
      <c r="D57" s="1539"/>
      <c r="E57" s="1539"/>
      <c r="F57" s="1539"/>
      <c r="G57" s="1539"/>
      <c r="H57" s="1539"/>
      <c r="I57" s="1539"/>
      <c r="J57" s="1539"/>
      <c r="K57" s="1539"/>
      <c r="L57" s="1539"/>
      <c r="M57" s="1540"/>
    </row>
    <row r="58" spans="1:13" ht="30" customHeight="1">
      <c r="A58" s="1590"/>
      <c r="B58" s="146" t="s">
        <v>1003</v>
      </c>
      <c r="C58" s="1538" t="s">
        <v>1004</v>
      </c>
      <c r="D58" s="1539"/>
      <c r="E58" s="1539"/>
      <c r="F58" s="1539"/>
      <c r="G58" s="1539"/>
      <c r="H58" s="1539"/>
      <c r="I58" s="1539"/>
      <c r="J58" s="1539"/>
      <c r="K58" s="1539"/>
      <c r="L58" s="1539"/>
      <c r="M58" s="1540"/>
    </row>
    <row r="59" spans="1:13" ht="30" customHeight="1">
      <c r="A59" s="1591"/>
      <c r="B59" s="147" t="s">
        <v>296</v>
      </c>
      <c r="C59" s="1541" t="s">
        <v>56</v>
      </c>
      <c r="D59" s="1542"/>
      <c r="E59" s="1542"/>
      <c r="F59" s="1542"/>
      <c r="G59" s="1542"/>
      <c r="H59" s="1542"/>
      <c r="I59" s="1542"/>
      <c r="J59" s="1542"/>
      <c r="K59" s="1542"/>
      <c r="L59" s="1542"/>
      <c r="M59" s="1543"/>
    </row>
    <row r="60" spans="1:13" ht="87.75" customHeight="1">
      <c r="A60" s="599" t="s">
        <v>220</v>
      </c>
      <c r="B60" s="148"/>
      <c r="C60" s="1544" t="s">
        <v>1005</v>
      </c>
      <c r="D60" s="1545"/>
      <c r="E60" s="1545"/>
      <c r="F60" s="1545"/>
      <c r="G60" s="1545"/>
      <c r="H60" s="1545"/>
      <c r="I60" s="1545"/>
      <c r="J60" s="1545"/>
      <c r="K60" s="1545"/>
      <c r="L60" s="1545"/>
      <c r="M60" s="1546"/>
    </row>
  </sheetData>
  <mergeCells count="52">
    <mergeCell ref="A57:A59"/>
    <mergeCell ref="C57:M57"/>
    <mergeCell ref="B43:B46"/>
    <mergeCell ref="F44:F45"/>
    <mergeCell ref="G44:J45"/>
    <mergeCell ref="L44:M45"/>
    <mergeCell ref="A51:A56"/>
    <mergeCell ref="C51:M51"/>
    <mergeCell ref="C52:M52"/>
    <mergeCell ref="C53:M53"/>
    <mergeCell ref="C54:M54"/>
    <mergeCell ref="A15:A50"/>
    <mergeCell ref="C48:M48"/>
    <mergeCell ref="C55:M55"/>
    <mergeCell ref="C56:M56"/>
    <mergeCell ref="B16:B22"/>
    <mergeCell ref="A2:A14"/>
    <mergeCell ref="C2:M2"/>
    <mergeCell ref="C3:M3"/>
    <mergeCell ref="F4:G4"/>
    <mergeCell ref="C5:M5"/>
    <mergeCell ref="C7:D7"/>
    <mergeCell ref="L12:M12"/>
    <mergeCell ref="C13:D13"/>
    <mergeCell ref="F13:G13"/>
    <mergeCell ref="I13:J13"/>
    <mergeCell ref="L13:M13"/>
    <mergeCell ref="C14:M14"/>
    <mergeCell ref="C12:D12"/>
    <mergeCell ref="B23:B26"/>
    <mergeCell ref="B30:B32"/>
    <mergeCell ref="I7:M7"/>
    <mergeCell ref="C9:D9"/>
    <mergeCell ref="F9:G9"/>
    <mergeCell ref="I9:J9"/>
    <mergeCell ref="C10:D10"/>
    <mergeCell ref="F10:G10"/>
    <mergeCell ref="I10:J10"/>
    <mergeCell ref="B8:B13"/>
    <mergeCell ref="L9:M9"/>
    <mergeCell ref="L10:M10"/>
    <mergeCell ref="F12:G12"/>
    <mergeCell ref="I12:J12"/>
    <mergeCell ref="C58:M58"/>
    <mergeCell ref="C59:M59"/>
    <mergeCell ref="C60:M60"/>
    <mergeCell ref="C15:M15"/>
    <mergeCell ref="F41:G41"/>
    <mergeCell ref="H42:I42"/>
    <mergeCell ref="C47:M47"/>
    <mergeCell ref="C49:M49"/>
    <mergeCell ref="C50:M5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5"/>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s>
    </ex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3"/>
  <sheetViews>
    <sheetView topLeftCell="B6" zoomScale="72" zoomScaleNormal="72" workbookViewId="0">
      <selection activeCell="C2" sqref="C2:M2"/>
    </sheetView>
  </sheetViews>
  <sheetFormatPr baseColWidth="10" defaultColWidth="9.140625" defaultRowHeight="15.75"/>
  <cols>
    <col min="1" max="1" width="18" customWidth="1"/>
    <col min="2" max="2" width="37.7109375" style="345" customWidth="1"/>
    <col min="3" max="3" width="12.7109375" style="345" customWidth="1"/>
    <col min="4" max="4" width="9.140625" style="345"/>
    <col min="5" max="5" width="13.42578125" style="345" customWidth="1"/>
    <col min="6" max="6" width="12.85546875" style="345" customWidth="1"/>
    <col min="7" max="7" width="13.28515625" style="345" customWidth="1"/>
    <col min="8" max="13" width="9.140625" style="345"/>
    <col min="14" max="18" width="28" style="11" customWidth="1"/>
  </cols>
  <sheetData>
    <row r="1" spans="1:13">
      <c r="A1" s="398" t="s">
        <v>594</v>
      </c>
      <c r="B1" s="380" t="s">
        <v>1349</v>
      </c>
      <c r="C1" s="347"/>
      <c r="D1" s="348" t="s">
        <v>594</v>
      </c>
      <c r="E1" s="348" t="s">
        <v>594</v>
      </c>
      <c r="F1" s="348" t="s">
        <v>594</v>
      </c>
      <c r="G1" s="348" t="s">
        <v>594</v>
      </c>
      <c r="H1" s="348" t="s">
        <v>594</v>
      </c>
      <c r="I1" s="348" t="s">
        <v>594</v>
      </c>
      <c r="J1" s="348" t="s">
        <v>594</v>
      </c>
      <c r="K1" s="348" t="s">
        <v>594</v>
      </c>
      <c r="L1" s="348" t="s">
        <v>594</v>
      </c>
      <c r="M1" s="349" t="s">
        <v>594</v>
      </c>
    </row>
    <row r="2" spans="1:13" ht="33" customHeight="1">
      <c r="A2" s="1636" t="s">
        <v>944</v>
      </c>
      <c r="B2" s="381" t="s">
        <v>945</v>
      </c>
      <c r="C2" s="1900" t="s">
        <v>502</v>
      </c>
      <c r="D2" s="1900"/>
      <c r="E2" s="1900"/>
      <c r="F2" s="1900"/>
      <c r="G2" s="1900"/>
      <c r="H2" s="1900"/>
      <c r="I2" s="1900"/>
      <c r="J2" s="1900"/>
      <c r="K2" s="1900"/>
      <c r="L2" s="1900"/>
      <c r="M2" s="1901"/>
    </row>
    <row r="3" spans="1:13" ht="31.5" customHeight="1">
      <c r="A3" s="1637"/>
      <c r="B3" s="382" t="s">
        <v>1063</v>
      </c>
      <c r="C3" s="1733" t="s">
        <v>1331</v>
      </c>
      <c r="D3" s="1734"/>
      <c r="E3" s="1734"/>
      <c r="F3" s="1734"/>
      <c r="G3" s="1734"/>
      <c r="H3" s="1734"/>
      <c r="I3" s="1734"/>
      <c r="J3" s="1734"/>
      <c r="K3" s="1734"/>
      <c r="L3" s="1734"/>
      <c r="M3" s="1735"/>
    </row>
    <row r="4" spans="1:13" ht="15" customHeight="1">
      <c r="A4" s="1637"/>
      <c r="B4" s="383" t="s">
        <v>292</v>
      </c>
      <c r="C4" s="350" t="s">
        <v>95</v>
      </c>
      <c r="D4" s="2086" t="s">
        <v>594</v>
      </c>
      <c r="E4" s="2087"/>
      <c r="F4" s="1786" t="s">
        <v>293</v>
      </c>
      <c r="G4" s="1787"/>
      <c r="H4" s="1610">
        <v>95</v>
      </c>
      <c r="I4" s="1610"/>
      <c r="J4" s="1610"/>
      <c r="K4" s="1610"/>
      <c r="L4" s="1610"/>
      <c r="M4" s="1611"/>
    </row>
    <row r="5" spans="1:13" ht="15" customHeight="1">
      <c r="A5" s="1637"/>
      <c r="B5" s="383" t="s">
        <v>947</v>
      </c>
      <c r="C5" s="1610" t="s">
        <v>1350</v>
      </c>
      <c r="D5" s="1610"/>
      <c r="E5" s="1610"/>
      <c r="F5" s="1610"/>
      <c r="G5" s="1610"/>
      <c r="H5" s="1610"/>
      <c r="I5" s="1610"/>
      <c r="J5" s="1610"/>
      <c r="K5" s="1610"/>
      <c r="L5" s="1610"/>
      <c r="M5" s="1611"/>
    </row>
    <row r="6" spans="1:13" ht="15" customHeight="1">
      <c r="A6" s="1637"/>
      <c r="B6" s="383" t="s">
        <v>948</v>
      </c>
      <c r="C6" s="1610" t="s">
        <v>1351</v>
      </c>
      <c r="D6" s="1610"/>
      <c r="E6" s="1610"/>
      <c r="F6" s="1610"/>
      <c r="G6" s="1610"/>
      <c r="H6" s="1610"/>
      <c r="I6" s="1610"/>
      <c r="J6" s="1610"/>
      <c r="K6" s="1610"/>
      <c r="L6" s="1610"/>
      <c r="M6" s="1611"/>
    </row>
    <row r="7" spans="1:13" ht="15" customHeight="1">
      <c r="A7" s="1637"/>
      <c r="B7" s="383" t="s">
        <v>949</v>
      </c>
      <c r="C7" s="1788" t="s">
        <v>28</v>
      </c>
      <c r="D7" s="1788"/>
      <c r="E7" s="355" t="s">
        <v>594</v>
      </c>
      <c r="F7" s="355" t="s">
        <v>594</v>
      </c>
      <c r="G7" s="356" t="s">
        <v>594</v>
      </c>
      <c r="H7" s="357" t="s">
        <v>296</v>
      </c>
      <c r="I7" s="1788" t="s">
        <v>46</v>
      </c>
      <c r="J7" s="1788"/>
      <c r="K7" s="1788"/>
      <c r="L7" s="1788"/>
      <c r="M7" s="1789"/>
    </row>
    <row r="8" spans="1:13">
      <c r="A8" s="1637"/>
      <c r="B8" s="1806" t="s">
        <v>950</v>
      </c>
      <c r="C8" s="355" t="s">
        <v>594</v>
      </c>
      <c r="D8" s="355" t="s">
        <v>594</v>
      </c>
      <c r="E8" s="358" t="s">
        <v>594</v>
      </c>
      <c r="F8" s="358" t="s">
        <v>594</v>
      </c>
      <c r="G8" s="358" t="s">
        <v>594</v>
      </c>
      <c r="H8" s="358" t="s">
        <v>594</v>
      </c>
      <c r="I8" s="355" t="s">
        <v>594</v>
      </c>
      <c r="J8" s="355" t="s">
        <v>594</v>
      </c>
      <c r="K8" s="355" t="s">
        <v>594</v>
      </c>
      <c r="L8" s="355" t="s">
        <v>594</v>
      </c>
      <c r="M8" s="359" t="s">
        <v>594</v>
      </c>
    </row>
    <row r="9" spans="1:13" ht="15" customHeight="1">
      <c r="A9" s="1637"/>
      <c r="B9" s="1806"/>
      <c r="C9" s="1778" t="s">
        <v>46</v>
      </c>
      <c r="D9" s="1778"/>
      <c r="E9" s="355" t="s">
        <v>594</v>
      </c>
      <c r="F9" s="1771" t="s">
        <v>594</v>
      </c>
      <c r="G9" s="1771"/>
      <c r="H9" s="355" t="s">
        <v>594</v>
      </c>
      <c r="I9" s="1771" t="s">
        <v>594</v>
      </c>
      <c r="J9" s="1771"/>
      <c r="K9" s="355" t="s">
        <v>594</v>
      </c>
      <c r="L9" s="355" t="s">
        <v>594</v>
      </c>
      <c r="M9" s="359" t="s">
        <v>594</v>
      </c>
    </row>
    <row r="10" spans="1:13" ht="15" customHeight="1">
      <c r="A10" s="1637"/>
      <c r="B10" s="1807"/>
      <c r="C10" s="1771" t="s">
        <v>951</v>
      </c>
      <c r="D10" s="1771"/>
      <c r="E10" s="360" t="s">
        <v>594</v>
      </c>
      <c r="F10" s="1771" t="s">
        <v>951</v>
      </c>
      <c r="G10" s="1771"/>
      <c r="H10" s="360" t="s">
        <v>594</v>
      </c>
      <c r="I10" s="1771" t="s">
        <v>951</v>
      </c>
      <c r="J10" s="1771"/>
      <c r="K10" s="360" t="s">
        <v>594</v>
      </c>
      <c r="L10" s="360" t="s">
        <v>594</v>
      </c>
      <c r="M10" s="361" t="s">
        <v>594</v>
      </c>
    </row>
    <row r="11" spans="1:13" ht="27" customHeight="1">
      <c r="A11" s="1637"/>
      <c r="B11" s="383" t="s">
        <v>952</v>
      </c>
      <c r="C11" s="1610" t="s">
        <v>1352</v>
      </c>
      <c r="D11" s="1610"/>
      <c r="E11" s="1610"/>
      <c r="F11" s="1610"/>
      <c r="G11" s="1610"/>
      <c r="H11" s="1610"/>
      <c r="I11" s="1610"/>
      <c r="J11" s="1610"/>
      <c r="K11" s="1610"/>
      <c r="L11" s="1610"/>
      <c r="M11" s="1611"/>
    </row>
    <row r="12" spans="1:13" ht="48" customHeight="1">
      <c r="A12" s="1637"/>
      <c r="B12" s="383" t="s">
        <v>1069</v>
      </c>
      <c r="C12" s="1610" t="s">
        <v>1353</v>
      </c>
      <c r="D12" s="1610"/>
      <c r="E12" s="1610"/>
      <c r="F12" s="1610"/>
      <c r="G12" s="1610"/>
      <c r="H12" s="1610"/>
      <c r="I12" s="1610"/>
      <c r="J12" s="1610"/>
      <c r="K12" s="1610"/>
      <c r="L12" s="1610"/>
      <c r="M12" s="1611"/>
    </row>
    <row r="13" spans="1:13" ht="37.5" customHeight="1">
      <c r="A13" s="1637"/>
      <c r="B13" s="383" t="s">
        <v>1071</v>
      </c>
      <c r="C13" s="2088" t="s">
        <v>1337</v>
      </c>
      <c r="D13" s="2089"/>
      <c r="E13" s="2089"/>
      <c r="F13" s="2089"/>
      <c r="G13" s="2089"/>
      <c r="H13" s="2089"/>
      <c r="I13" s="2089"/>
      <c r="J13" s="2089"/>
      <c r="K13" s="2089"/>
      <c r="L13" s="2089"/>
      <c r="M13" s="2090"/>
    </row>
    <row r="14" spans="1:13" ht="30.75" customHeight="1">
      <c r="A14" s="1637"/>
      <c r="B14" s="1808" t="s">
        <v>1072</v>
      </c>
      <c r="C14" s="1610" t="s">
        <v>57</v>
      </c>
      <c r="D14" s="1610"/>
      <c r="E14" s="362" t="s">
        <v>108</v>
      </c>
      <c r="F14" s="1610" t="s">
        <v>1338</v>
      </c>
      <c r="G14" s="1610"/>
      <c r="H14" s="1610"/>
      <c r="I14" s="1610"/>
      <c r="J14" s="1610"/>
      <c r="K14" s="1610"/>
      <c r="L14" s="1610"/>
      <c r="M14" s="1611"/>
    </row>
    <row r="15" spans="1:13">
      <c r="A15" s="1637"/>
      <c r="B15" s="1809"/>
      <c r="C15" s="350" t="s">
        <v>594</v>
      </c>
      <c r="D15" s="350" t="s">
        <v>594</v>
      </c>
      <c r="E15" s="385" t="s">
        <v>594</v>
      </c>
      <c r="F15" s="363" t="s">
        <v>594</v>
      </c>
      <c r="G15" s="363" t="s">
        <v>594</v>
      </c>
      <c r="H15" s="363" t="s">
        <v>594</v>
      </c>
      <c r="I15" s="363" t="s">
        <v>594</v>
      </c>
      <c r="J15" s="363" t="s">
        <v>594</v>
      </c>
      <c r="K15" s="363" t="s">
        <v>594</v>
      </c>
      <c r="L15" s="355" t="s">
        <v>594</v>
      </c>
      <c r="M15" s="359" t="s">
        <v>594</v>
      </c>
    </row>
    <row r="16" spans="1:13" ht="15" customHeight="1">
      <c r="A16" s="312" t="s">
        <v>594</v>
      </c>
      <c r="B16" s="386" t="s">
        <v>594</v>
      </c>
      <c r="C16" s="1761" t="s">
        <v>594</v>
      </c>
      <c r="D16" s="1610"/>
      <c r="E16" s="1610"/>
      <c r="F16" s="1610"/>
      <c r="G16" s="1610"/>
      <c r="H16" s="1610"/>
      <c r="I16" s="1610"/>
      <c r="J16" s="1610"/>
      <c r="K16" s="1610"/>
      <c r="L16" s="1610"/>
      <c r="M16" s="1611"/>
    </row>
    <row r="17" spans="1:13" ht="15" customHeight="1">
      <c r="A17" s="1760" t="s">
        <v>204</v>
      </c>
      <c r="B17" s="387" t="s">
        <v>283</v>
      </c>
      <c r="C17" s="1609" t="s">
        <v>2317</v>
      </c>
      <c r="D17" s="1610"/>
      <c r="E17" s="1610"/>
      <c r="F17" s="1610"/>
      <c r="G17" s="1610"/>
      <c r="H17" s="1610"/>
      <c r="I17" s="1610"/>
      <c r="J17" s="1610"/>
      <c r="K17" s="1610"/>
      <c r="L17" s="1610"/>
      <c r="M17" s="1611"/>
    </row>
    <row r="18" spans="1:13" ht="35.25" customHeight="1">
      <c r="A18" s="1632"/>
      <c r="B18" s="387" t="s">
        <v>1074</v>
      </c>
      <c r="C18" s="1928" t="s">
        <v>503</v>
      </c>
      <c r="D18" s="1769"/>
      <c r="E18" s="1769"/>
      <c r="F18" s="1769"/>
      <c r="G18" s="1769"/>
      <c r="H18" s="1769"/>
      <c r="I18" s="1769"/>
      <c r="J18" s="1769"/>
      <c r="K18" s="1769"/>
      <c r="L18" s="1769"/>
      <c r="M18" s="1770"/>
    </row>
    <row r="19" spans="1:13">
      <c r="A19" s="1632"/>
      <c r="B19" s="1803" t="s">
        <v>954</v>
      </c>
      <c r="C19" s="355" t="s">
        <v>594</v>
      </c>
      <c r="D19" s="363" t="s">
        <v>594</v>
      </c>
      <c r="E19" s="363" t="s">
        <v>594</v>
      </c>
      <c r="F19" s="363" t="s">
        <v>594</v>
      </c>
      <c r="G19" s="363" t="s">
        <v>594</v>
      </c>
      <c r="H19" s="363" t="s">
        <v>594</v>
      </c>
      <c r="I19" s="363" t="s">
        <v>594</v>
      </c>
      <c r="J19" s="363" t="s">
        <v>594</v>
      </c>
      <c r="K19" s="363" t="s">
        <v>594</v>
      </c>
      <c r="L19" s="363" t="s">
        <v>594</v>
      </c>
      <c r="M19" s="364" t="s">
        <v>594</v>
      </c>
    </row>
    <row r="20" spans="1:13">
      <c r="A20" s="1632"/>
      <c r="B20" s="1801"/>
      <c r="C20" s="355" t="s">
        <v>594</v>
      </c>
      <c r="D20" s="350" t="s">
        <v>594</v>
      </c>
      <c r="E20" s="363" t="s">
        <v>594</v>
      </c>
      <c r="F20" s="350" t="s">
        <v>594</v>
      </c>
      <c r="G20" s="363" t="s">
        <v>594</v>
      </c>
      <c r="H20" s="350" t="s">
        <v>594</v>
      </c>
      <c r="I20" s="363" t="s">
        <v>594</v>
      </c>
      <c r="J20" s="350" t="s">
        <v>594</v>
      </c>
      <c r="K20" s="363" t="s">
        <v>594</v>
      </c>
      <c r="L20" s="363" t="s">
        <v>594</v>
      </c>
      <c r="M20" s="364" t="s">
        <v>594</v>
      </c>
    </row>
    <row r="21" spans="1:13">
      <c r="A21" s="1632"/>
      <c r="B21" s="1801"/>
      <c r="C21" s="363" t="s">
        <v>955</v>
      </c>
      <c r="D21" s="365" t="s">
        <v>594</v>
      </c>
      <c r="E21" s="363" t="s">
        <v>956</v>
      </c>
      <c r="F21" s="365" t="s">
        <v>594</v>
      </c>
      <c r="G21" s="363" t="s">
        <v>957</v>
      </c>
      <c r="H21" s="365" t="s">
        <v>594</v>
      </c>
      <c r="I21" s="363" t="s">
        <v>958</v>
      </c>
      <c r="J21" s="365" t="s">
        <v>594</v>
      </c>
      <c r="K21" s="363" t="s">
        <v>594</v>
      </c>
      <c r="L21" s="363" t="s">
        <v>594</v>
      </c>
      <c r="M21" s="364" t="s">
        <v>594</v>
      </c>
    </row>
    <row r="22" spans="1:13">
      <c r="A22" s="1632"/>
      <c r="B22" s="1801"/>
      <c r="C22" s="363" t="s">
        <v>959</v>
      </c>
      <c r="D22" s="365" t="s">
        <v>594</v>
      </c>
      <c r="E22" s="363" t="s">
        <v>960</v>
      </c>
      <c r="F22" s="365" t="s">
        <v>594</v>
      </c>
      <c r="G22" s="363" t="s">
        <v>961</v>
      </c>
      <c r="H22" s="365" t="s">
        <v>594</v>
      </c>
      <c r="I22" s="363" t="s">
        <v>594</v>
      </c>
      <c r="J22" s="363" t="s">
        <v>594</v>
      </c>
      <c r="K22" s="363" t="s">
        <v>594</v>
      </c>
      <c r="L22" s="363" t="s">
        <v>594</v>
      </c>
      <c r="M22" s="364" t="s">
        <v>594</v>
      </c>
    </row>
    <row r="23" spans="1:13">
      <c r="A23" s="1632"/>
      <c r="B23" s="1801"/>
      <c r="C23" s="363" t="s">
        <v>962</v>
      </c>
      <c r="D23" s="365" t="s">
        <v>594</v>
      </c>
      <c r="E23" s="363" t="s">
        <v>963</v>
      </c>
      <c r="F23" s="365" t="s">
        <v>594</v>
      </c>
      <c r="G23" s="363" t="s">
        <v>594</v>
      </c>
      <c r="H23" s="363" t="s">
        <v>594</v>
      </c>
      <c r="I23" s="363" t="s">
        <v>594</v>
      </c>
      <c r="J23" s="363" t="s">
        <v>594</v>
      </c>
      <c r="K23" s="363" t="s">
        <v>594</v>
      </c>
      <c r="L23" s="363" t="s">
        <v>594</v>
      </c>
      <c r="M23" s="364" t="s">
        <v>594</v>
      </c>
    </row>
    <row r="24" spans="1:13" ht="15" customHeight="1">
      <c r="A24" s="1632"/>
      <c r="B24" s="1801"/>
      <c r="C24" s="363" t="s">
        <v>105</v>
      </c>
      <c r="D24" s="365" t="s">
        <v>1126</v>
      </c>
      <c r="E24" s="363" t="s">
        <v>965</v>
      </c>
      <c r="F24" s="1771" t="s">
        <v>966</v>
      </c>
      <c r="G24" s="1771"/>
      <c r="H24" s="1771"/>
      <c r="I24" s="1771"/>
      <c r="J24" s="1771"/>
      <c r="K24" s="1771"/>
      <c r="L24" s="1771"/>
      <c r="M24" s="1772"/>
    </row>
    <row r="25" spans="1:13">
      <c r="A25" s="1632"/>
      <c r="B25" s="1802"/>
      <c r="C25" s="350" t="s">
        <v>594</v>
      </c>
      <c r="D25" s="350" t="s">
        <v>594</v>
      </c>
      <c r="E25" s="350" t="s">
        <v>594</v>
      </c>
      <c r="F25" s="350" t="s">
        <v>594</v>
      </c>
      <c r="G25" s="350" t="s">
        <v>594</v>
      </c>
      <c r="H25" s="350" t="s">
        <v>594</v>
      </c>
      <c r="I25" s="350" t="s">
        <v>594</v>
      </c>
      <c r="J25" s="350" t="s">
        <v>594</v>
      </c>
      <c r="K25" s="350" t="s">
        <v>594</v>
      </c>
      <c r="L25" s="350" t="s">
        <v>594</v>
      </c>
      <c r="M25" s="354" t="s">
        <v>594</v>
      </c>
    </row>
    <row r="26" spans="1:13">
      <c r="A26" s="1632"/>
      <c r="B26" s="2094" t="s">
        <v>967</v>
      </c>
      <c r="C26" s="363" t="s">
        <v>594</v>
      </c>
      <c r="D26" s="363" t="s">
        <v>594</v>
      </c>
      <c r="E26" s="363" t="s">
        <v>594</v>
      </c>
      <c r="F26" s="363" t="s">
        <v>594</v>
      </c>
      <c r="G26" s="363" t="s">
        <v>594</v>
      </c>
      <c r="H26" s="363" t="s">
        <v>594</v>
      </c>
      <c r="I26" s="363" t="s">
        <v>594</v>
      </c>
      <c r="J26" s="363" t="s">
        <v>594</v>
      </c>
      <c r="K26" s="363" t="s">
        <v>594</v>
      </c>
      <c r="L26" s="355" t="s">
        <v>594</v>
      </c>
      <c r="M26" s="359" t="s">
        <v>594</v>
      </c>
    </row>
    <row r="27" spans="1:13">
      <c r="A27" s="1632"/>
      <c r="B27" s="1801"/>
      <c r="C27" s="363" t="s">
        <v>968</v>
      </c>
      <c r="D27" s="366" t="s">
        <v>594</v>
      </c>
      <c r="E27" s="363" t="s">
        <v>594</v>
      </c>
      <c r="F27" s="363" t="s">
        <v>969</v>
      </c>
      <c r="G27" s="366" t="s">
        <v>964</v>
      </c>
      <c r="H27" s="363" t="s">
        <v>594</v>
      </c>
      <c r="I27" s="363" t="s">
        <v>970</v>
      </c>
      <c r="J27" s="366"/>
      <c r="K27" s="363" t="s">
        <v>594</v>
      </c>
      <c r="L27" s="355" t="s">
        <v>594</v>
      </c>
      <c r="M27" s="359" t="s">
        <v>594</v>
      </c>
    </row>
    <row r="28" spans="1:13" ht="18" customHeight="1">
      <c r="A28" s="1632"/>
      <c r="B28" s="1801"/>
      <c r="C28" s="363" t="s">
        <v>971</v>
      </c>
      <c r="D28" s="368" t="s">
        <v>594</v>
      </c>
      <c r="E28" s="355" t="s">
        <v>594</v>
      </c>
      <c r="F28" s="363" t="s">
        <v>972</v>
      </c>
      <c r="G28" s="365" t="s">
        <v>594</v>
      </c>
      <c r="H28" s="355" t="s">
        <v>594</v>
      </c>
      <c r="I28" s="355" t="s">
        <v>594</v>
      </c>
      <c r="J28" s="355" t="s">
        <v>594</v>
      </c>
      <c r="K28" s="355" t="s">
        <v>594</v>
      </c>
      <c r="L28" s="355" t="s">
        <v>594</v>
      </c>
      <c r="M28" s="359" t="s">
        <v>594</v>
      </c>
    </row>
    <row r="29" spans="1:13">
      <c r="A29" s="1632"/>
      <c r="B29" s="1802"/>
      <c r="C29" s="350" t="s">
        <v>594</v>
      </c>
      <c r="D29" s="350" t="s">
        <v>594</v>
      </c>
      <c r="E29" s="350" t="s">
        <v>594</v>
      </c>
      <c r="F29" s="350" t="s">
        <v>594</v>
      </c>
      <c r="G29" s="350" t="s">
        <v>594</v>
      </c>
      <c r="H29" s="350" t="s">
        <v>594</v>
      </c>
      <c r="I29" s="350" t="s">
        <v>594</v>
      </c>
      <c r="J29" s="350" t="s">
        <v>594</v>
      </c>
      <c r="K29" s="350" t="s">
        <v>594</v>
      </c>
      <c r="L29" s="360" t="s">
        <v>594</v>
      </c>
      <c r="M29" s="361" t="s">
        <v>594</v>
      </c>
    </row>
    <row r="30" spans="1:13">
      <c r="A30" s="1632"/>
      <c r="B30" s="384" t="s">
        <v>973</v>
      </c>
      <c r="C30" s="363" t="s">
        <v>594</v>
      </c>
      <c r="D30" s="363" t="s">
        <v>594</v>
      </c>
      <c r="E30" s="363" t="s">
        <v>594</v>
      </c>
      <c r="F30" s="363" t="s">
        <v>594</v>
      </c>
      <c r="G30" s="363" t="s">
        <v>594</v>
      </c>
      <c r="H30" s="363" t="s">
        <v>594</v>
      </c>
      <c r="I30" s="363" t="s">
        <v>594</v>
      </c>
      <c r="J30" s="363" t="s">
        <v>594</v>
      </c>
      <c r="K30" s="363" t="s">
        <v>594</v>
      </c>
      <c r="L30" s="363" t="s">
        <v>594</v>
      </c>
      <c r="M30" s="364" t="s">
        <v>594</v>
      </c>
    </row>
    <row r="31" spans="1:13">
      <c r="A31" s="1632"/>
      <c r="B31" s="384" t="s">
        <v>594</v>
      </c>
      <c r="C31" s="369" t="s">
        <v>974</v>
      </c>
      <c r="D31" s="454">
        <v>1</v>
      </c>
      <c r="E31" s="363" t="s">
        <v>594</v>
      </c>
      <c r="F31" s="355" t="s">
        <v>975</v>
      </c>
      <c r="G31" s="366">
        <v>2022</v>
      </c>
      <c r="H31" s="363" t="s">
        <v>594</v>
      </c>
      <c r="I31" s="355" t="s">
        <v>976</v>
      </c>
      <c r="J31" s="376" t="s">
        <v>411</v>
      </c>
      <c r="K31" s="346" t="s">
        <v>594</v>
      </c>
      <c r="L31" s="370" t="s">
        <v>594</v>
      </c>
      <c r="M31" s="364" t="s">
        <v>594</v>
      </c>
    </row>
    <row r="32" spans="1:13">
      <c r="A32" s="1632"/>
      <c r="B32" s="383" t="s">
        <v>594</v>
      </c>
      <c r="C32" s="350" t="s">
        <v>594</v>
      </c>
      <c r="D32" s="350" t="s">
        <v>594</v>
      </c>
      <c r="E32" s="350" t="s">
        <v>594</v>
      </c>
      <c r="F32" s="350" t="s">
        <v>594</v>
      </c>
      <c r="G32" s="350" t="s">
        <v>594</v>
      </c>
      <c r="H32" s="350" t="s">
        <v>594</v>
      </c>
      <c r="I32" s="350" t="s">
        <v>594</v>
      </c>
      <c r="J32" s="350" t="s">
        <v>594</v>
      </c>
      <c r="K32" s="350" t="s">
        <v>594</v>
      </c>
      <c r="L32" s="350" t="s">
        <v>594</v>
      </c>
      <c r="M32" s="354" t="s">
        <v>594</v>
      </c>
    </row>
    <row r="33" spans="1:13">
      <c r="A33" s="1632"/>
      <c r="B33" s="1803" t="s">
        <v>977</v>
      </c>
      <c r="C33" s="371" t="s">
        <v>594</v>
      </c>
      <c r="D33" s="371" t="s">
        <v>594</v>
      </c>
      <c r="E33" s="371" t="s">
        <v>594</v>
      </c>
      <c r="F33" s="371" t="s">
        <v>594</v>
      </c>
      <c r="G33" s="371" t="s">
        <v>594</v>
      </c>
      <c r="H33" s="371" t="s">
        <v>594</v>
      </c>
      <c r="I33" s="371" t="s">
        <v>594</v>
      </c>
      <c r="J33" s="371" t="s">
        <v>594</v>
      </c>
      <c r="K33" s="371" t="s">
        <v>594</v>
      </c>
      <c r="L33" s="355" t="s">
        <v>594</v>
      </c>
      <c r="M33" s="359" t="s">
        <v>594</v>
      </c>
    </row>
    <row r="34" spans="1:13">
      <c r="A34" s="1632"/>
      <c r="B34" s="1801"/>
      <c r="C34" s="363" t="s">
        <v>978</v>
      </c>
      <c r="D34" s="366">
        <v>2023</v>
      </c>
      <c r="E34" s="371" t="s">
        <v>594</v>
      </c>
      <c r="F34" s="363" t="s">
        <v>979</v>
      </c>
      <c r="G34" s="372">
        <v>2033</v>
      </c>
      <c r="H34" s="371" t="s">
        <v>594</v>
      </c>
      <c r="I34" s="355" t="s">
        <v>594</v>
      </c>
      <c r="J34" s="371" t="s">
        <v>594</v>
      </c>
      <c r="K34" s="371" t="s">
        <v>594</v>
      </c>
      <c r="L34" s="355" t="s">
        <v>594</v>
      </c>
      <c r="M34" s="359" t="s">
        <v>594</v>
      </c>
    </row>
    <row r="35" spans="1:13">
      <c r="A35" s="1632"/>
      <c r="B35" s="1802"/>
      <c r="C35" s="350" t="s">
        <v>594</v>
      </c>
      <c r="D35" s="350" t="s">
        <v>594</v>
      </c>
      <c r="E35" s="373" t="s">
        <v>594</v>
      </c>
      <c r="F35" s="350" t="s">
        <v>594</v>
      </c>
      <c r="G35" s="373" t="s">
        <v>594</v>
      </c>
      <c r="H35" s="373" t="s">
        <v>594</v>
      </c>
      <c r="I35" s="360" t="s">
        <v>594</v>
      </c>
      <c r="J35" s="373" t="s">
        <v>594</v>
      </c>
      <c r="K35" s="373" t="s">
        <v>594</v>
      </c>
      <c r="L35" s="360" t="s">
        <v>594</v>
      </c>
      <c r="M35" s="361" t="s">
        <v>594</v>
      </c>
    </row>
    <row r="36" spans="1:13">
      <c r="A36" s="1632"/>
      <c r="B36" s="2094" t="s">
        <v>980</v>
      </c>
      <c r="C36" s="363" t="s">
        <v>594</v>
      </c>
      <c r="D36" s="363" t="s">
        <v>594</v>
      </c>
      <c r="E36" s="363" t="s">
        <v>594</v>
      </c>
      <c r="F36" s="363" t="s">
        <v>594</v>
      </c>
      <c r="G36" s="363" t="s">
        <v>594</v>
      </c>
      <c r="H36" s="363" t="s">
        <v>594</v>
      </c>
      <c r="I36" s="363" t="s">
        <v>594</v>
      </c>
      <c r="J36" s="363" t="s">
        <v>594</v>
      </c>
      <c r="K36" s="363" t="s">
        <v>594</v>
      </c>
      <c r="L36" s="363" t="s">
        <v>594</v>
      </c>
      <c r="M36" s="364" t="s">
        <v>594</v>
      </c>
    </row>
    <row r="37" spans="1:13">
      <c r="A37" s="1632"/>
      <c r="B37" s="1801"/>
      <c r="C37" s="363" t="s">
        <v>594</v>
      </c>
      <c r="D37" s="6">
        <v>2023</v>
      </c>
      <c r="E37" s="6"/>
      <c r="F37" s="6">
        <v>2024</v>
      </c>
      <c r="G37" s="6"/>
      <c r="H37" s="131">
        <v>2025</v>
      </c>
      <c r="I37" s="131"/>
      <c r="J37" s="131">
        <v>2026</v>
      </c>
      <c r="K37" s="6"/>
      <c r="L37" s="6">
        <v>2027</v>
      </c>
      <c r="M37" s="364" t="s">
        <v>594</v>
      </c>
    </row>
    <row r="38" spans="1:13">
      <c r="A38" s="1632"/>
      <c r="B38" s="1801"/>
      <c r="C38" s="363" t="s">
        <v>594</v>
      </c>
      <c r="D38" s="574">
        <v>1</v>
      </c>
      <c r="E38" s="540" t="s">
        <v>594</v>
      </c>
      <c r="F38" s="575">
        <v>1</v>
      </c>
      <c r="G38" s="553" t="s">
        <v>594</v>
      </c>
      <c r="H38" s="575">
        <v>1</v>
      </c>
      <c r="I38" s="553" t="s">
        <v>594</v>
      </c>
      <c r="J38" s="575">
        <v>1</v>
      </c>
      <c r="K38" s="553" t="s">
        <v>594</v>
      </c>
      <c r="L38" s="575">
        <v>1</v>
      </c>
      <c r="M38" s="389" t="s">
        <v>594</v>
      </c>
    </row>
    <row r="39" spans="1:13">
      <c r="A39" s="1632"/>
      <c r="B39" s="1801"/>
      <c r="C39" s="363" t="s">
        <v>594</v>
      </c>
      <c r="D39" s="554">
        <v>2028</v>
      </c>
      <c r="E39" s="554" t="s">
        <v>594</v>
      </c>
      <c r="F39" s="554">
        <v>2029</v>
      </c>
      <c r="G39" s="554" t="s">
        <v>594</v>
      </c>
      <c r="H39" s="555">
        <v>2030</v>
      </c>
      <c r="I39" s="555" t="s">
        <v>594</v>
      </c>
      <c r="J39" s="555">
        <v>2031</v>
      </c>
      <c r="K39" s="554" t="s">
        <v>594</v>
      </c>
      <c r="L39" s="554">
        <v>2032</v>
      </c>
      <c r="M39" s="364" t="s">
        <v>594</v>
      </c>
    </row>
    <row r="40" spans="1:13">
      <c r="A40" s="1632"/>
      <c r="B40" s="1801"/>
      <c r="C40" s="363" t="s">
        <v>594</v>
      </c>
      <c r="D40" s="574">
        <v>1</v>
      </c>
      <c r="E40" s="553" t="s">
        <v>594</v>
      </c>
      <c r="F40" s="575">
        <v>1</v>
      </c>
      <c r="G40" s="553" t="s">
        <v>594</v>
      </c>
      <c r="H40" s="575">
        <v>1</v>
      </c>
      <c r="I40" s="553" t="s">
        <v>594</v>
      </c>
      <c r="J40" s="575">
        <v>1</v>
      </c>
      <c r="K40" s="553" t="s">
        <v>594</v>
      </c>
      <c r="L40" s="575">
        <v>1</v>
      </c>
      <c r="M40" s="389" t="s">
        <v>594</v>
      </c>
    </row>
    <row r="41" spans="1:13">
      <c r="A41" s="1632"/>
      <c r="B41" s="1801"/>
      <c r="C41" s="363" t="s">
        <v>594</v>
      </c>
      <c r="D41" s="554">
        <v>2033</v>
      </c>
      <c r="E41" s="554" t="s">
        <v>594</v>
      </c>
      <c r="F41" s="554"/>
      <c r="G41" s="554" t="s">
        <v>594</v>
      </c>
      <c r="H41" s="555"/>
      <c r="I41" s="555" t="s">
        <v>594</v>
      </c>
      <c r="J41" s="555"/>
      <c r="K41" s="554" t="s">
        <v>594</v>
      </c>
      <c r="L41" s="554"/>
      <c r="M41" s="364" t="s">
        <v>594</v>
      </c>
    </row>
    <row r="42" spans="1:13">
      <c r="A42" s="1632"/>
      <c r="B42" s="1801"/>
      <c r="C42" s="363" t="s">
        <v>594</v>
      </c>
      <c r="D42" s="800">
        <v>1</v>
      </c>
      <c r="E42" s="553" t="s">
        <v>594</v>
      </c>
      <c r="F42" s="524" t="s">
        <v>594</v>
      </c>
      <c r="G42" s="553" t="s">
        <v>594</v>
      </c>
      <c r="H42" s="524" t="s">
        <v>594</v>
      </c>
      <c r="I42" s="553" t="s">
        <v>594</v>
      </c>
      <c r="J42" s="524" t="s">
        <v>594</v>
      </c>
      <c r="K42" s="553" t="s">
        <v>594</v>
      </c>
      <c r="L42" s="524" t="s">
        <v>594</v>
      </c>
      <c r="M42" s="389" t="s">
        <v>594</v>
      </c>
    </row>
    <row r="43" spans="1:13">
      <c r="A43" s="1632"/>
      <c r="B43" s="1801"/>
      <c r="C43" s="363" t="s">
        <v>594</v>
      </c>
      <c r="D43" s="525"/>
      <c r="E43" s="525" t="s">
        <v>594</v>
      </c>
      <c r="F43" s="525" t="s">
        <v>981</v>
      </c>
      <c r="G43" s="525" t="s">
        <v>594</v>
      </c>
      <c r="H43" s="554" t="s">
        <v>594</v>
      </c>
      <c r="I43" s="554" t="s">
        <v>594</v>
      </c>
      <c r="J43" s="554" t="s">
        <v>594</v>
      </c>
      <c r="K43" s="554" t="s">
        <v>594</v>
      </c>
      <c r="L43" s="554" t="s">
        <v>594</v>
      </c>
      <c r="M43" s="364" t="s">
        <v>594</v>
      </c>
    </row>
    <row r="44" spans="1:13" ht="15" customHeight="1">
      <c r="A44" s="1632"/>
      <c r="B44" s="1801"/>
      <c r="C44" s="363" t="s">
        <v>594</v>
      </c>
      <c r="D44" s="583" t="s">
        <v>594</v>
      </c>
      <c r="E44" s="584" t="s">
        <v>594</v>
      </c>
      <c r="F44" s="663">
        <v>1</v>
      </c>
      <c r="G44" s="681"/>
      <c r="H44" s="2096" t="s">
        <v>594</v>
      </c>
      <c r="I44" s="2097"/>
      <c r="J44" s="554" t="s">
        <v>594</v>
      </c>
      <c r="K44" s="554" t="s">
        <v>594</v>
      </c>
      <c r="L44" s="554" t="s">
        <v>594</v>
      </c>
      <c r="M44" s="364" t="s">
        <v>594</v>
      </c>
    </row>
    <row r="45" spans="1:13">
      <c r="A45" s="1632"/>
      <c r="B45" s="2095"/>
      <c r="C45" s="350" t="s">
        <v>594</v>
      </c>
      <c r="D45" s="350" t="s">
        <v>594</v>
      </c>
      <c r="E45" s="350" t="s">
        <v>594</v>
      </c>
      <c r="F45" s="350" t="s">
        <v>594</v>
      </c>
      <c r="G45" s="350" t="s">
        <v>594</v>
      </c>
      <c r="H45" s="350" t="s">
        <v>594</v>
      </c>
      <c r="I45" s="350" t="s">
        <v>594</v>
      </c>
      <c r="J45" s="350" t="s">
        <v>594</v>
      </c>
      <c r="K45" s="350" t="s">
        <v>594</v>
      </c>
      <c r="L45" s="350" t="s">
        <v>594</v>
      </c>
      <c r="M45" s="354" t="s">
        <v>594</v>
      </c>
    </row>
    <row r="46" spans="1:13" ht="15.75" customHeight="1">
      <c r="A46" s="1632"/>
      <c r="B46" s="1803" t="s">
        <v>982</v>
      </c>
      <c r="C46" s="363" t="s">
        <v>594</v>
      </c>
      <c r="D46" s="363" t="s">
        <v>594</v>
      </c>
      <c r="E46" s="363" t="s">
        <v>594</v>
      </c>
      <c r="F46" s="363" t="s">
        <v>594</v>
      </c>
      <c r="G46" s="363" t="s">
        <v>594</v>
      </c>
      <c r="H46" s="363" t="s">
        <v>594</v>
      </c>
      <c r="I46" s="363" t="s">
        <v>594</v>
      </c>
      <c r="J46" s="363" t="s">
        <v>594</v>
      </c>
      <c r="K46" s="363" t="s">
        <v>594</v>
      </c>
      <c r="L46" s="355" t="s">
        <v>594</v>
      </c>
      <c r="M46" s="359" t="s">
        <v>594</v>
      </c>
    </row>
    <row r="47" spans="1:13" ht="15" customHeight="1">
      <c r="A47" s="1632"/>
      <c r="B47" s="1801"/>
      <c r="C47" s="355" t="s">
        <v>594</v>
      </c>
      <c r="D47" s="363" t="s">
        <v>93</v>
      </c>
      <c r="E47" s="350" t="s">
        <v>95</v>
      </c>
      <c r="F47" s="1773" t="s">
        <v>983</v>
      </c>
      <c r="G47" s="1774" t="s">
        <v>594</v>
      </c>
      <c r="H47" s="1775"/>
      <c r="I47" s="1775"/>
      <c r="J47" s="1776"/>
      <c r="K47" s="363" t="s">
        <v>984</v>
      </c>
      <c r="L47" s="1780" t="s">
        <v>594</v>
      </c>
      <c r="M47" s="1781"/>
    </row>
    <row r="48" spans="1:13">
      <c r="A48" s="1632"/>
      <c r="B48" s="1801"/>
      <c r="C48" s="355" t="s">
        <v>594</v>
      </c>
      <c r="D48" s="375" t="s">
        <v>594</v>
      </c>
      <c r="E48" s="353" t="s">
        <v>964</v>
      </c>
      <c r="F48" s="1773"/>
      <c r="G48" s="1777"/>
      <c r="H48" s="1778"/>
      <c r="I48" s="1778"/>
      <c r="J48" s="1779"/>
      <c r="K48" s="355" t="s">
        <v>594</v>
      </c>
      <c r="L48" s="1782"/>
      <c r="M48" s="1783"/>
    </row>
    <row r="49" spans="1:13">
      <c r="A49" s="1632"/>
      <c r="B49" s="1802"/>
      <c r="C49" s="360" t="s">
        <v>594</v>
      </c>
      <c r="D49" s="360" t="s">
        <v>594</v>
      </c>
      <c r="E49" s="360" t="s">
        <v>594</v>
      </c>
      <c r="F49" s="360" t="s">
        <v>594</v>
      </c>
      <c r="G49" s="360" t="s">
        <v>594</v>
      </c>
      <c r="H49" s="360" t="s">
        <v>594</v>
      </c>
      <c r="I49" s="360" t="s">
        <v>594</v>
      </c>
      <c r="J49" s="360" t="s">
        <v>594</v>
      </c>
      <c r="K49" s="360" t="s">
        <v>594</v>
      </c>
      <c r="L49" s="355" t="s">
        <v>594</v>
      </c>
      <c r="M49" s="359" t="s">
        <v>594</v>
      </c>
    </row>
    <row r="50" spans="1:13" ht="46.5" customHeight="1">
      <c r="A50" s="1632"/>
      <c r="B50" s="383" t="s">
        <v>985</v>
      </c>
      <c r="C50" s="2091" t="s">
        <v>1355</v>
      </c>
      <c r="D50" s="2092"/>
      <c r="E50" s="2092"/>
      <c r="F50" s="2092"/>
      <c r="G50" s="2092"/>
      <c r="H50" s="2092"/>
      <c r="I50" s="2092"/>
      <c r="J50" s="2092"/>
      <c r="K50" s="2092"/>
      <c r="L50" s="2092"/>
      <c r="M50" s="2093"/>
    </row>
    <row r="51" spans="1:13" ht="15" customHeight="1">
      <c r="A51" s="1632"/>
      <c r="B51" s="387" t="s">
        <v>986</v>
      </c>
      <c r="C51" s="1755" t="s">
        <v>1343</v>
      </c>
      <c r="D51" s="1756"/>
      <c r="E51" s="1756"/>
      <c r="F51" s="1756"/>
      <c r="G51" s="1756"/>
      <c r="H51" s="1756"/>
      <c r="I51" s="1756"/>
      <c r="J51" s="1756"/>
      <c r="K51" s="1756"/>
      <c r="L51" s="1756"/>
      <c r="M51" s="1757"/>
    </row>
    <row r="52" spans="1:13">
      <c r="A52" s="1632"/>
      <c r="B52" s="387" t="s">
        <v>988</v>
      </c>
      <c r="C52" s="474">
        <v>30</v>
      </c>
      <c r="D52" s="474" t="s">
        <v>594</v>
      </c>
      <c r="E52" s="474" t="s">
        <v>594</v>
      </c>
      <c r="F52" s="474" t="s">
        <v>594</v>
      </c>
      <c r="G52" s="474" t="s">
        <v>594</v>
      </c>
      <c r="H52" s="474" t="s">
        <v>594</v>
      </c>
      <c r="I52" s="474" t="s">
        <v>594</v>
      </c>
      <c r="J52" s="474" t="s">
        <v>594</v>
      </c>
      <c r="K52" s="474" t="s">
        <v>594</v>
      </c>
      <c r="L52" s="474" t="s">
        <v>594</v>
      </c>
      <c r="M52" s="801" t="s">
        <v>594</v>
      </c>
    </row>
    <row r="53" spans="1:13" ht="15" customHeight="1">
      <c r="A53" s="1632"/>
      <c r="B53" s="387" t="s">
        <v>990</v>
      </c>
      <c r="C53" s="2098"/>
      <c r="D53" s="2099"/>
      <c r="E53" s="2099"/>
      <c r="F53" s="2099"/>
      <c r="G53" s="2099"/>
      <c r="H53" s="2099"/>
      <c r="I53" s="2099"/>
      <c r="J53" s="2099"/>
      <c r="K53" s="2099"/>
      <c r="L53" s="2099"/>
      <c r="M53" s="2100"/>
    </row>
    <row r="54" spans="1:13" ht="15" customHeight="1">
      <c r="A54" s="1652" t="s">
        <v>216</v>
      </c>
      <c r="B54" s="391" t="s">
        <v>992</v>
      </c>
      <c r="C54" s="1755" t="s">
        <v>506</v>
      </c>
      <c r="D54" s="1756"/>
      <c r="E54" s="1756"/>
      <c r="F54" s="1756"/>
      <c r="G54" s="1756"/>
      <c r="H54" s="1756"/>
      <c r="I54" s="1756"/>
      <c r="J54" s="1756"/>
      <c r="K54" s="1756"/>
      <c r="L54" s="1756"/>
      <c r="M54" s="1757"/>
    </row>
    <row r="55" spans="1:13" ht="15" customHeight="1">
      <c r="A55" s="1653"/>
      <c r="B55" s="391" t="s">
        <v>993</v>
      </c>
      <c r="C55" s="1755" t="s">
        <v>1356</v>
      </c>
      <c r="D55" s="1756"/>
      <c r="E55" s="1756"/>
      <c r="F55" s="1756"/>
      <c r="G55" s="1756"/>
      <c r="H55" s="1756"/>
      <c r="I55" s="1756"/>
      <c r="J55" s="1756"/>
      <c r="K55" s="1756"/>
      <c r="L55" s="1756"/>
      <c r="M55" s="1757"/>
    </row>
    <row r="56" spans="1:13" ht="15" customHeight="1">
      <c r="A56" s="1653"/>
      <c r="B56" s="391" t="s">
        <v>995</v>
      </c>
      <c r="C56" s="1755" t="s">
        <v>1343</v>
      </c>
      <c r="D56" s="1756"/>
      <c r="E56" s="1756"/>
      <c r="F56" s="1756"/>
      <c r="G56" s="1756"/>
      <c r="H56" s="1756"/>
      <c r="I56" s="1756"/>
      <c r="J56" s="1756"/>
      <c r="K56" s="1756"/>
      <c r="L56" s="1756"/>
      <c r="M56" s="1757"/>
    </row>
    <row r="57" spans="1:13" ht="15" customHeight="1">
      <c r="A57" s="1653"/>
      <c r="B57" s="391" t="s">
        <v>997</v>
      </c>
      <c r="C57" s="1755" t="s">
        <v>505</v>
      </c>
      <c r="D57" s="1756"/>
      <c r="E57" s="1756"/>
      <c r="F57" s="1756"/>
      <c r="G57" s="1756"/>
      <c r="H57" s="1756"/>
      <c r="I57" s="1756"/>
      <c r="J57" s="1756"/>
      <c r="K57" s="1756"/>
      <c r="L57" s="1756"/>
      <c r="M57" s="1757"/>
    </row>
    <row r="58" spans="1:13" ht="15" customHeight="1">
      <c r="A58" s="1653"/>
      <c r="B58" s="391" t="s">
        <v>998</v>
      </c>
      <c r="C58" s="1755" t="s">
        <v>507</v>
      </c>
      <c r="D58" s="1756"/>
      <c r="E58" s="1756"/>
      <c r="F58" s="1756"/>
      <c r="G58" s="1756"/>
      <c r="H58" s="1756"/>
      <c r="I58" s="1756"/>
      <c r="J58" s="1756"/>
      <c r="K58" s="1756"/>
      <c r="L58" s="1756"/>
      <c r="M58" s="1757"/>
    </row>
    <row r="59" spans="1:13" ht="15" customHeight="1">
      <c r="A59" s="1654"/>
      <c r="B59" s="391" t="s">
        <v>999</v>
      </c>
      <c r="C59" s="1755">
        <v>6013241000</v>
      </c>
      <c r="D59" s="1756"/>
      <c r="E59" s="1756"/>
      <c r="F59" s="1756"/>
      <c r="G59" s="1756"/>
      <c r="H59" s="1756"/>
      <c r="I59" s="1756"/>
      <c r="J59" s="1756"/>
      <c r="K59" s="1756"/>
      <c r="L59" s="1756"/>
      <c r="M59" s="1757"/>
    </row>
    <row r="60" spans="1:13" ht="15" customHeight="1">
      <c r="A60" s="1652" t="s">
        <v>1000</v>
      </c>
      <c r="B60" s="392" t="s">
        <v>1001</v>
      </c>
      <c r="C60" s="1755" t="s">
        <v>1346</v>
      </c>
      <c r="D60" s="1756"/>
      <c r="E60" s="1756"/>
      <c r="F60" s="1756"/>
      <c r="G60" s="1756"/>
      <c r="H60" s="1756"/>
      <c r="I60" s="1756"/>
      <c r="J60" s="1756"/>
      <c r="K60" s="1756"/>
      <c r="L60" s="1756"/>
      <c r="M60" s="1757"/>
    </row>
    <row r="61" spans="1:13" ht="15" customHeight="1">
      <c r="A61" s="1653"/>
      <c r="B61" s="392" t="s">
        <v>1003</v>
      </c>
      <c r="C61" s="1755" t="s">
        <v>1347</v>
      </c>
      <c r="D61" s="1756"/>
      <c r="E61" s="1756"/>
      <c r="F61" s="1756"/>
      <c r="G61" s="1756"/>
      <c r="H61" s="1756"/>
      <c r="I61" s="1756"/>
      <c r="J61" s="1756"/>
      <c r="K61" s="1756"/>
      <c r="L61" s="1756"/>
      <c r="M61" s="1757"/>
    </row>
    <row r="62" spans="1:13" ht="15" customHeight="1">
      <c r="A62" s="1653"/>
      <c r="B62" s="393" t="s">
        <v>296</v>
      </c>
      <c r="C62" s="1610" t="s">
        <v>1120</v>
      </c>
      <c r="D62" s="1610"/>
      <c r="E62" s="1610"/>
      <c r="F62" s="1610"/>
      <c r="G62" s="1610"/>
      <c r="H62" s="1610"/>
      <c r="I62" s="1610"/>
      <c r="J62" s="1610"/>
      <c r="K62" s="1610"/>
      <c r="L62" s="1610"/>
      <c r="M62" s="1611"/>
    </row>
    <row r="63" spans="1:13">
      <c r="A63" s="318" t="s">
        <v>220</v>
      </c>
      <c r="B63" s="394" t="s">
        <v>594</v>
      </c>
      <c r="C63" s="1765" t="s">
        <v>594</v>
      </c>
      <c r="D63" s="1765"/>
      <c r="E63" s="1765"/>
      <c r="F63" s="1765"/>
      <c r="G63" s="1765"/>
      <c r="H63" s="1765"/>
      <c r="I63" s="1765"/>
      <c r="J63" s="1765"/>
      <c r="K63" s="1765"/>
      <c r="L63" s="1765"/>
      <c r="M63" s="1766"/>
    </row>
  </sheetData>
  <mergeCells count="52">
    <mergeCell ref="A60:A62"/>
    <mergeCell ref="C60:M60"/>
    <mergeCell ref="C61:M61"/>
    <mergeCell ref="C62:M62"/>
    <mergeCell ref="C63:M63"/>
    <mergeCell ref="C53:M53"/>
    <mergeCell ref="A54:A59"/>
    <mergeCell ref="C54:M54"/>
    <mergeCell ref="C55:M55"/>
    <mergeCell ref="C56:M56"/>
    <mergeCell ref="C57:M57"/>
    <mergeCell ref="C58:M58"/>
    <mergeCell ref="C59:M59"/>
    <mergeCell ref="C50:M50"/>
    <mergeCell ref="C16:M16"/>
    <mergeCell ref="A17:A53"/>
    <mergeCell ref="C17:M17"/>
    <mergeCell ref="C18:M18"/>
    <mergeCell ref="B19:B25"/>
    <mergeCell ref="F24:M24"/>
    <mergeCell ref="B26:B29"/>
    <mergeCell ref="B33:B35"/>
    <mergeCell ref="B36:B45"/>
    <mergeCell ref="H44:I44"/>
    <mergeCell ref="B46:B49"/>
    <mergeCell ref="F47:F48"/>
    <mergeCell ref="G47:J48"/>
    <mergeCell ref="L47:M48"/>
    <mergeCell ref="C51:M51"/>
    <mergeCell ref="I10:J10"/>
    <mergeCell ref="C11:M11"/>
    <mergeCell ref="C12:M12"/>
    <mergeCell ref="C13:M13"/>
    <mergeCell ref="B14:B15"/>
    <mergeCell ref="C14:D14"/>
    <mergeCell ref="F14:M14"/>
    <mergeCell ref="A2:A15"/>
    <mergeCell ref="C2:M2"/>
    <mergeCell ref="C3:M3"/>
    <mergeCell ref="D4:E4"/>
    <mergeCell ref="F4:G4"/>
    <mergeCell ref="H4:M4"/>
    <mergeCell ref="C5:M5"/>
    <mergeCell ref="C6:M6"/>
    <mergeCell ref="C7:D7"/>
    <mergeCell ref="I7:M7"/>
    <mergeCell ref="B8:B10"/>
    <mergeCell ref="C9:D9"/>
    <mergeCell ref="F9:G9"/>
    <mergeCell ref="I9:J9"/>
    <mergeCell ref="C10:D10"/>
    <mergeCell ref="F10:G10"/>
  </mergeCells>
  <hyperlinks>
    <hyperlink ref="C58" r:id="rId1"/>
  </hyperlinks>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3"/>
  <sheetViews>
    <sheetView topLeftCell="B1" zoomScale="72" zoomScaleNormal="72" workbookViewId="0">
      <selection activeCell="C2" sqref="C2:M2"/>
    </sheetView>
  </sheetViews>
  <sheetFormatPr baseColWidth="10" defaultColWidth="9.140625" defaultRowHeight="15.75"/>
  <cols>
    <col min="1" max="1" width="23.42578125" customWidth="1"/>
    <col min="2" max="2" width="36.7109375" style="345" customWidth="1"/>
    <col min="3" max="13" width="9.140625" style="345"/>
    <col min="14" max="18" width="28" style="11" customWidth="1"/>
  </cols>
  <sheetData>
    <row r="1" spans="1:13">
      <c r="A1" s="398" t="s">
        <v>594</v>
      </c>
      <c r="B1" s="380" t="s">
        <v>1357</v>
      </c>
      <c r="C1" s="347"/>
      <c r="D1" s="348" t="s">
        <v>594</v>
      </c>
      <c r="E1" s="348" t="s">
        <v>594</v>
      </c>
      <c r="F1" s="348" t="s">
        <v>594</v>
      </c>
      <c r="G1" s="348" t="s">
        <v>594</v>
      </c>
      <c r="H1" s="348" t="s">
        <v>594</v>
      </c>
      <c r="I1" s="348" t="s">
        <v>594</v>
      </c>
      <c r="J1" s="348" t="s">
        <v>594</v>
      </c>
      <c r="K1" s="348" t="s">
        <v>594</v>
      </c>
      <c r="L1" s="348" t="s">
        <v>594</v>
      </c>
      <c r="M1" s="349" t="s">
        <v>594</v>
      </c>
    </row>
    <row r="2" spans="1:13" ht="36" customHeight="1">
      <c r="A2" s="1636" t="s">
        <v>944</v>
      </c>
      <c r="B2" s="381" t="s">
        <v>945</v>
      </c>
      <c r="C2" s="1784" t="s">
        <v>509</v>
      </c>
      <c r="D2" s="1784"/>
      <c r="E2" s="1784"/>
      <c r="F2" s="1784"/>
      <c r="G2" s="1784"/>
      <c r="H2" s="1784"/>
      <c r="I2" s="1784"/>
      <c r="J2" s="1784"/>
      <c r="K2" s="1784"/>
      <c r="L2" s="1784"/>
      <c r="M2" s="1785"/>
    </row>
    <row r="3" spans="1:13" ht="30.75" customHeight="1">
      <c r="A3" s="1637"/>
      <c r="B3" s="382" t="s">
        <v>1063</v>
      </c>
      <c r="C3" s="1610" t="s">
        <v>1358</v>
      </c>
      <c r="D3" s="1610"/>
      <c r="E3" s="1610"/>
      <c r="F3" s="1610"/>
      <c r="G3" s="1610"/>
      <c r="H3" s="1610"/>
      <c r="I3" s="1610"/>
      <c r="J3" s="1610"/>
      <c r="K3" s="1610"/>
      <c r="L3" s="1610"/>
      <c r="M3" s="1611"/>
    </row>
    <row r="4" spans="1:13" ht="15" customHeight="1">
      <c r="A4" s="1637"/>
      <c r="B4" s="383" t="s">
        <v>292</v>
      </c>
      <c r="C4" s="350" t="s">
        <v>93</v>
      </c>
      <c r="D4" s="1761" t="s">
        <v>594</v>
      </c>
      <c r="E4" s="1762"/>
      <c r="F4" s="2101" t="s">
        <v>293</v>
      </c>
      <c r="G4" s="2102"/>
      <c r="H4" s="353" t="s">
        <v>594</v>
      </c>
      <c r="I4" s="1610">
        <v>302</v>
      </c>
      <c r="J4" s="1610"/>
      <c r="K4" s="1610"/>
      <c r="L4" s="1610"/>
      <c r="M4" s="1611"/>
    </row>
    <row r="5" spans="1:13" ht="15" customHeight="1">
      <c r="A5" s="1637"/>
      <c r="B5" s="383" t="s">
        <v>947</v>
      </c>
      <c r="C5" s="1610" t="s">
        <v>1332</v>
      </c>
      <c r="D5" s="1610"/>
      <c r="E5" s="1610"/>
      <c r="F5" s="1610"/>
      <c r="G5" s="1610"/>
      <c r="H5" s="1610"/>
      <c r="I5" s="1610"/>
      <c r="J5" s="1610"/>
      <c r="K5" s="1610"/>
      <c r="L5" s="1610"/>
      <c r="M5" s="1611"/>
    </row>
    <row r="6" spans="1:13" ht="15" customHeight="1">
      <c r="A6" s="1637"/>
      <c r="B6" s="383" t="s">
        <v>948</v>
      </c>
      <c r="C6" s="1610" t="s">
        <v>1359</v>
      </c>
      <c r="D6" s="1610"/>
      <c r="E6" s="1610"/>
      <c r="F6" s="1610"/>
      <c r="G6" s="1610"/>
      <c r="H6" s="1610"/>
      <c r="I6" s="1610"/>
      <c r="J6" s="1610"/>
      <c r="K6" s="1610"/>
      <c r="L6" s="1610"/>
      <c r="M6" s="1611"/>
    </row>
    <row r="7" spans="1:13" ht="15" customHeight="1">
      <c r="A7" s="1637"/>
      <c r="B7" s="383" t="s">
        <v>949</v>
      </c>
      <c r="C7" s="1788" t="s">
        <v>28</v>
      </c>
      <c r="D7" s="1788"/>
      <c r="E7" s="355" t="s">
        <v>594</v>
      </c>
      <c r="F7" s="355" t="s">
        <v>594</v>
      </c>
      <c r="G7" s="356" t="s">
        <v>594</v>
      </c>
      <c r="H7" s="357" t="s">
        <v>296</v>
      </c>
      <c r="I7" s="1788" t="s">
        <v>46</v>
      </c>
      <c r="J7" s="1788"/>
      <c r="K7" s="1788"/>
      <c r="L7" s="1788"/>
      <c r="M7" s="1789"/>
    </row>
    <row r="8" spans="1:13">
      <c r="A8" s="1637"/>
      <c r="B8" s="1806" t="s">
        <v>950</v>
      </c>
      <c r="C8" s="355" t="s">
        <v>594</v>
      </c>
      <c r="D8" s="355" t="s">
        <v>594</v>
      </c>
      <c r="E8" s="358" t="s">
        <v>594</v>
      </c>
      <c r="F8" s="358" t="s">
        <v>594</v>
      </c>
      <c r="G8" s="358" t="s">
        <v>594</v>
      </c>
      <c r="H8" s="358" t="s">
        <v>594</v>
      </c>
      <c r="I8" s="355" t="s">
        <v>594</v>
      </c>
      <c r="J8" s="355" t="s">
        <v>594</v>
      </c>
      <c r="K8" s="355" t="s">
        <v>594</v>
      </c>
      <c r="L8" s="355" t="s">
        <v>594</v>
      </c>
      <c r="M8" s="359" t="s">
        <v>594</v>
      </c>
    </row>
    <row r="9" spans="1:13" ht="15" customHeight="1">
      <c r="A9" s="1637"/>
      <c r="B9" s="1806"/>
      <c r="C9" s="1771" t="s">
        <v>1120</v>
      </c>
      <c r="D9" s="1771"/>
      <c r="E9" s="355" t="s">
        <v>594</v>
      </c>
      <c r="F9" s="1771" t="s">
        <v>594</v>
      </c>
      <c r="G9" s="1771"/>
      <c r="H9" s="355" t="s">
        <v>594</v>
      </c>
      <c r="I9" s="1771" t="s">
        <v>594</v>
      </c>
      <c r="J9" s="1771"/>
      <c r="K9" s="355" t="s">
        <v>594</v>
      </c>
      <c r="L9" s="355" t="s">
        <v>594</v>
      </c>
      <c r="M9" s="359" t="s">
        <v>594</v>
      </c>
    </row>
    <row r="10" spans="1:13" ht="15" customHeight="1">
      <c r="A10" s="1637"/>
      <c r="B10" s="1807"/>
      <c r="C10" s="1771" t="s">
        <v>951</v>
      </c>
      <c r="D10" s="1771"/>
      <c r="E10" s="360" t="s">
        <v>594</v>
      </c>
      <c r="F10" s="1771" t="s">
        <v>951</v>
      </c>
      <c r="G10" s="1771"/>
      <c r="H10" s="360" t="s">
        <v>594</v>
      </c>
      <c r="I10" s="1771" t="s">
        <v>951</v>
      </c>
      <c r="J10" s="1771"/>
      <c r="K10" s="360" t="s">
        <v>594</v>
      </c>
      <c r="L10" s="360" t="s">
        <v>594</v>
      </c>
      <c r="M10" s="361" t="s">
        <v>594</v>
      </c>
    </row>
    <row r="11" spans="1:13" ht="73.5" customHeight="1">
      <c r="A11" s="1637"/>
      <c r="B11" s="383" t="s">
        <v>952</v>
      </c>
      <c r="C11" s="1610" t="s">
        <v>1360</v>
      </c>
      <c r="D11" s="1610"/>
      <c r="E11" s="1610"/>
      <c r="F11" s="1610"/>
      <c r="G11" s="1610"/>
      <c r="H11" s="1610"/>
      <c r="I11" s="1610"/>
      <c r="J11" s="1610"/>
      <c r="K11" s="1610"/>
      <c r="L11" s="1610"/>
      <c r="M11" s="1611"/>
    </row>
    <row r="12" spans="1:13" ht="15" customHeight="1">
      <c r="A12" s="1637"/>
      <c r="B12" s="383" t="s">
        <v>1069</v>
      </c>
      <c r="C12" s="1610" t="s">
        <v>1361</v>
      </c>
      <c r="D12" s="1610"/>
      <c r="E12" s="1610"/>
      <c r="F12" s="1610"/>
      <c r="G12" s="1610"/>
      <c r="H12" s="1610"/>
      <c r="I12" s="1610"/>
      <c r="J12" s="1610"/>
      <c r="K12" s="1610"/>
      <c r="L12" s="1610"/>
      <c r="M12" s="1611"/>
    </row>
    <row r="13" spans="1:13" ht="33" customHeight="1">
      <c r="A13" s="1637"/>
      <c r="B13" s="383" t="s">
        <v>1071</v>
      </c>
      <c r="C13" s="2088" t="s">
        <v>1337</v>
      </c>
      <c r="D13" s="2089"/>
      <c r="E13" s="2089"/>
      <c r="F13" s="2089"/>
      <c r="G13" s="2089"/>
      <c r="H13" s="2089"/>
      <c r="I13" s="2089"/>
      <c r="J13" s="2089"/>
      <c r="K13" s="2089"/>
      <c r="L13" s="2089"/>
      <c r="M13" s="2090"/>
    </row>
    <row r="14" spans="1:13" ht="15" customHeight="1">
      <c r="A14" s="1637"/>
      <c r="B14" s="1808" t="s">
        <v>1072</v>
      </c>
      <c r="C14" s="1610" t="s">
        <v>57</v>
      </c>
      <c r="D14" s="1610"/>
      <c r="E14" s="362" t="s">
        <v>108</v>
      </c>
      <c r="F14" s="1610" t="s">
        <v>1338</v>
      </c>
      <c r="G14" s="1610"/>
      <c r="H14" s="1610"/>
      <c r="I14" s="1610"/>
      <c r="J14" s="1610"/>
      <c r="K14" s="1610"/>
      <c r="L14" s="1610"/>
      <c r="M14" s="1611"/>
    </row>
    <row r="15" spans="1:13">
      <c r="A15" s="1637"/>
      <c r="B15" s="1809"/>
      <c r="C15" s="350" t="s">
        <v>594</v>
      </c>
      <c r="D15" s="350" t="s">
        <v>594</v>
      </c>
      <c r="E15" s="385" t="s">
        <v>594</v>
      </c>
      <c r="F15" s="363" t="s">
        <v>594</v>
      </c>
      <c r="G15" s="363" t="s">
        <v>594</v>
      </c>
      <c r="H15" s="363" t="s">
        <v>594</v>
      </c>
      <c r="I15" s="363" t="s">
        <v>594</v>
      </c>
      <c r="J15" s="363" t="s">
        <v>594</v>
      </c>
      <c r="K15" s="363" t="s">
        <v>594</v>
      </c>
      <c r="L15" s="355" t="s">
        <v>594</v>
      </c>
      <c r="M15" s="359" t="s">
        <v>594</v>
      </c>
    </row>
    <row r="16" spans="1:13" ht="15" customHeight="1">
      <c r="A16" s="312" t="s">
        <v>594</v>
      </c>
      <c r="B16" s="386" t="s">
        <v>594</v>
      </c>
      <c r="C16" s="1610" t="s">
        <v>594</v>
      </c>
      <c r="D16" s="1610"/>
      <c r="E16" s="1610"/>
      <c r="F16" s="1610"/>
      <c r="G16" s="1610"/>
      <c r="H16" s="1610"/>
      <c r="I16" s="1610"/>
      <c r="J16" s="1610"/>
      <c r="K16" s="1610"/>
      <c r="L16" s="1610"/>
      <c r="M16" s="1611"/>
    </row>
    <row r="17" spans="1:13" ht="15" customHeight="1">
      <c r="A17" s="1760" t="s">
        <v>204</v>
      </c>
      <c r="B17" s="387" t="s">
        <v>283</v>
      </c>
      <c r="C17" s="1610" t="s">
        <v>511</v>
      </c>
      <c r="D17" s="1610"/>
      <c r="E17" s="1610"/>
      <c r="F17" s="1610"/>
      <c r="G17" s="1610"/>
      <c r="H17" s="1610"/>
      <c r="I17" s="1610"/>
      <c r="J17" s="1610"/>
      <c r="K17" s="1610"/>
      <c r="L17" s="1610"/>
      <c r="M17" s="1611"/>
    </row>
    <row r="18" spans="1:13" ht="38.25" customHeight="1">
      <c r="A18" s="1632"/>
      <c r="B18" s="387" t="s">
        <v>1074</v>
      </c>
      <c r="C18" s="1610" t="s">
        <v>510</v>
      </c>
      <c r="D18" s="1610"/>
      <c r="E18" s="1610"/>
      <c r="F18" s="1610"/>
      <c r="G18" s="1610"/>
      <c r="H18" s="1610"/>
      <c r="I18" s="1610"/>
      <c r="J18" s="1610"/>
      <c r="K18" s="1610"/>
      <c r="L18" s="1610"/>
      <c r="M18" s="1611"/>
    </row>
    <row r="19" spans="1:13">
      <c r="A19" s="1632"/>
      <c r="B19" s="1801" t="s">
        <v>954</v>
      </c>
      <c r="C19" s="355" t="s">
        <v>594</v>
      </c>
      <c r="D19" s="363" t="s">
        <v>594</v>
      </c>
      <c r="E19" s="363" t="s">
        <v>594</v>
      </c>
      <c r="F19" s="363" t="s">
        <v>594</v>
      </c>
      <c r="G19" s="363" t="s">
        <v>594</v>
      </c>
      <c r="H19" s="363" t="s">
        <v>594</v>
      </c>
      <c r="I19" s="363" t="s">
        <v>594</v>
      </c>
      <c r="J19" s="363" t="s">
        <v>594</v>
      </c>
      <c r="K19" s="363" t="s">
        <v>594</v>
      </c>
      <c r="L19" s="363" t="s">
        <v>594</v>
      </c>
      <c r="M19" s="364" t="s">
        <v>594</v>
      </c>
    </row>
    <row r="20" spans="1:13">
      <c r="A20" s="1632"/>
      <c r="B20" s="1801"/>
      <c r="C20" s="355" t="s">
        <v>594</v>
      </c>
      <c r="D20" s="350" t="s">
        <v>594</v>
      </c>
      <c r="E20" s="363" t="s">
        <v>594</v>
      </c>
      <c r="F20" s="350" t="s">
        <v>594</v>
      </c>
      <c r="G20" s="363" t="s">
        <v>594</v>
      </c>
      <c r="H20" s="350" t="s">
        <v>594</v>
      </c>
      <c r="I20" s="363" t="s">
        <v>594</v>
      </c>
      <c r="J20" s="350" t="s">
        <v>594</v>
      </c>
      <c r="K20" s="363" t="s">
        <v>594</v>
      </c>
      <c r="L20" s="363" t="s">
        <v>594</v>
      </c>
      <c r="M20" s="364" t="s">
        <v>594</v>
      </c>
    </row>
    <row r="21" spans="1:13" ht="31.5">
      <c r="A21" s="1632"/>
      <c r="B21" s="1801"/>
      <c r="C21" s="363" t="s">
        <v>955</v>
      </c>
      <c r="D21" s="365" t="s">
        <v>594</v>
      </c>
      <c r="E21" s="363" t="s">
        <v>956</v>
      </c>
      <c r="F21" s="365" t="s">
        <v>594</v>
      </c>
      <c r="G21" s="363" t="s">
        <v>957</v>
      </c>
      <c r="H21" s="365" t="s">
        <v>594</v>
      </c>
      <c r="I21" s="363" t="s">
        <v>958</v>
      </c>
      <c r="J21" s="365" t="s">
        <v>594</v>
      </c>
      <c r="K21" s="363" t="s">
        <v>594</v>
      </c>
      <c r="L21" s="363" t="s">
        <v>594</v>
      </c>
      <c r="M21" s="364" t="s">
        <v>594</v>
      </c>
    </row>
    <row r="22" spans="1:13" ht="31.5">
      <c r="A22" s="1632"/>
      <c r="B22" s="1801"/>
      <c r="C22" s="363" t="s">
        <v>959</v>
      </c>
      <c r="D22" s="365" t="s">
        <v>594</v>
      </c>
      <c r="E22" s="363" t="s">
        <v>960</v>
      </c>
      <c r="F22" s="365" t="s">
        <v>594</v>
      </c>
      <c r="G22" s="363" t="s">
        <v>961</v>
      </c>
      <c r="H22" s="365" t="s">
        <v>594</v>
      </c>
      <c r="I22" s="363" t="s">
        <v>594</v>
      </c>
      <c r="J22" s="363" t="s">
        <v>594</v>
      </c>
      <c r="K22" s="363" t="s">
        <v>594</v>
      </c>
      <c r="L22" s="363" t="s">
        <v>594</v>
      </c>
      <c r="M22" s="364" t="s">
        <v>594</v>
      </c>
    </row>
    <row r="23" spans="1:13" ht="31.5">
      <c r="A23" s="1632"/>
      <c r="B23" s="1801"/>
      <c r="C23" s="363" t="s">
        <v>962</v>
      </c>
      <c r="D23" s="365" t="s">
        <v>594</v>
      </c>
      <c r="E23" s="363" t="s">
        <v>963</v>
      </c>
      <c r="F23" s="365" t="s">
        <v>594</v>
      </c>
      <c r="G23" s="363" t="s">
        <v>594</v>
      </c>
      <c r="H23" s="363" t="s">
        <v>594</v>
      </c>
      <c r="I23" s="363" t="s">
        <v>594</v>
      </c>
      <c r="J23" s="363" t="s">
        <v>594</v>
      </c>
      <c r="K23" s="363" t="s">
        <v>594</v>
      </c>
      <c r="L23" s="363" t="s">
        <v>594</v>
      </c>
      <c r="M23" s="364" t="s">
        <v>594</v>
      </c>
    </row>
    <row r="24" spans="1:13" ht="15" customHeight="1">
      <c r="A24" s="1632"/>
      <c r="B24" s="1801"/>
      <c r="C24" s="363" t="s">
        <v>105</v>
      </c>
      <c r="D24" s="365" t="s">
        <v>1126</v>
      </c>
      <c r="E24" s="363" t="s">
        <v>965</v>
      </c>
      <c r="F24" s="1771" t="s">
        <v>1362</v>
      </c>
      <c r="G24" s="1771"/>
      <c r="H24" s="1771"/>
      <c r="I24" s="1771"/>
      <c r="J24" s="1771"/>
      <c r="K24" s="1771"/>
      <c r="L24" s="1771"/>
      <c r="M24" s="1772"/>
    </row>
    <row r="25" spans="1:13">
      <c r="A25" s="1632"/>
      <c r="B25" s="1802"/>
      <c r="C25" s="350" t="s">
        <v>594</v>
      </c>
      <c r="D25" s="350" t="s">
        <v>594</v>
      </c>
      <c r="E25" s="350" t="s">
        <v>594</v>
      </c>
      <c r="F25" s="350" t="s">
        <v>594</v>
      </c>
      <c r="G25" s="350" t="s">
        <v>594</v>
      </c>
      <c r="H25" s="350" t="s">
        <v>594</v>
      </c>
      <c r="I25" s="350" t="s">
        <v>594</v>
      </c>
      <c r="J25" s="350" t="s">
        <v>594</v>
      </c>
      <c r="K25" s="350" t="s">
        <v>594</v>
      </c>
      <c r="L25" s="350" t="s">
        <v>594</v>
      </c>
      <c r="M25" s="354" t="s">
        <v>594</v>
      </c>
    </row>
    <row r="26" spans="1:13">
      <c r="A26" s="1632"/>
      <c r="B26" s="1801" t="s">
        <v>967</v>
      </c>
      <c r="C26" s="363" t="s">
        <v>594</v>
      </c>
      <c r="D26" s="363" t="s">
        <v>594</v>
      </c>
      <c r="E26" s="363" t="s">
        <v>594</v>
      </c>
      <c r="F26" s="363" t="s">
        <v>594</v>
      </c>
      <c r="G26" s="363" t="s">
        <v>594</v>
      </c>
      <c r="H26" s="363" t="s">
        <v>594</v>
      </c>
      <c r="I26" s="363" t="s">
        <v>594</v>
      </c>
      <c r="J26" s="363" t="s">
        <v>594</v>
      </c>
      <c r="K26" s="363" t="s">
        <v>594</v>
      </c>
      <c r="L26" s="355" t="s">
        <v>594</v>
      </c>
      <c r="M26" s="359" t="s">
        <v>594</v>
      </c>
    </row>
    <row r="27" spans="1:13">
      <c r="A27" s="1632"/>
      <c r="B27" s="1801"/>
      <c r="C27" s="363" t="s">
        <v>968</v>
      </c>
      <c r="D27" s="366" t="s">
        <v>594</v>
      </c>
      <c r="E27" s="363" t="s">
        <v>594</v>
      </c>
      <c r="F27" s="363" t="s">
        <v>969</v>
      </c>
      <c r="G27" s="366" t="s">
        <v>594</v>
      </c>
      <c r="H27" s="363" t="s">
        <v>594</v>
      </c>
      <c r="I27" s="363" t="s">
        <v>970</v>
      </c>
      <c r="J27" s="366" t="s">
        <v>964</v>
      </c>
      <c r="K27" s="363" t="s">
        <v>594</v>
      </c>
      <c r="L27" s="355" t="s">
        <v>594</v>
      </c>
      <c r="M27" s="359" t="s">
        <v>594</v>
      </c>
    </row>
    <row r="28" spans="1:13" ht="31.5">
      <c r="A28" s="1632"/>
      <c r="B28" s="1801"/>
      <c r="C28" s="363" t="s">
        <v>971</v>
      </c>
      <c r="D28" s="368" t="s">
        <v>594</v>
      </c>
      <c r="E28" s="355" t="s">
        <v>594</v>
      </c>
      <c r="F28" s="363" t="s">
        <v>972</v>
      </c>
      <c r="G28" s="365" t="s">
        <v>594</v>
      </c>
      <c r="H28" s="355" t="s">
        <v>594</v>
      </c>
      <c r="I28" s="355" t="s">
        <v>594</v>
      </c>
      <c r="J28" s="355" t="s">
        <v>594</v>
      </c>
      <c r="K28" s="355" t="s">
        <v>594</v>
      </c>
      <c r="L28" s="355" t="s">
        <v>594</v>
      </c>
      <c r="M28" s="359" t="s">
        <v>594</v>
      </c>
    </row>
    <row r="29" spans="1:13">
      <c r="A29" s="1632"/>
      <c r="B29" s="1802"/>
      <c r="C29" s="350" t="s">
        <v>594</v>
      </c>
      <c r="D29" s="350" t="s">
        <v>594</v>
      </c>
      <c r="E29" s="350" t="s">
        <v>594</v>
      </c>
      <c r="F29" s="350" t="s">
        <v>594</v>
      </c>
      <c r="G29" s="350" t="s">
        <v>594</v>
      </c>
      <c r="H29" s="350" t="s">
        <v>594</v>
      </c>
      <c r="I29" s="350" t="s">
        <v>594</v>
      </c>
      <c r="J29" s="350" t="s">
        <v>594</v>
      </c>
      <c r="K29" s="350" t="s">
        <v>594</v>
      </c>
      <c r="L29" s="360" t="s">
        <v>594</v>
      </c>
      <c r="M29" s="361" t="s">
        <v>594</v>
      </c>
    </row>
    <row r="30" spans="1:13">
      <c r="A30" s="1632"/>
      <c r="B30" s="384" t="s">
        <v>973</v>
      </c>
      <c r="C30" s="363" t="s">
        <v>594</v>
      </c>
      <c r="D30" s="363" t="s">
        <v>594</v>
      </c>
      <c r="E30" s="363" t="s">
        <v>594</v>
      </c>
      <c r="F30" s="363" t="s">
        <v>594</v>
      </c>
      <c r="G30" s="363" t="s">
        <v>594</v>
      </c>
      <c r="H30" s="363" t="s">
        <v>594</v>
      </c>
      <c r="I30" s="363" t="s">
        <v>594</v>
      </c>
      <c r="J30" s="363" t="s">
        <v>594</v>
      </c>
      <c r="K30" s="363" t="s">
        <v>594</v>
      </c>
      <c r="L30" s="363" t="s">
        <v>594</v>
      </c>
      <c r="M30" s="364" t="s">
        <v>594</v>
      </c>
    </row>
    <row r="31" spans="1:13">
      <c r="A31" s="1632"/>
      <c r="B31" s="384" t="s">
        <v>594</v>
      </c>
      <c r="C31" s="369" t="s">
        <v>974</v>
      </c>
      <c r="D31" s="418" t="s">
        <v>495</v>
      </c>
      <c r="E31" s="363" t="s">
        <v>594</v>
      </c>
      <c r="F31" s="355" t="s">
        <v>975</v>
      </c>
      <c r="G31" s="366" t="s">
        <v>495</v>
      </c>
      <c r="H31" s="363" t="s">
        <v>594</v>
      </c>
      <c r="I31" s="355" t="s">
        <v>976</v>
      </c>
      <c r="J31" s="376" t="s">
        <v>411</v>
      </c>
      <c r="K31" s="346" t="s">
        <v>594</v>
      </c>
      <c r="L31" s="370" t="s">
        <v>594</v>
      </c>
      <c r="M31" s="364" t="s">
        <v>594</v>
      </c>
    </row>
    <row r="32" spans="1:13">
      <c r="A32" s="1632"/>
      <c r="B32" s="383" t="s">
        <v>594</v>
      </c>
      <c r="C32" s="350" t="s">
        <v>594</v>
      </c>
      <c r="D32" s="350" t="s">
        <v>594</v>
      </c>
      <c r="E32" s="350" t="s">
        <v>594</v>
      </c>
      <c r="F32" s="350" t="s">
        <v>594</v>
      </c>
      <c r="G32" s="350" t="s">
        <v>594</v>
      </c>
      <c r="H32" s="350" t="s">
        <v>594</v>
      </c>
      <c r="I32" s="350" t="s">
        <v>594</v>
      </c>
      <c r="J32" s="350" t="s">
        <v>594</v>
      </c>
      <c r="K32" s="350" t="s">
        <v>594</v>
      </c>
      <c r="L32" s="350" t="s">
        <v>594</v>
      </c>
      <c r="M32" s="354" t="s">
        <v>594</v>
      </c>
    </row>
    <row r="33" spans="1:13">
      <c r="A33" s="1632"/>
      <c r="B33" s="1801" t="s">
        <v>977</v>
      </c>
      <c r="C33" s="371" t="s">
        <v>594</v>
      </c>
      <c r="D33" s="371" t="s">
        <v>594</v>
      </c>
      <c r="E33" s="371" t="s">
        <v>594</v>
      </c>
      <c r="F33" s="371" t="s">
        <v>594</v>
      </c>
      <c r="G33" s="371" t="s">
        <v>594</v>
      </c>
      <c r="H33" s="371" t="s">
        <v>594</v>
      </c>
      <c r="I33" s="371" t="s">
        <v>594</v>
      </c>
      <c r="J33" s="371" t="s">
        <v>594</v>
      </c>
      <c r="K33" s="371" t="s">
        <v>594</v>
      </c>
      <c r="L33" s="355" t="s">
        <v>594</v>
      </c>
      <c r="M33" s="359" t="s">
        <v>594</v>
      </c>
    </row>
    <row r="34" spans="1:13" ht="31.5">
      <c r="A34" s="1632"/>
      <c r="B34" s="1801"/>
      <c r="C34" s="363" t="s">
        <v>978</v>
      </c>
      <c r="D34" s="366">
        <v>2023</v>
      </c>
      <c r="E34" s="371" t="s">
        <v>594</v>
      </c>
      <c r="F34" s="363" t="s">
        <v>979</v>
      </c>
      <c r="G34" s="375">
        <v>2033</v>
      </c>
      <c r="H34" s="371" t="s">
        <v>594</v>
      </c>
      <c r="I34" s="355" t="s">
        <v>594</v>
      </c>
      <c r="J34" s="371" t="s">
        <v>594</v>
      </c>
      <c r="K34" s="371" t="s">
        <v>594</v>
      </c>
      <c r="L34" s="355" t="s">
        <v>594</v>
      </c>
      <c r="M34" s="359" t="s">
        <v>594</v>
      </c>
    </row>
    <row r="35" spans="1:13">
      <c r="A35" s="1632"/>
      <c r="B35" s="1802"/>
      <c r="C35" s="350" t="s">
        <v>594</v>
      </c>
      <c r="D35" s="350" t="s">
        <v>594</v>
      </c>
      <c r="E35" s="373" t="s">
        <v>594</v>
      </c>
      <c r="F35" s="350" t="s">
        <v>594</v>
      </c>
      <c r="G35" s="373" t="s">
        <v>594</v>
      </c>
      <c r="H35" s="373" t="s">
        <v>594</v>
      </c>
      <c r="I35" s="360" t="s">
        <v>594</v>
      </c>
      <c r="J35" s="373" t="s">
        <v>594</v>
      </c>
      <c r="K35" s="373" t="s">
        <v>594</v>
      </c>
      <c r="L35" s="360" t="s">
        <v>594</v>
      </c>
      <c r="M35" s="361" t="s">
        <v>594</v>
      </c>
    </row>
    <row r="36" spans="1:13">
      <c r="A36" s="1632"/>
      <c r="B36" s="1801" t="s">
        <v>980</v>
      </c>
      <c r="C36" s="363" t="s">
        <v>594</v>
      </c>
      <c r="D36" s="363" t="s">
        <v>594</v>
      </c>
      <c r="E36" s="363" t="s">
        <v>594</v>
      </c>
      <c r="F36" s="363" t="s">
        <v>594</v>
      </c>
      <c r="G36" s="363" t="s">
        <v>594</v>
      </c>
      <c r="H36" s="363" t="s">
        <v>594</v>
      </c>
      <c r="I36" s="363" t="s">
        <v>594</v>
      </c>
      <c r="J36" s="363" t="s">
        <v>594</v>
      </c>
      <c r="K36" s="363" t="s">
        <v>594</v>
      </c>
      <c r="L36" s="363" t="s">
        <v>594</v>
      </c>
      <c r="M36" s="364" t="s">
        <v>594</v>
      </c>
    </row>
    <row r="37" spans="1:13">
      <c r="A37" s="1632"/>
      <c r="B37" s="1801"/>
      <c r="C37" s="363" t="s">
        <v>594</v>
      </c>
      <c r="D37" s="6">
        <v>2023</v>
      </c>
      <c r="E37" s="6"/>
      <c r="F37" s="6">
        <v>2024</v>
      </c>
      <c r="G37" s="6"/>
      <c r="H37" s="131">
        <v>2025</v>
      </c>
      <c r="I37" s="131"/>
      <c r="J37" s="131">
        <v>2026</v>
      </c>
      <c r="K37" s="6"/>
      <c r="L37" s="6">
        <v>2027</v>
      </c>
      <c r="M37" s="364" t="s">
        <v>594</v>
      </c>
    </row>
    <row r="38" spans="1:13">
      <c r="A38" s="1632"/>
      <c r="B38" s="1801"/>
      <c r="C38" s="363" t="s">
        <v>594</v>
      </c>
      <c r="D38" s="447">
        <v>0.1</v>
      </c>
      <c r="E38" s="443" t="s">
        <v>594</v>
      </c>
      <c r="F38" s="456">
        <v>0.2</v>
      </c>
      <c r="G38" s="370" t="s">
        <v>594</v>
      </c>
      <c r="H38" s="456">
        <v>0.3</v>
      </c>
      <c r="I38" s="370" t="s">
        <v>594</v>
      </c>
      <c r="J38" s="456">
        <v>0.4</v>
      </c>
      <c r="K38" s="370" t="s">
        <v>594</v>
      </c>
      <c r="L38" s="456">
        <v>0.5</v>
      </c>
      <c r="M38" s="389" t="s">
        <v>594</v>
      </c>
    </row>
    <row r="39" spans="1:13">
      <c r="A39" s="1632"/>
      <c r="B39" s="1801"/>
      <c r="C39" s="363" t="s">
        <v>594</v>
      </c>
      <c r="D39" s="363">
        <v>2028</v>
      </c>
      <c r="E39" s="363" t="s">
        <v>594</v>
      </c>
      <c r="F39" s="363">
        <v>2029</v>
      </c>
      <c r="G39" s="363" t="s">
        <v>594</v>
      </c>
      <c r="H39" s="355">
        <v>2030</v>
      </c>
      <c r="I39" s="355" t="s">
        <v>594</v>
      </c>
      <c r="J39" s="355">
        <v>2031</v>
      </c>
      <c r="K39" s="363" t="s">
        <v>594</v>
      </c>
      <c r="L39" s="363">
        <v>2032</v>
      </c>
      <c r="M39" s="364" t="s">
        <v>594</v>
      </c>
    </row>
    <row r="40" spans="1:13">
      <c r="A40" s="1632"/>
      <c r="B40" s="1801"/>
      <c r="C40" s="363" t="s">
        <v>594</v>
      </c>
      <c r="D40" s="447">
        <v>0.6</v>
      </c>
      <c r="E40" s="370" t="s">
        <v>594</v>
      </c>
      <c r="F40" s="456">
        <v>0.7</v>
      </c>
      <c r="G40" s="370" t="s">
        <v>594</v>
      </c>
      <c r="H40" s="456">
        <v>0.8</v>
      </c>
      <c r="I40" s="370" t="s">
        <v>594</v>
      </c>
      <c r="J40" s="456">
        <v>0.9</v>
      </c>
      <c r="K40" s="370" t="s">
        <v>594</v>
      </c>
      <c r="L40" s="456">
        <v>1</v>
      </c>
      <c r="M40" s="389" t="s">
        <v>594</v>
      </c>
    </row>
    <row r="41" spans="1:13">
      <c r="A41" s="1632"/>
      <c r="B41" s="1801"/>
      <c r="C41" s="363" t="s">
        <v>594</v>
      </c>
      <c r="D41" s="363">
        <v>2033</v>
      </c>
      <c r="E41" s="363" t="s">
        <v>594</v>
      </c>
      <c r="F41" s="363"/>
      <c r="G41" s="363" t="s">
        <v>594</v>
      </c>
      <c r="H41" s="355"/>
      <c r="I41" s="355" t="s">
        <v>594</v>
      </c>
      <c r="J41" s="355"/>
      <c r="K41" s="363" t="s">
        <v>594</v>
      </c>
      <c r="L41" s="363"/>
      <c r="M41" s="364" t="s">
        <v>594</v>
      </c>
    </row>
    <row r="42" spans="1:13">
      <c r="A42" s="1632"/>
      <c r="B42" s="1801"/>
      <c r="C42" s="363" t="s">
        <v>594</v>
      </c>
      <c r="D42" s="455">
        <v>1</v>
      </c>
      <c r="E42" s="370" t="s">
        <v>594</v>
      </c>
      <c r="F42" s="346" t="s">
        <v>594</v>
      </c>
      <c r="G42" s="370" t="s">
        <v>594</v>
      </c>
      <c r="H42" s="346" t="s">
        <v>594</v>
      </c>
      <c r="I42" s="370" t="s">
        <v>594</v>
      </c>
      <c r="J42" s="346" t="s">
        <v>594</v>
      </c>
      <c r="K42" s="370" t="s">
        <v>594</v>
      </c>
      <c r="L42" s="346" t="s">
        <v>594</v>
      </c>
      <c r="M42" s="389" t="s">
        <v>594</v>
      </c>
    </row>
    <row r="43" spans="1:13">
      <c r="A43" s="1632"/>
      <c r="B43" s="1801"/>
      <c r="C43" s="363" t="s">
        <v>594</v>
      </c>
      <c r="D43" s="350"/>
      <c r="E43" s="350" t="s">
        <v>594</v>
      </c>
      <c r="F43" s="350" t="s">
        <v>981</v>
      </c>
      <c r="G43" s="350" t="s">
        <v>594</v>
      </c>
      <c r="H43" s="363" t="s">
        <v>594</v>
      </c>
      <c r="I43" s="363" t="s">
        <v>594</v>
      </c>
      <c r="J43" s="363" t="s">
        <v>594</v>
      </c>
      <c r="K43" s="363" t="s">
        <v>594</v>
      </c>
      <c r="L43" s="363" t="s">
        <v>594</v>
      </c>
      <c r="M43" s="364" t="s">
        <v>594</v>
      </c>
    </row>
    <row r="44" spans="1:13" ht="15" customHeight="1">
      <c r="A44" s="1632"/>
      <c r="B44" s="1801"/>
      <c r="C44" s="363" t="s">
        <v>594</v>
      </c>
      <c r="D44" s="351" t="s">
        <v>594</v>
      </c>
      <c r="E44" s="353" t="s">
        <v>594</v>
      </c>
      <c r="F44" s="2104">
        <v>1</v>
      </c>
      <c r="G44" s="1762"/>
      <c r="H44" s="1763" t="s">
        <v>594</v>
      </c>
      <c r="I44" s="1763"/>
      <c r="J44" s="363" t="s">
        <v>594</v>
      </c>
      <c r="K44" s="363" t="s">
        <v>594</v>
      </c>
      <c r="L44" s="363" t="s">
        <v>594</v>
      </c>
      <c r="M44" s="364" t="s">
        <v>594</v>
      </c>
    </row>
    <row r="45" spans="1:13">
      <c r="A45" s="1632"/>
      <c r="B45" s="1801"/>
      <c r="C45" s="350" t="s">
        <v>594</v>
      </c>
      <c r="D45" s="350" t="s">
        <v>594</v>
      </c>
      <c r="E45" s="350" t="s">
        <v>594</v>
      </c>
      <c r="F45" s="350" t="s">
        <v>594</v>
      </c>
      <c r="G45" s="350" t="s">
        <v>594</v>
      </c>
      <c r="H45" s="350" t="s">
        <v>594</v>
      </c>
      <c r="I45" s="350" t="s">
        <v>594</v>
      </c>
      <c r="J45" s="350" t="s">
        <v>594</v>
      </c>
      <c r="K45" s="350" t="s">
        <v>594</v>
      </c>
      <c r="L45" s="350" t="s">
        <v>594</v>
      </c>
      <c r="M45" s="354" t="s">
        <v>594</v>
      </c>
    </row>
    <row r="46" spans="1:13">
      <c r="A46" s="1632"/>
      <c r="B46" s="1803" t="s">
        <v>982</v>
      </c>
      <c r="C46" s="363" t="s">
        <v>594</v>
      </c>
      <c r="D46" s="363" t="s">
        <v>594</v>
      </c>
      <c r="E46" s="363" t="s">
        <v>594</v>
      </c>
      <c r="F46" s="363" t="s">
        <v>594</v>
      </c>
      <c r="G46" s="363" t="s">
        <v>594</v>
      </c>
      <c r="H46" s="363" t="s">
        <v>594</v>
      </c>
      <c r="I46" s="363" t="s">
        <v>594</v>
      </c>
      <c r="J46" s="363" t="s">
        <v>594</v>
      </c>
      <c r="K46" s="363" t="s">
        <v>594</v>
      </c>
      <c r="L46" s="355" t="s">
        <v>594</v>
      </c>
      <c r="M46" s="359" t="s">
        <v>594</v>
      </c>
    </row>
    <row r="47" spans="1:13" ht="15" customHeight="1">
      <c r="A47" s="1632"/>
      <c r="B47" s="1801"/>
      <c r="C47" s="355" t="s">
        <v>594</v>
      </c>
      <c r="D47" s="363" t="s">
        <v>93</v>
      </c>
      <c r="E47" s="350" t="s">
        <v>95</v>
      </c>
      <c r="F47" s="1773" t="s">
        <v>983</v>
      </c>
      <c r="G47" s="1774" t="s">
        <v>594</v>
      </c>
      <c r="H47" s="1775"/>
      <c r="I47" s="1775"/>
      <c r="J47" s="1776"/>
      <c r="K47" s="363" t="s">
        <v>984</v>
      </c>
      <c r="L47" s="1780" t="s">
        <v>594</v>
      </c>
      <c r="M47" s="1781"/>
    </row>
    <row r="48" spans="1:13">
      <c r="A48" s="1632"/>
      <c r="B48" s="1801"/>
      <c r="C48" s="355" t="s">
        <v>594</v>
      </c>
      <c r="D48" s="375" t="s">
        <v>594</v>
      </c>
      <c r="E48" s="353" t="s">
        <v>964</v>
      </c>
      <c r="F48" s="1773"/>
      <c r="G48" s="1777"/>
      <c r="H48" s="1778"/>
      <c r="I48" s="1778"/>
      <c r="J48" s="1779"/>
      <c r="K48" s="355" t="s">
        <v>594</v>
      </c>
      <c r="L48" s="1782"/>
      <c r="M48" s="1783"/>
    </row>
    <row r="49" spans="1:13">
      <c r="A49" s="1632"/>
      <c r="B49" s="1802"/>
      <c r="C49" s="360" t="s">
        <v>594</v>
      </c>
      <c r="D49" s="360" t="s">
        <v>594</v>
      </c>
      <c r="E49" s="360" t="s">
        <v>594</v>
      </c>
      <c r="F49" s="360" t="s">
        <v>594</v>
      </c>
      <c r="G49" s="360" t="s">
        <v>594</v>
      </c>
      <c r="H49" s="360" t="s">
        <v>594</v>
      </c>
      <c r="I49" s="360" t="s">
        <v>594</v>
      </c>
      <c r="J49" s="360" t="s">
        <v>594</v>
      </c>
      <c r="K49" s="360" t="s">
        <v>594</v>
      </c>
      <c r="L49" s="355" t="s">
        <v>594</v>
      </c>
      <c r="M49" s="359" t="s">
        <v>594</v>
      </c>
    </row>
    <row r="50" spans="1:13" ht="80.25" customHeight="1">
      <c r="A50" s="1632"/>
      <c r="B50" s="383" t="s">
        <v>985</v>
      </c>
      <c r="C50" s="2103" t="s">
        <v>1363</v>
      </c>
      <c r="D50" s="1769"/>
      <c r="E50" s="1769"/>
      <c r="F50" s="1769"/>
      <c r="G50" s="1769"/>
      <c r="H50" s="1769"/>
      <c r="I50" s="1769"/>
      <c r="J50" s="1769"/>
      <c r="K50" s="1769"/>
      <c r="L50" s="1769"/>
      <c r="M50" s="1770"/>
    </row>
    <row r="51" spans="1:13" ht="15" customHeight="1">
      <c r="A51" s="1632"/>
      <c r="B51" s="387" t="s">
        <v>986</v>
      </c>
      <c r="C51" s="1610" t="s">
        <v>1364</v>
      </c>
      <c r="D51" s="1610"/>
      <c r="E51" s="1610"/>
      <c r="F51" s="1610"/>
      <c r="G51" s="1610"/>
      <c r="H51" s="1610"/>
      <c r="I51" s="1610"/>
      <c r="J51" s="1610"/>
      <c r="K51" s="1610"/>
      <c r="L51" s="1610"/>
      <c r="M51" s="1611"/>
    </row>
    <row r="52" spans="1:13">
      <c r="A52" s="1632"/>
      <c r="B52" s="387" t="s">
        <v>988</v>
      </c>
      <c r="C52" s="350">
        <v>0</v>
      </c>
      <c r="D52" s="350" t="s">
        <v>594</v>
      </c>
      <c r="E52" s="350" t="s">
        <v>594</v>
      </c>
      <c r="F52" s="350" t="s">
        <v>594</v>
      </c>
      <c r="G52" s="350" t="s">
        <v>594</v>
      </c>
      <c r="H52" s="350" t="s">
        <v>594</v>
      </c>
      <c r="I52" s="350" t="s">
        <v>594</v>
      </c>
      <c r="J52" s="350" t="s">
        <v>594</v>
      </c>
      <c r="K52" s="350" t="s">
        <v>594</v>
      </c>
      <c r="L52" s="350" t="s">
        <v>594</v>
      </c>
      <c r="M52" s="354" t="s">
        <v>594</v>
      </c>
    </row>
    <row r="53" spans="1:13" ht="15" customHeight="1">
      <c r="A53" s="1632"/>
      <c r="B53" s="387" t="s">
        <v>990</v>
      </c>
      <c r="C53" s="1800" t="s">
        <v>411</v>
      </c>
      <c r="D53" s="2105"/>
      <c r="E53" s="2105"/>
      <c r="F53" s="2105"/>
      <c r="G53" s="2105"/>
      <c r="H53" s="2105"/>
      <c r="I53" s="2105"/>
      <c r="J53" s="2105"/>
      <c r="K53" s="2105"/>
      <c r="L53" s="2105"/>
      <c r="M53" s="2106"/>
    </row>
    <row r="54" spans="1:13" ht="15" customHeight="1">
      <c r="A54" s="1652" t="s">
        <v>216</v>
      </c>
      <c r="B54" s="391" t="s">
        <v>992</v>
      </c>
      <c r="C54" s="1553" t="s">
        <v>1365</v>
      </c>
      <c r="D54" s="2107"/>
      <c r="E54" s="2107"/>
      <c r="F54" s="2107"/>
      <c r="G54" s="2107"/>
      <c r="H54" s="2107"/>
      <c r="I54" s="2107"/>
      <c r="J54" s="2107"/>
      <c r="K54" s="2107"/>
      <c r="L54" s="2107"/>
      <c r="M54" s="2108"/>
    </row>
    <row r="55" spans="1:13" ht="15" customHeight="1">
      <c r="A55" s="1653"/>
      <c r="B55" s="391" t="s">
        <v>993</v>
      </c>
      <c r="C55" s="1610" t="s">
        <v>1366</v>
      </c>
      <c r="D55" s="1610"/>
      <c r="E55" s="1610"/>
      <c r="F55" s="1610"/>
      <c r="G55" s="1610"/>
      <c r="H55" s="1610"/>
      <c r="I55" s="1610"/>
      <c r="J55" s="1610"/>
      <c r="K55" s="1610"/>
      <c r="L55" s="1610"/>
      <c r="M55" s="1611"/>
    </row>
    <row r="56" spans="1:13" ht="15" customHeight="1">
      <c r="A56" s="1653"/>
      <c r="B56" s="391" t="s">
        <v>995</v>
      </c>
      <c r="C56" s="1610" t="s">
        <v>1343</v>
      </c>
      <c r="D56" s="1610"/>
      <c r="E56" s="1610"/>
      <c r="F56" s="1610"/>
      <c r="G56" s="1610"/>
      <c r="H56" s="1610"/>
      <c r="I56" s="1610"/>
      <c r="J56" s="1610"/>
      <c r="K56" s="1610"/>
      <c r="L56" s="1610"/>
      <c r="M56" s="1611"/>
    </row>
    <row r="57" spans="1:13" ht="15" customHeight="1">
      <c r="A57" s="1653"/>
      <c r="B57" s="391" t="s">
        <v>997</v>
      </c>
      <c r="C57" s="1610" t="s">
        <v>1367</v>
      </c>
      <c r="D57" s="1610"/>
      <c r="E57" s="1610"/>
      <c r="F57" s="1610"/>
      <c r="G57" s="1610"/>
      <c r="H57" s="1610"/>
      <c r="I57" s="1610"/>
      <c r="J57" s="1610"/>
      <c r="K57" s="1610"/>
      <c r="L57" s="1610"/>
      <c r="M57" s="1611"/>
    </row>
    <row r="58" spans="1:13" ht="15" customHeight="1">
      <c r="A58" s="1653"/>
      <c r="B58" s="391" t="s">
        <v>998</v>
      </c>
      <c r="C58" s="2109" t="s">
        <v>1368</v>
      </c>
      <c r="D58" s="2109"/>
      <c r="E58" s="2109"/>
      <c r="F58" s="2109"/>
      <c r="G58" s="2109"/>
      <c r="H58" s="2109"/>
      <c r="I58" s="2109"/>
      <c r="J58" s="2109"/>
      <c r="K58" s="2109"/>
      <c r="L58" s="2109"/>
      <c r="M58" s="2110"/>
    </row>
    <row r="59" spans="1:13" ht="15" customHeight="1">
      <c r="A59" s="1654"/>
      <c r="B59" s="391" t="s">
        <v>999</v>
      </c>
      <c r="C59" s="1610" t="s">
        <v>1345</v>
      </c>
      <c r="D59" s="1610"/>
      <c r="E59" s="1610"/>
      <c r="F59" s="1610"/>
      <c r="G59" s="1610"/>
      <c r="H59" s="1610"/>
      <c r="I59" s="1610"/>
      <c r="J59" s="1610"/>
      <c r="K59" s="1610"/>
      <c r="L59" s="1610"/>
      <c r="M59" s="1611"/>
    </row>
    <row r="60" spans="1:13" ht="15" customHeight="1">
      <c r="A60" s="1652" t="s">
        <v>1000</v>
      </c>
      <c r="B60" s="392" t="s">
        <v>1001</v>
      </c>
      <c r="C60" s="1610" t="s">
        <v>1346</v>
      </c>
      <c r="D60" s="1610"/>
      <c r="E60" s="1610"/>
      <c r="F60" s="1610"/>
      <c r="G60" s="1610"/>
      <c r="H60" s="1610"/>
      <c r="I60" s="1610"/>
      <c r="J60" s="1610"/>
      <c r="K60" s="1610"/>
      <c r="L60" s="1610"/>
      <c r="M60" s="1611"/>
    </row>
    <row r="61" spans="1:13" ht="15" customHeight="1">
      <c r="A61" s="1653"/>
      <c r="B61" s="392" t="s">
        <v>1003</v>
      </c>
      <c r="C61" s="1610" t="s">
        <v>1347</v>
      </c>
      <c r="D61" s="1610"/>
      <c r="E61" s="1610"/>
      <c r="F61" s="1610"/>
      <c r="G61" s="1610"/>
      <c r="H61" s="1610"/>
      <c r="I61" s="1610"/>
      <c r="J61" s="1610"/>
      <c r="K61" s="1610"/>
      <c r="L61" s="1610"/>
      <c r="M61" s="1611"/>
    </row>
    <row r="62" spans="1:13" ht="15" customHeight="1">
      <c r="A62" s="1653"/>
      <c r="B62" s="393" t="s">
        <v>296</v>
      </c>
      <c r="C62" s="1610" t="s">
        <v>1120</v>
      </c>
      <c r="D62" s="1610"/>
      <c r="E62" s="1610"/>
      <c r="F62" s="1610"/>
      <c r="G62" s="1610"/>
      <c r="H62" s="1610"/>
      <c r="I62" s="1610"/>
      <c r="J62" s="1610"/>
      <c r="K62" s="1610"/>
      <c r="L62" s="1610"/>
      <c r="M62" s="1611"/>
    </row>
    <row r="63" spans="1:13">
      <c r="A63" s="318" t="s">
        <v>220</v>
      </c>
      <c r="B63" s="394" t="s">
        <v>594</v>
      </c>
      <c r="C63" s="1765" t="s">
        <v>594</v>
      </c>
      <c r="D63" s="1765"/>
      <c r="E63" s="1765"/>
      <c r="F63" s="1765"/>
      <c r="G63" s="1765"/>
      <c r="H63" s="1765"/>
      <c r="I63" s="1765"/>
      <c r="J63" s="1765"/>
      <c r="K63" s="1765"/>
      <c r="L63" s="1765"/>
      <c r="M63" s="1766"/>
    </row>
  </sheetData>
  <mergeCells count="53">
    <mergeCell ref="A60:A62"/>
    <mergeCell ref="C60:M60"/>
    <mergeCell ref="C61:M61"/>
    <mergeCell ref="C62:M62"/>
    <mergeCell ref="C63:M63"/>
    <mergeCell ref="C51:M51"/>
    <mergeCell ref="C53:M53"/>
    <mergeCell ref="A54:A59"/>
    <mergeCell ref="C54:M54"/>
    <mergeCell ref="C55:M55"/>
    <mergeCell ref="C56:M56"/>
    <mergeCell ref="C57:M57"/>
    <mergeCell ref="C58:M58"/>
    <mergeCell ref="C59:M59"/>
    <mergeCell ref="C50:M50"/>
    <mergeCell ref="C16:M16"/>
    <mergeCell ref="A17:A53"/>
    <mergeCell ref="C17:M17"/>
    <mergeCell ref="C18:M18"/>
    <mergeCell ref="B19:B25"/>
    <mergeCell ref="F24:M24"/>
    <mergeCell ref="B26:B29"/>
    <mergeCell ref="B33:B35"/>
    <mergeCell ref="B36:B45"/>
    <mergeCell ref="F44:G44"/>
    <mergeCell ref="H44:I44"/>
    <mergeCell ref="B46:B49"/>
    <mergeCell ref="F47:F48"/>
    <mergeCell ref="G47:J48"/>
    <mergeCell ref="L47:M48"/>
    <mergeCell ref="I10:J10"/>
    <mergeCell ref="C11:M11"/>
    <mergeCell ref="C12:M12"/>
    <mergeCell ref="C13:M13"/>
    <mergeCell ref="B14:B15"/>
    <mergeCell ref="C14:D14"/>
    <mergeCell ref="F14:M14"/>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s>
  <hyperlinks>
    <hyperlink ref="C58" r:id="rId1"/>
    <hyperlink ref="C58:M58" r:id="rId2" display="tavila@educacionbogota.gov.co"/>
  </hyperlinks>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B1" zoomScale="72" zoomScaleNormal="72" workbookViewId="0">
      <selection activeCell="C2" sqref="C2:M2"/>
    </sheetView>
  </sheetViews>
  <sheetFormatPr baseColWidth="10" defaultColWidth="9.140625" defaultRowHeight="15.75"/>
  <cols>
    <col min="1" max="1" width="28.42578125" customWidth="1"/>
    <col min="2" max="2" width="30" customWidth="1"/>
    <col min="3" max="3" width="13" style="345" customWidth="1"/>
    <col min="4" max="4" width="9.140625" style="345"/>
    <col min="5" max="5" width="11.85546875" style="345" customWidth="1"/>
    <col min="6" max="6" width="11.28515625" style="345" customWidth="1"/>
    <col min="7" max="7" width="12.42578125" style="345" customWidth="1"/>
    <col min="8" max="13" width="9.140625" style="345"/>
    <col min="14" max="18" width="28" style="11" customWidth="1"/>
  </cols>
  <sheetData>
    <row r="1" spans="1:13">
      <c r="A1" s="398" t="s">
        <v>594</v>
      </c>
      <c r="B1" s="1752" t="s">
        <v>1369</v>
      </c>
      <c r="C1" s="1753"/>
      <c r="D1" s="1753"/>
      <c r="E1" s="1753"/>
      <c r="F1" s="1753"/>
      <c r="G1" s="348" t="s">
        <v>594</v>
      </c>
      <c r="H1" s="348" t="s">
        <v>594</v>
      </c>
      <c r="I1" s="348" t="s">
        <v>594</v>
      </c>
      <c r="J1" s="348" t="s">
        <v>594</v>
      </c>
      <c r="K1" s="348" t="s">
        <v>594</v>
      </c>
      <c r="L1" s="348" t="s">
        <v>594</v>
      </c>
      <c r="M1" s="349" t="s">
        <v>594</v>
      </c>
    </row>
    <row r="2" spans="1:13" ht="38.25" customHeight="1">
      <c r="A2" s="1636" t="s">
        <v>944</v>
      </c>
      <c r="B2" s="254" t="s">
        <v>945</v>
      </c>
      <c r="C2" s="1784" t="s">
        <v>515</v>
      </c>
      <c r="D2" s="1784"/>
      <c r="E2" s="1784"/>
      <c r="F2" s="1784"/>
      <c r="G2" s="1784"/>
      <c r="H2" s="1784"/>
      <c r="I2" s="1784"/>
      <c r="J2" s="1784"/>
      <c r="K2" s="1784"/>
      <c r="L2" s="1784"/>
      <c r="M2" s="1785"/>
    </row>
    <row r="3" spans="1:13" ht="15" customHeight="1">
      <c r="A3" s="1637"/>
      <c r="B3" s="255" t="s">
        <v>1063</v>
      </c>
      <c r="C3" s="1956" t="s">
        <v>1358</v>
      </c>
      <c r="D3" s="1956"/>
      <c r="E3" s="1956"/>
      <c r="F3" s="1956"/>
      <c r="G3" s="1956"/>
      <c r="H3" s="1956"/>
      <c r="I3" s="1956"/>
      <c r="J3" s="1956"/>
      <c r="K3" s="1956"/>
      <c r="L3" s="1956"/>
      <c r="M3" s="1957"/>
    </row>
    <row r="4" spans="1:13" ht="15" customHeight="1">
      <c r="A4" s="1637"/>
      <c r="B4" s="256" t="s">
        <v>292</v>
      </c>
      <c r="C4" s="425" t="s">
        <v>93</v>
      </c>
      <c r="D4" s="426" t="s">
        <v>594</v>
      </c>
      <c r="E4" s="352" t="s">
        <v>594</v>
      </c>
      <c r="F4" s="1990" t="s">
        <v>293</v>
      </c>
      <c r="G4" s="1991"/>
      <c r="H4" s="401">
        <v>44</v>
      </c>
      <c r="I4" s="425" t="s">
        <v>594</v>
      </c>
      <c r="J4" s="425" t="s">
        <v>594</v>
      </c>
      <c r="K4" s="425" t="s">
        <v>594</v>
      </c>
      <c r="L4" s="425" t="s">
        <v>594</v>
      </c>
      <c r="M4" s="427" t="s">
        <v>594</v>
      </c>
    </row>
    <row r="5" spans="1:13" ht="15" customHeight="1">
      <c r="A5" s="1637"/>
      <c r="B5" s="256" t="s">
        <v>947</v>
      </c>
      <c r="C5" s="1610" t="s">
        <v>1065</v>
      </c>
      <c r="D5" s="1610"/>
      <c r="E5" s="1610"/>
      <c r="F5" s="1610"/>
      <c r="G5" s="1610"/>
      <c r="H5" s="1610"/>
      <c r="I5" s="1610"/>
      <c r="J5" s="1610"/>
      <c r="K5" s="1610"/>
      <c r="L5" s="1610"/>
      <c r="M5" s="1610"/>
    </row>
    <row r="6" spans="1:13" ht="15" customHeight="1">
      <c r="A6" s="1637"/>
      <c r="B6" s="256" t="s">
        <v>948</v>
      </c>
      <c r="C6" s="1610" t="s">
        <v>1066</v>
      </c>
      <c r="D6" s="1610"/>
      <c r="E6" s="1610"/>
      <c r="F6" s="1610"/>
      <c r="G6" s="1610"/>
      <c r="H6" s="1610"/>
      <c r="I6" s="1610"/>
      <c r="J6" s="1610"/>
      <c r="K6" s="1610"/>
      <c r="L6" s="1610"/>
      <c r="M6" s="1610"/>
    </row>
    <row r="7" spans="1:13" ht="15" customHeight="1">
      <c r="A7" s="1637"/>
      <c r="B7" s="256" t="s">
        <v>949</v>
      </c>
      <c r="C7" s="1992" t="s">
        <v>33</v>
      </c>
      <c r="D7" s="1992"/>
      <c r="E7" s="428" t="s">
        <v>594</v>
      </c>
      <c r="F7" s="428" t="s">
        <v>594</v>
      </c>
      <c r="G7" s="429" t="s">
        <v>594</v>
      </c>
      <c r="H7" s="430" t="s">
        <v>296</v>
      </c>
      <c r="I7" s="1992" t="s">
        <v>56</v>
      </c>
      <c r="J7" s="1992"/>
      <c r="K7" s="1992"/>
      <c r="L7" s="1992"/>
      <c r="M7" s="1993"/>
    </row>
    <row r="8" spans="1:13">
      <c r="A8" s="1637"/>
      <c r="B8" s="1790" t="s">
        <v>950</v>
      </c>
      <c r="C8" s="428" t="s">
        <v>594</v>
      </c>
      <c r="D8" s="428" t="s">
        <v>594</v>
      </c>
      <c r="E8" s="431" t="s">
        <v>594</v>
      </c>
      <c r="F8" s="431" t="s">
        <v>594</v>
      </c>
      <c r="G8" s="431" t="s">
        <v>594</v>
      </c>
      <c r="H8" s="431" t="s">
        <v>594</v>
      </c>
      <c r="I8" s="428" t="s">
        <v>594</v>
      </c>
      <c r="J8" s="428" t="s">
        <v>594</v>
      </c>
      <c r="K8" s="428" t="s">
        <v>594</v>
      </c>
      <c r="L8" s="428" t="s">
        <v>594</v>
      </c>
      <c r="M8" s="432" t="s">
        <v>594</v>
      </c>
    </row>
    <row r="9" spans="1:13" ht="28.5" customHeight="1">
      <c r="A9" s="1637"/>
      <c r="B9" s="1790"/>
      <c r="C9" s="1681" t="s">
        <v>56</v>
      </c>
      <c r="D9" s="1681"/>
      <c r="E9" s="428"/>
      <c r="F9" s="1985" t="s">
        <v>594</v>
      </c>
      <c r="G9" s="1985"/>
      <c r="H9" s="428"/>
      <c r="I9" s="1985" t="s">
        <v>594</v>
      </c>
      <c r="J9" s="1985"/>
      <c r="K9" s="428"/>
      <c r="L9" s="428"/>
      <c r="M9" s="432" t="s">
        <v>594</v>
      </c>
    </row>
    <row r="10" spans="1:13" ht="15" customHeight="1">
      <c r="A10" s="1637"/>
      <c r="B10" s="1791"/>
      <c r="C10" s="1985" t="s">
        <v>951</v>
      </c>
      <c r="D10" s="1985"/>
      <c r="E10" s="433" t="s">
        <v>594</v>
      </c>
      <c r="F10" s="1985" t="s">
        <v>951</v>
      </c>
      <c r="G10" s="1985"/>
      <c r="H10" s="433" t="s">
        <v>594</v>
      </c>
      <c r="I10" s="1985" t="s">
        <v>951</v>
      </c>
      <c r="J10" s="1985"/>
      <c r="K10" s="433" t="s">
        <v>594</v>
      </c>
      <c r="L10" s="433" t="s">
        <v>594</v>
      </c>
      <c r="M10" s="434" t="s">
        <v>594</v>
      </c>
    </row>
    <row r="11" spans="1:13" ht="35.25" customHeight="1">
      <c r="A11" s="1637"/>
      <c r="B11" s="256" t="s">
        <v>952</v>
      </c>
      <c r="C11" s="1956" t="s">
        <v>1370</v>
      </c>
      <c r="D11" s="1956"/>
      <c r="E11" s="1956"/>
      <c r="F11" s="1956"/>
      <c r="G11" s="1956"/>
      <c r="H11" s="1956"/>
      <c r="I11" s="1956"/>
      <c r="J11" s="1956"/>
      <c r="K11" s="1956"/>
      <c r="L11" s="1956"/>
      <c r="M11" s="1957"/>
    </row>
    <row r="12" spans="1:13" ht="51.75" customHeight="1">
      <c r="A12" s="1637"/>
      <c r="B12" s="256" t="s">
        <v>1069</v>
      </c>
      <c r="C12" s="1956" t="s">
        <v>1371</v>
      </c>
      <c r="D12" s="1956"/>
      <c r="E12" s="1956"/>
      <c r="F12" s="1956"/>
      <c r="G12" s="1956"/>
      <c r="H12" s="1956"/>
      <c r="I12" s="1956"/>
      <c r="J12" s="1956"/>
      <c r="K12" s="1956"/>
      <c r="L12" s="1956"/>
      <c r="M12" s="1957"/>
    </row>
    <row r="13" spans="1:13" ht="39" customHeight="1">
      <c r="A13" s="1637"/>
      <c r="B13" s="256" t="s">
        <v>1071</v>
      </c>
      <c r="C13" s="2088" t="s">
        <v>1337</v>
      </c>
      <c r="D13" s="2089"/>
      <c r="E13" s="2089"/>
      <c r="F13" s="2089"/>
      <c r="G13" s="2089"/>
      <c r="H13" s="2089"/>
      <c r="I13" s="2089"/>
      <c r="J13" s="2089"/>
      <c r="K13" s="2089"/>
      <c r="L13" s="2089"/>
      <c r="M13" s="2090"/>
    </row>
    <row r="14" spans="1:13" ht="15" customHeight="1">
      <c r="A14" s="1637"/>
      <c r="B14" s="1767" t="s">
        <v>1072</v>
      </c>
      <c r="C14" s="1956" t="s">
        <v>59</v>
      </c>
      <c r="D14" s="1956"/>
      <c r="E14" s="435" t="s">
        <v>108</v>
      </c>
      <c r="F14" s="1956" t="s">
        <v>1271</v>
      </c>
      <c r="G14" s="1956"/>
      <c r="H14" s="1956"/>
      <c r="I14" s="1956"/>
      <c r="J14" s="1956"/>
      <c r="K14" s="1956"/>
      <c r="L14" s="1956"/>
      <c r="M14" s="1957"/>
    </row>
    <row r="15" spans="1:13">
      <c r="A15" s="1637"/>
      <c r="B15" s="1768"/>
      <c r="C15" s="425" t="s">
        <v>594</v>
      </c>
      <c r="D15" s="425" t="s">
        <v>594</v>
      </c>
      <c r="E15" s="436" t="s">
        <v>594</v>
      </c>
      <c r="F15" s="437" t="s">
        <v>594</v>
      </c>
      <c r="G15" s="437" t="s">
        <v>594</v>
      </c>
      <c r="H15" s="437" t="s">
        <v>594</v>
      </c>
      <c r="I15" s="437" t="s">
        <v>594</v>
      </c>
      <c r="J15" s="437" t="s">
        <v>594</v>
      </c>
      <c r="K15" s="437" t="s">
        <v>594</v>
      </c>
      <c r="L15" s="428" t="s">
        <v>594</v>
      </c>
      <c r="M15" s="432" t="s">
        <v>594</v>
      </c>
    </row>
    <row r="16" spans="1:13" ht="15" customHeight="1">
      <c r="A16" s="1760" t="s">
        <v>204</v>
      </c>
      <c r="B16" s="259" t="s">
        <v>283</v>
      </c>
      <c r="C16" s="1956" t="s">
        <v>2318</v>
      </c>
      <c r="D16" s="1956"/>
      <c r="E16" s="1956"/>
      <c r="F16" s="1956"/>
      <c r="G16" s="1956"/>
      <c r="H16" s="1956"/>
      <c r="I16" s="1956"/>
      <c r="J16" s="1956"/>
      <c r="K16" s="1956"/>
      <c r="L16" s="1956"/>
      <c r="M16" s="1957"/>
    </row>
    <row r="17" spans="1:13" ht="54.75" customHeight="1">
      <c r="A17" s="1632"/>
      <c r="B17" s="259" t="s">
        <v>1074</v>
      </c>
      <c r="C17" s="1769" t="s">
        <v>516</v>
      </c>
      <c r="D17" s="1769"/>
      <c r="E17" s="1769"/>
      <c r="F17" s="1769"/>
      <c r="G17" s="1769"/>
      <c r="H17" s="1769"/>
      <c r="I17" s="1769"/>
      <c r="J17" s="1769"/>
      <c r="K17" s="1769"/>
      <c r="L17" s="1769"/>
      <c r="M17" s="1770"/>
    </row>
    <row r="18" spans="1:13">
      <c r="A18" s="1632"/>
      <c r="B18" s="1634" t="s">
        <v>954</v>
      </c>
      <c r="C18" s="428" t="s">
        <v>594</v>
      </c>
      <c r="D18" s="437" t="s">
        <v>594</v>
      </c>
      <c r="E18" s="437" t="s">
        <v>594</v>
      </c>
      <c r="F18" s="437" t="s">
        <v>594</v>
      </c>
      <c r="G18" s="437" t="s">
        <v>594</v>
      </c>
      <c r="H18" s="437" t="s">
        <v>594</v>
      </c>
      <c r="I18" s="437" t="s">
        <v>594</v>
      </c>
      <c r="J18" s="437" t="s">
        <v>594</v>
      </c>
      <c r="K18" s="437" t="s">
        <v>594</v>
      </c>
      <c r="L18" s="437" t="s">
        <v>594</v>
      </c>
      <c r="M18" s="438" t="s">
        <v>594</v>
      </c>
    </row>
    <row r="19" spans="1:13">
      <c r="A19" s="1632"/>
      <c r="B19" s="1634"/>
      <c r="C19" s="428" t="s">
        <v>594</v>
      </c>
      <c r="D19" s="425" t="s">
        <v>594</v>
      </c>
      <c r="E19" s="437"/>
      <c r="F19" s="425" t="s">
        <v>594</v>
      </c>
      <c r="G19" s="437"/>
      <c r="H19" s="425" t="s">
        <v>594</v>
      </c>
      <c r="I19" s="437"/>
      <c r="J19" s="425" t="s">
        <v>594</v>
      </c>
      <c r="K19" s="437"/>
      <c r="L19" s="437"/>
      <c r="M19" s="438" t="s">
        <v>594</v>
      </c>
    </row>
    <row r="20" spans="1:13" ht="19.5" customHeight="1">
      <c r="A20" s="1632"/>
      <c r="B20" s="1634"/>
      <c r="C20" s="566" t="s">
        <v>955</v>
      </c>
      <c r="D20" s="570" t="s">
        <v>594</v>
      </c>
      <c r="E20" s="566" t="s">
        <v>956</v>
      </c>
      <c r="F20" s="570" t="s">
        <v>594</v>
      </c>
      <c r="G20" s="566" t="s">
        <v>957</v>
      </c>
      <c r="H20" s="570" t="s">
        <v>594</v>
      </c>
      <c r="I20" s="566" t="s">
        <v>958</v>
      </c>
      <c r="J20" s="570" t="s">
        <v>594</v>
      </c>
      <c r="K20" s="437"/>
      <c r="L20" s="437"/>
      <c r="M20" s="438" t="s">
        <v>594</v>
      </c>
    </row>
    <row r="21" spans="1:13" ht="17.25" customHeight="1">
      <c r="A21" s="1632"/>
      <c r="B21" s="1634"/>
      <c r="C21" s="566" t="s">
        <v>959</v>
      </c>
      <c r="D21" s="570" t="s">
        <v>594</v>
      </c>
      <c r="E21" s="566" t="s">
        <v>960</v>
      </c>
      <c r="F21" s="570" t="s">
        <v>594</v>
      </c>
      <c r="G21" s="566" t="s">
        <v>961</v>
      </c>
      <c r="H21" s="570" t="s">
        <v>594</v>
      </c>
      <c r="I21" s="566"/>
      <c r="J21" s="566"/>
      <c r="K21" s="437"/>
      <c r="L21" s="437"/>
      <c r="M21" s="438" t="s">
        <v>594</v>
      </c>
    </row>
    <row r="22" spans="1:13" ht="18" customHeight="1">
      <c r="A22" s="1632"/>
      <c r="B22" s="1634"/>
      <c r="C22" s="566" t="s">
        <v>962</v>
      </c>
      <c r="D22" s="570" t="s">
        <v>594</v>
      </c>
      <c r="E22" s="566" t="s">
        <v>963</v>
      </c>
      <c r="F22" s="570" t="s">
        <v>594</v>
      </c>
      <c r="G22" s="566"/>
      <c r="H22" s="566"/>
      <c r="I22" s="566"/>
      <c r="J22" s="566"/>
      <c r="K22" s="437"/>
      <c r="L22" s="437"/>
      <c r="M22" s="438" t="s">
        <v>594</v>
      </c>
    </row>
    <row r="23" spans="1:13">
      <c r="A23" s="1632"/>
      <c r="B23" s="1634"/>
      <c r="C23" s="566" t="s">
        <v>105</v>
      </c>
      <c r="D23" s="570" t="s">
        <v>964</v>
      </c>
      <c r="E23" s="566" t="s">
        <v>965</v>
      </c>
      <c r="F23" s="2111" t="s">
        <v>1046</v>
      </c>
      <c r="G23" s="2111"/>
      <c r="H23" s="579" t="s">
        <v>594</v>
      </c>
      <c r="I23" s="579" t="s">
        <v>594</v>
      </c>
      <c r="J23" s="579" t="s">
        <v>594</v>
      </c>
      <c r="K23" s="433" t="s">
        <v>594</v>
      </c>
      <c r="L23" s="433" t="s">
        <v>594</v>
      </c>
      <c r="M23" s="434" t="s">
        <v>594</v>
      </c>
    </row>
    <row r="24" spans="1:13">
      <c r="A24" s="1632"/>
      <c r="B24" s="1635"/>
      <c r="C24" s="425" t="s">
        <v>594</v>
      </c>
      <c r="D24" s="425" t="s">
        <v>594</v>
      </c>
      <c r="E24" s="425" t="s">
        <v>594</v>
      </c>
      <c r="F24" s="425" t="s">
        <v>594</v>
      </c>
      <c r="G24" s="425" t="s">
        <v>594</v>
      </c>
      <c r="H24" s="425" t="s">
        <v>594</v>
      </c>
      <c r="I24" s="425" t="s">
        <v>594</v>
      </c>
      <c r="J24" s="425" t="s">
        <v>594</v>
      </c>
      <c r="K24" s="425" t="s">
        <v>594</v>
      </c>
      <c r="L24" s="425" t="s">
        <v>594</v>
      </c>
      <c r="M24" s="427" t="s">
        <v>594</v>
      </c>
    </row>
    <row r="25" spans="1:13">
      <c r="A25" s="1632"/>
      <c r="B25" s="1634" t="s">
        <v>967</v>
      </c>
      <c r="C25" s="437" t="s">
        <v>594</v>
      </c>
      <c r="D25" s="437" t="s">
        <v>594</v>
      </c>
      <c r="E25" s="437" t="s">
        <v>594</v>
      </c>
      <c r="F25" s="437" t="s">
        <v>594</v>
      </c>
      <c r="G25" s="437" t="s">
        <v>594</v>
      </c>
      <c r="H25" s="437" t="s">
        <v>594</v>
      </c>
      <c r="I25" s="437" t="s">
        <v>594</v>
      </c>
      <c r="J25" s="437" t="s">
        <v>594</v>
      </c>
      <c r="K25" s="437" t="s">
        <v>594</v>
      </c>
      <c r="L25" s="428" t="s">
        <v>594</v>
      </c>
      <c r="M25" s="432" t="s">
        <v>594</v>
      </c>
    </row>
    <row r="26" spans="1:13">
      <c r="A26" s="1632"/>
      <c r="B26" s="1634"/>
      <c r="C26" s="566" t="s">
        <v>968</v>
      </c>
      <c r="D26" s="567" t="s">
        <v>594</v>
      </c>
      <c r="E26" s="566"/>
      <c r="F26" s="566" t="s">
        <v>969</v>
      </c>
      <c r="G26" s="440" t="s">
        <v>964</v>
      </c>
      <c r="H26" s="437"/>
      <c r="I26" s="437" t="s">
        <v>970</v>
      </c>
      <c r="J26" s="440"/>
      <c r="K26" s="437"/>
      <c r="L26" s="428"/>
      <c r="M26" s="432" t="s">
        <v>594</v>
      </c>
    </row>
    <row r="27" spans="1:13">
      <c r="A27" s="1632"/>
      <c r="B27" s="1634"/>
      <c r="C27" s="566" t="s">
        <v>971</v>
      </c>
      <c r="D27" s="568" t="s">
        <v>594</v>
      </c>
      <c r="E27" s="569"/>
      <c r="F27" s="566" t="s">
        <v>972</v>
      </c>
      <c r="G27" s="439" t="s">
        <v>594</v>
      </c>
      <c r="H27" s="428"/>
      <c r="I27" s="428"/>
      <c r="J27" s="428"/>
      <c r="K27" s="428"/>
      <c r="L27" s="428"/>
      <c r="M27" s="432" t="s">
        <v>594</v>
      </c>
    </row>
    <row r="28" spans="1:13">
      <c r="A28" s="1632"/>
      <c r="B28" s="1635"/>
      <c r="C28" s="425" t="s">
        <v>594</v>
      </c>
      <c r="D28" s="425" t="s">
        <v>594</v>
      </c>
      <c r="E28" s="425" t="s">
        <v>594</v>
      </c>
      <c r="F28" s="425" t="s">
        <v>594</v>
      </c>
      <c r="G28" s="425" t="s">
        <v>594</v>
      </c>
      <c r="H28" s="425" t="s">
        <v>594</v>
      </c>
      <c r="I28" s="425" t="s">
        <v>594</v>
      </c>
      <c r="J28" s="425" t="s">
        <v>594</v>
      </c>
      <c r="K28" s="425" t="s">
        <v>594</v>
      </c>
      <c r="L28" s="433" t="s">
        <v>594</v>
      </c>
      <c r="M28" s="434" t="s">
        <v>594</v>
      </c>
    </row>
    <row r="29" spans="1:13">
      <c r="A29" s="1632"/>
      <c r="B29" s="257" t="s">
        <v>973</v>
      </c>
      <c r="C29" s="437" t="s">
        <v>594</v>
      </c>
      <c r="D29" s="437" t="s">
        <v>594</v>
      </c>
      <c r="E29" s="437" t="s">
        <v>594</v>
      </c>
      <c r="F29" s="437" t="s">
        <v>594</v>
      </c>
      <c r="G29" s="437" t="s">
        <v>594</v>
      </c>
      <c r="H29" s="437" t="s">
        <v>594</v>
      </c>
      <c r="I29" s="437" t="s">
        <v>594</v>
      </c>
      <c r="J29" s="437" t="s">
        <v>594</v>
      </c>
      <c r="K29" s="437" t="s">
        <v>594</v>
      </c>
      <c r="L29" s="437" t="s">
        <v>594</v>
      </c>
      <c r="M29" s="438" t="s">
        <v>594</v>
      </c>
    </row>
    <row r="30" spans="1:13">
      <c r="A30" s="1632"/>
      <c r="B30" s="257" t="s">
        <v>594</v>
      </c>
      <c r="C30" s="441" t="s">
        <v>974</v>
      </c>
      <c r="D30" s="1253">
        <v>1</v>
      </c>
      <c r="E30" s="437"/>
      <c r="F30" s="428" t="s">
        <v>975</v>
      </c>
      <c r="G30" s="440">
        <v>2021</v>
      </c>
      <c r="H30" s="437"/>
      <c r="I30" s="428" t="s">
        <v>976</v>
      </c>
      <c r="J30" s="442" t="s">
        <v>1272</v>
      </c>
      <c r="K30" s="400" t="s">
        <v>594</v>
      </c>
      <c r="L30" s="443" t="s">
        <v>594</v>
      </c>
      <c r="M30" s="438" t="s">
        <v>594</v>
      </c>
    </row>
    <row r="31" spans="1:13">
      <c r="A31" s="1632"/>
      <c r="B31" s="256" t="s">
        <v>594</v>
      </c>
      <c r="C31" s="425" t="s">
        <v>594</v>
      </c>
      <c r="D31" s="425" t="s">
        <v>594</v>
      </c>
      <c r="E31" s="425" t="s">
        <v>594</v>
      </c>
      <c r="F31" s="425" t="s">
        <v>594</v>
      </c>
      <c r="G31" s="425" t="s">
        <v>594</v>
      </c>
      <c r="H31" s="425" t="s">
        <v>594</v>
      </c>
      <c r="I31" s="425" t="s">
        <v>594</v>
      </c>
      <c r="J31" s="425" t="s">
        <v>594</v>
      </c>
      <c r="K31" s="425" t="s">
        <v>594</v>
      </c>
      <c r="L31" s="425" t="s">
        <v>594</v>
      </c>
      <c r="M31" s="427" t="s">
        <v>594</v>
      </c>
    </row>
    <row r="32" spans="1:13">
      <c r="A32" s="1632"/>
      <c r="B32" s="1634" t="s">
        <v>977</v>
      </c>
      <c r="C32" s="444" t="s">
        <v>594</v>
      </c>
      <c r="D32" s="444" t="s">
        <v>594</v>
      </c>
      <c r="E32" s="444" t="s">
        <v>594</v>
      </c>
      <c r="F32" s="444" t="s">
        <v>594</v>
      </c>
      <c r="G32" s="444" t="s">
        <v>594</v>
      </c>
      <c r="H32" s="444" t="s">
        <v>594</v>
      </c>
      <c r="I32" s="444" t="s">
        <v>594</v>
      </c>
      <c r="J32" s="444" t="s">
        <v>594</v>
      </c>
      <c r="K32" s="444" t="s">
        <v>594</v>
      </c>
      <c r="L32" s="428" t="s">
        <v>594</v>
      </c>
      <c r="M32" s="432" t="s">
        <v>594</v>
      </c>
    </row>
    <row r="33" spans="1:13">
      <c r="A33" s="1632"/>
      <c r="B33" s="1634"/>
      <c r="C33" s="437" t="s">
        <v>978</v>
      </c>
      <c r="D33" s="440">
        <v>2.0230000000000001</v>
      </c>
      <c r="E33" s="444"/>
      <c r="F33" s="437" t="s">
        <v>979</v>
      </c>
      <c r="G33" s="450">
        <v>2033</v>
      </c>
      <c r="H33" s="444"/>
      <c r="I33" s="428"/>
      <c r="J33" s="444"/>
      <c r="K33" s="444"/>
      <c r="L33" s="428"/>
      <c r="M33" s="432" t="s">
        <v>594</v>
      </c>
    </row>
    <row r="34" spans="1:13">
      <c r="A34" s="1632"/>
      <c r="B34" s="1635"/>
      <c r="C34" s="425" t="s">
        <v>594</v>
      </c>
      <c r="D34" s="425" t="s">
        <v>594</v>
      </c>
      <c r="E34" s="446" t="s">
        <v>594</v>
      </c>
      <c r="F34" s="425" t="s">
        <v>594</v>
      </c>
      <c r="G34" s="446" t="s">
        <v>594</v>
      </c>
      <c r="H34" s="446" t="s">
        <v>594</v>
      </c>
      <c r="I34" s="433" t="s">
        <v>594</v>
      </c>
      <c r="J34" s="446" t="s">
        <v>594</v>
      </c>
      <c r="K34" s="446" t="s">
        <v>594</v>
      </c>
      <c r="L34" s="433" t="s">
        <v>594</v>
      </c>
      <c r="M34" s="434" t="s">
        <v>594</v>
      </c>
    </row>
    <row r="35" spans="1:13">
      <c r="A35" s="1632"/>
      <c r="B35" s="1634" t="s">
        <v>980</v>
      </c>
      <c r="C35" s="437" t="s">
        <v>594</v>
      </c>
      <c r="D35" s="437" t="s">
        <v>594</v>
      </c>
      <c r="E35" s="437" t="s">
        <v>594</v>
      </c>
      <c r="F35" s="437" t="s">
        <v>594</v>
      </c>
      <c r="G35" s="437" t="s">
        <v>594</v>
      </c>
      <c r="H35" s="437" t="s">
        <v>594</v>
      </c>
      <c r="I35" s="437" t="s">
        <v>594</v>
      </c>
      <c r="J35" s="437" t="s">
        <v>594</v>
      </c>
      <c r="K35" s="437" t="s">
        <v>594</v>
      </c>
      <c r="L35" s="437" t="s">
        <v>594</v>
      </c>
      <c r="M35" s="438" t="s">
        <v>594</v>
      </c>
    </row>
    <row r="36" spans="1:13">
      <c r="A36" s="1632"/>
      <c r="B36" s="1634"/>
      <c r="C36" s="437" t="s">
        <v>594</v>
      </c>
      <c r="D36" s="437">
        <v>2023</v>
      </c>
      <c r="E36" s="437"/>
      <c r="F36" s="437">
        <v>2024</v>
      </c>
      <c r="G36" s="437"/>
      <c r="H36" s="428">
        <v>2025</v>
      </c>
      <c r="I36" s="428"/>
      <c r="J36" s="428">
        <v>2026</v>
      </c>
      <c r="K36" s="437"/>
      <c r="L36" s="437">
        <v>2027</v>
      </c>
      <c r="M36" s="438" t="s">
        <v>594</v>
      </c>
    </row>
    <row r="37" spans="1:13">
      <c r="A37" s="1632"/>
      <c r="B37" s="1634"/>
      <c r="C37" s="437" t="s">
        <v>594</v>
      </c>
      <c r="D37" s="447">
        <v>1</v>
      </c>
      <c r="E37" s="443" t="s">
        <v>594</v>
      </c>
      <c r="F37" s="448">
        <v>1</v>
      </c>
      <c r="G37" s="443" t="s">
        <v>594</v>
      </c>
      <c r="H37" s="448">
        <v>1</v>
      </c>
      <c r="I37" s="443" t="s">
        <v>594</v>
      </c>
      <c r="J37" s="448">
        <v>1</v>
      </c>
      <c r="K37" s="443" t="s">
        <v>594</v>
      </c>
      <c r="L37" s="448">
        <v>1</v>
      </c>
      <c r="M37" s="449" t="s">
        <v>594</v>
      </c>
    </row>
    <row r="38" spans="1:13">
      <c r="A38" s="1632"/>
      <c r="B38" s="1634"/>
      <c r="C38" s="437" t="s">
        <v>594</v>
      </c>
      <c r="D38" s="437">
        <v>2028</v>
      </c>
      <c r="E38" s="437"/>
      <c r="F38" s="437">
        <v>2029</v>
      </c>
      <c r="G38" s="437"/>
      <c r="H38" s="428">
        <v>2030</v>
      </c>
      <c r="I38" s="428"/>
      <c r="J38" s="428">
        <v>2031</v>
      </c>
      <c r="K38" s="437"/>
      <c r="L38" s="437">
        <v>2032</v>
      </c>
      <c r="M38" s="438" t="s">
        <v>594</v>
      </c>
    </row>
    <row r="39" spans="1:13">
      <c r="A39" s="1632"/>
      <c r="B39" s="1634"/>
      <c r="C39" s="437" t="s">
        <v>594</v>
      </c>
      <c r="D39" s="447">
        <v>1</v>
      </c>
      <c r="E39" s="443" t="s">
        <v>594</v>
      </c>
      <c r="F39" s="448">
        <v>1</v>
      </c>
      <c r="G39" s="443" t="s">
        <v>594</v>
      </c>
      <c r="H39" s="448">
        <v>1</v>
      </c>
      <c r="I39" s="443" t="s">
        <v>594</v>
      </c>
      <c r="J39" s="448">
        <v>1</v>
      </c>
      <c r="K39" s="443" t="s">
        <v>594</v>
      </c>
      <c r="L39" s="448">
        <v>1</v>
      </c>
      <c r="M39" s="449" t="s">
        <v>594</v>
      </c>
    </row>
    <row r="40" spans="1:13">
      <c r="A40" s="1632"/>
      <c r="B40" s="1634"/>
      <c r="C40" s="437" t="s">
        <v>594</v>
      </c>
      <c r="D40" s="437">
        <v>2033</v>
      </c>
      <c r="E40" s="437"/>
      <c r="F40" s="437"/>
      <c r="G40" s="437"/>
      <c r="H40" s="428"/>
      <c r="I40" s="428"/>
      <c r="J40" s="428"/>
      <c r="K40" s="437"/>
      <c r="L40" s="437"/>
      <c r="M40" s="438" t="s">
        <v>594</v>
      </c>
    </row>
    <row r="41" spans="1:13">
      <c r="A41" s="1632"/>
      <c r="B41" s="1634"/>
      <c r="C41" s="437" t="s">
        <v>594</v>
      </c>
      <c r="D41" s="447">
        <v>1</v>
      </c>
      <c r="E41" s="443" t="s">
        <v>594</v>
      </c>
      <c r="F41" s="400" t="s">
        <v>594</v>
      </c>
      <c r="G41" s="443" t="s">
        <v>594</v>
      </c>
      <c r="H41" s="400" t="s">
        <v>594</v>
      </c>
      <c r="I41" s="443" t="s">
        <v>594</v>
      </c>
      <c r="J41" s="400" t="s">
        <v>594</v>
      </c>
      <c r="K41" s="443" t="s">
        <v>594</v>
      </c>
      <c r="L41" s="400" t="s">
        <v>594</v>
      </c>
      <c r="M41" s="449" t="s">
        <v>594</v>
      </c>
    </row>
    <row r="42" spans="1:13">
      <c r="A42" s="1632"/>
      <c r="B42" s="1634"/>
      <c r="C42" s="437" t="s">
        <v>594</v>
      </c>
      <c r="D42" s="425" t="s">
        <v>594</v>
      </c>
      <c r="E42" s="425" t="s">
        <v>594</v>
      </c>
      <c r="F42" s="425" t="s">
        <v>981</v>
      </c>
      <c r="G42" s="425" t="s">
        <v>594</v>
      </c>
      <c r="H42" s="437" t="s">
        <v>594</v>
      </c>
      <c r="I42" s="437" t="s">
        <v>594</v>
      </c>
      <c r="J42" s="437" t="s">
        <v>594</v>
      </c>
      <c r="K42" s="437" t="s">
        <v>594</v>
      </c>
      <c r="L42" s="437" t="s">
        <v>594</v>
      </c>
      <c r="M42" s="438" t="s">
        <v>594</v>
      </c>
    </row>
    <row r="43" spans="1:13" ht="15" customHeight="1">
      <c r="A43" s="1632"/>
      <c r="B43" s="1634"/>
      <c r="C43" s="437" t="s">
        <v>594</v>
      </c>
      <c r="D43" s="426" t="s">
        <v>594</v>
      </c>
      <c r="E43" s="401" t="s">
        <v>594</v>
      </c>
      <c r="F43" s="575">
        <v>1</v>
      </c>
      <c r="G43" s="580"/>
      <c r="H43" s="1973"/>
      <c r="I43" s="1973"/>
      <c r="J43" s="437"/>
      <c r="K43" s="437"/>
      <c r="L43" s="437"/>
      <c r="M43" s="438" t="s">
        <v>594</v>
      </c>
    </row>
    <row r="44" spans="1:13">
      <c r="A44" s="1632"/>
      <c r="B44" s="1634"/>
      <c r="C44" s="425" t="s">
        <v>594</v>
      </c>
      <c r="D44" s="425" t="s">
        <v>594</v>
      </c>
      <c r="E44" s="425" t="s">
        <v>594</v>
      </c>
      <c r="F44" s="425" t="s">
        <v>594</v>
      </c>
      <c r="G44" s="425" t="s">
        <v>594</v>
      </c>
      <c r="H44" s="425" t="s">
        <v>594</v>
      </c>
      <c r="I44" s="425" t="s">
        <v>594</v>
      </c>
      <c r="J44" s="425" t="s">
        <v>594</v>
      </c>
      <c r="K44" s="425" t="s">
        <v>594</v>
      </c>
      <c r="L44" s="425" t="s">
        <v>594</v>
      </c>
      <c r="M44" s="427" t="s">
        <v>594</v>
      </c>
    </row>
    <row r="45" spans="1:13">
      <c r="A45" s="1632"/>
      <c r="B45" s="1764" t="s">
        <v>982</v>
      </c>
      <c r="C45" s="437" t="s">
        <v>594</v>
      </c>
      <c r="D45" s="437" t="s">
        <v>594</v>
      </c>
      <c r="E45" s="437" t="s">
        <v>594</v>
      </c>
      <c r="F45" s="437" t="s">
        <v>594</v>
      </c>
      <c r="G45" s="437" t="s">
        <v>594</v>
      </c>
      <c r="H45" s="437" t="s">
        <v>594</v>
      </c>
      <c r="I45" s="437" t="s">
        <v>594</v>
      </c>
      <c r="J45" s="437" t="s">
        <v>594</v>
      </c>
      <c r="K45" s="437" t="s">
        <v>594</v>
      </c>
      <c r="L45" s="428"/>
      <c r="M45" s="432" t="s">
        <v>594</v>
      </c>
    </row>
    <row r="46" spans="1:13" ht="15" customHeight="1">
      <c r="A46" s="1632"/>
      <c r="B46" s="1634"/>
      <c r="C46" s="428" t="s">
        <v>594</v>
      </c>
      <c r="D46" s="437" t="s">
        <v>93</v>
      </c>
      <c r="E46" s="425" t="s">
        <v>95</v>
      </c>
      <c r="F46" s="1974" t="s">
        <v>983</v>
      </c>
      <c r="G46" s="1975" t="s">
        <v>594</v>
      </c>
      <c r="H46" s="1970"/>
      <c r="I46" s="1970"/>
      <c r="J46" s="1976"/>
      <c r="K46" s="437" t="s">
        <v>984</v>
      </c>
      <c r="L46" s="1979" t="s">
        <v>594</v>
      </c>
      <c r="M46" s="1980"/>
    </row>
    <row r="47" spans="1:13">
      <c r="A47" s="1632"/>
      <c r="B47" s="1634"/>
      <c r="C47" s="428" t="s">
        <v>594</v>
      </c>
      <c r="D47" s="450" t="s">
        <v>594</v>
      </c>
      <c r="E47" s="401" t="s">
        <v>964</v>
      </c>
      <c r="F47" s="1974"/>
      <c r="G47" s="1977"/>
      <c r="H47" s="1681"/>
      <c r="I47" s="1681"/>
      <c r="J47" s="1978"/>
      <c r="K47" s="428"/>
      <c r="L47" s="1981"/>
      <c r="M47" s="1982"/>
    </row>
    <row r="48" spans="1:13">
      <c r="A48" s="1632"/>
      <c r="B48" s="1635"/>
      <c r="C48" s="433" t="s">
        <v>594</v>
      </c>
      <c r="D48" s="433" t="s">
        <v>594</v>
      </c>
      <c r="E48" s="433" t="s">
        <v>594</v>
      </c>
      <c r="F48" s="433" t="s">
        <v>594</v>
      </c>
      <c r="G48" s="433" t="s">
        <v>594</v>
      </c>
      <c r="H48" s="433" t="s">
        <v>594</v>
      </c>
      <c r="I48" s="433" t="s">
        <v>594</v>
      </c>
      <c r="J48" s="433" t="s">
        <v>594</v>
      </c>
      <c r="K48" s="433" t="s">
        <v>594</v>
      </c>
      <c r="L48" s="428"/>
      <c r="M48" s="432" t="s">
        <v>594</v>
      </c>
    </row>
    <row r="49" spans="1:13" ht="48" customHeight="1">
      <c r="A49" s="1632"/>
      <c r="B49" s="256" t="s">
        <v>985</v>
      </c>
      <c r="C49" s="1956" t="s">
        <v>1372</v>
      </c>
      <c r="D49" s="1956"/>
      <c r="E49" s="1956"/>
      <c r="F49" s="1956"/>
      <c r="G49" s="1956"/>
      <c r="H49" s="1956"/>
      <c r="I49" s="1956"/>
      <c r="J49" s="1956"/>
      <c r="K49" s="1956"/>
      <c r="L49" s="1956"/>
      <c r="M49" s="1957"/>
    </row>
    <row r="50" spans="1:13" ht="15" customHeight="1">
      <c r="A50" s="1632"/>
      <c r="B50" s="259" t="s">
        <v>986</v>
      </c>
      <c r="C50" s="1956" t="s">
        <v>1151</v>
      </c>
      <c r="D50" s="1956"/>
      <c r="E50" s="1956"/>
      <c r="F50" s="1956"/>
      <c r="G50" s="1956"/>
      <c r="H50" s="1956"/>
      <c r="I50" s="1956"/>
      <c r="J50" s="1956"/>
      <c r="K50" s="1956"/>
      <c r="L50" s="1956"/>
      <c r="M50" s="1957"/>
    </row>
    <row r="51" spans="1:13" ht="15" customHeight="1">
      <c r="A51" s="1632"/>
      <c r="B51" s="259" t="s">
        <v>988</v>
      </c>
      <c r="C51" s="1968">
        <v>30</v>
      </c>
      <c r="D51" s="1968"/>
      <c r="E51" s="1968"/>
      <c r="F51" s="1968"/>
      <c r="G51" s="1968"/>
      <c r="H51" s="1968"/>
      <c r="I51" s="1968"/>
      <c r="J51" s="1968"/>
      <c r="K51" s="1968"/>
      <c r="L51" s="1968"/>
      <c r="M51" s="1969"/>
    </row>
    <row r="52" spans="1:13" ht="15" customHeight="1">
      <c r="A52" s="1632"/>
      <c r="B52" s="259" t="s">
        <v>990</v>
      </c>
      <c r="C52" s="1956" t="s">
        <v>1274</v>
      </c>
      <c r="D52" s="1956"/>
      <c r="E52" s="1956"/>
      <c r="F52" s="1956"/>
      <c r="G52" s="1956"/>
      <c r="H52" s="1956"/>
      <c r="I52" s="1956"/>
      <c r="J52" s="1956"/>
      <c r="K52" s="1956"/>
      <c r="L52" s="1956"/>
      <c r="M52" s="1957"/>
    </row>
    <row r="53" spans="1:13" ht="15" customHeight="1">
      <c r="A53" s="1652" t="s">
        <v>216</v>
      </c>
      <c r="B53" s="265" t="s">
        <v>992</v>
      </c>
      <c r="C53" s="1956" t="s">
        <v>380</v>
      </c>
      <c r="D53" s="1956"/>
      <c r="E53" s="1956"/>
      <c r="F53" s="1956"/>
      <c r="G53" s="1956"/>
      <c r="H53" s="1956"/>
      <c r="I53" s="1956"/>
      <c r="J53" s="1956"/>
      <c r="K53" s="1956"/>
      <c r="L53" s="1956"/>
      <c r="M53" s="1957"/>
    </row>
    <row r="54" spans="1:13" ht="15" customHeight="1">
      <c r="A54" s="1653"/>
      <c r="B54" s="265" t="s">
        <v>993</v>
      </c>
      <c r="C54" s="1956" t="s">
        <v>1153</v>
      </c>
      <c r="D54" s="1956"/>
      <c r="E54" s="1956"/>
      <c r="F54" s="1956"/>
      <c r="G54" s="1956"/>
      <c r="H54" s="1956"/>
      <c r="I54" s="1956"/>
      <c r="J54" s="1956"/>
      <c r="K54" s="1956"/>
      <c r="L54" s="1956"/>
      <c r="M54" s="1957"/>
    </row>
    <row r="55" spans="1:13" ht="15" customHeight="1">
      <c r="A55" s="1653"/>
      <c r="B55" s="265" t="s">
        <v>995</v>
      </c>
      <c r="C55" s="1956" t="s">
        <v>56</v>
      </c>
      <c r="D55" s="1956"/>
      <c r="E55" s="1956"/>
      <c r="F55" s="1956"/>
      <c r="G55" s="1956"/>
      <c r="H55" s="1956"/>
      <c r="I55" s="1956"/>
      <c r="J55" s="1956"/>
      <c r="K55" s="1956"/>
      <c r="L55" s="1956"/>
      <c r="M55" s="1957"/>
    </row>
    <row r="56" spans="1:13" ht="15" customHeight="1">
      <c r="A56" s="1653"/>
      <c r="B56" s="265" t="s">
        <v>997</v>
      </c>
      <c r="C56" s="1956" t="s">
        <v>1154</v>
      </c>
      <c r="D56" s="1956"/>
      <c r="E56" s="1956"/>
      <c r="F56" s="1956"/>
      <c r="G56" s="1956"/>
      <c r="H56" s="1956"/>
      <c r="I56" s="1956"/>
      <c r="J56" s="1956"/>
      <c r="K56" s="1956"/>
      <c r="L56" s="1956"/>
      <c r="M56" s="1957"/>
    </row>
    <row r="57" spans="1:13" ht="15" customHeight="1">
      <c r="A57" s="1653"/>
      <c r="B57" s="265" t="s">
        <v>998</v>
      </c>
      <c r="C57" s="2112" t="s">
        <v>381</v>
      </c>
      <c r="D57" s="2112"/>
      <c r="E57" s="2112"/>
      <c r="F57" s="2112"/>
      <c r="G57" s="2112"/>
      <c r="H57" s="2112"/>
      <c r="I57" s="2112"/>
      <c r="J57" s="2112"/>
      <c r="K57" s="2112"/>
      <c r="L57" s="2112"/>
      <c r="M57" s="2113"/>
    </row>
    <row r="58" spans="1:13" ht="15" customHeight="1">
      <c r="A58" s="1654"/>
      <c r="B58" s="265" t="s">
        <v>999</v>
      </c>
      <c r="C58" s="1956" t="s">
        <v>1155</v>
      </c>
      <c r="D58" s="1956"/>
      <c r="E58" s="1956"/>
      <c r="F58" s="1956"/>
      <c r="G58" s="1956"/>
      <c r="H58" s="1956"/>
      <c r="I58" s="1956"/>
      <c r="J58" s="1956"/>
      <c r="K58" s="1956"/>
      <c r="L58" s="1956"/>
      <c r="M58" s="1957"/>
    </row>
    <row r="59" spans="1:13" ht="15" customHeight="1">
      <c r="A59" s="1652" t="s">
        <v>1000</v>
      </c>
      <c r="B59" s="266" t="s">
        <v>1001</v>
      </c>
      <c r="C59" s="1538" t="s">
        <v>1002</v>
      </c>
      <c r="D59" s="1539"/>
      <c r="E59" s="1539"/>
      <c r="F59" s="1539"/>
      <c r="G59" s="1539"/>
      <c r="H59" s="1539"/>
      <c r="I59" s="1539"/>
      <c r="J59" s="1539"/>
      <c r="K59" s="1539"/>
      <c r="L59" s="1539"/>
      <c r="M59" s="1540"/>
    </row>
    <row r="60" spans="1:13" ht="15" customHeight="1">
      <c r="A60" s="1653"/>
      <c r="B60" s="266" t="s">
        <v>1003</v>
      </c>
      <c r="C60" s="1538" t="s">
        <v>1004</v>
      </c>
      <c r="D60" s="1539"/>
      <c r="E60" s="1539"/>
      <c r="F60" s="1539"/>
      <c r="G60" s="1539"/>
      <c r="H60" s="1539"/>
      <c r="I60" s="1539"/>
      <c r="J60" s="1539"/>
      <c r="K60" s="1539"/>
      <c r="L60" s="1539"/>
      <c r="M60" s="1540"/>
    </row>
    <row r="61" spans="1:13" ht="15" customHeight="1">
      <c r="A61" s="1653"/>
      <c r="B61" s="267" t="s">
        <v>296</v>
      </c>
      <c r="C61" s="1541" t="s">
        <v>56</v>
      </c>
      <c r="D61" s="1542"/>
      <c r="E61" s="1542"/>
      <c r="F61" s="1542"/>
      <c r="G61" s="1542"/>
      <c r="H61" s="1542"/>
      <c r="I61" s="1542"/>
      <c r="J61" s="1542"/>
      <c r="K61" s="1542"/>
      <c r="L61" s="1542"/>
      <c r="M61" s="1543"/>
    </row>
    <row r="62" spans="1:13" ht="133.5" customHeight="1">
      <c r="A62" s="318" t="s">
        <v>220</v>
      </c>
      <c r="B62" s="268" t="s">
        <v>594</v>
      </c>
      <c r="C62" s="1545" t="s">
        <v>1373</v>
      </c>
      <c r="D62" s="1545"/>
      <c r="E62" s="1545"/>
      <c r="F62" s="1545"/>
      <c r="G62" s="1545"/>
      <c r="H62" s="1545"/>
      <c r="I62" s="1545"/>
      <c r="J62" s="1545"/>
      <c r="K62" s="1545"/>
      <c r="L62" s="1545"/>
      <c r="M62" s="1964"/>
    </row>
  </sheetData>
  <mergeCells count="51">
    <mergeCell ref="A2:A15"/>
    <mergeCell ref="C2:M2"/>
    <mergeCell ref="C3:M3"/>
    <mergeCell ref="F4:G4"/>
    <mergeCell ref="C5:M5"/>
    <mergeCell ref="C6:M6"/>
    <mergeCell ref="C7:D7"/>
    <mergeCell ref="I7:M7"/>
    <mergeCell ref="B8:B10"/>
    <mergeCell ref="C9:D9"/>
    <mergeCell ref="B14:B15"/>
    <mergeCell ref="I9:J9"/>
    <mergeCell ref="C10:D10"/>
    <mergeCell ref="F10:G10"/>
    <mergeCell ref="I10:J10"/>
    <mergeCell ref="C11:M11"/>
    <mergeCell ref="C62:M62"/>
    <mergeCell ref="C52:M52"/>
    <mergeCell ref="C12:M12"/>
    <mergeCell ref="C13:M13"/>
    <mergeCell ref="C14:D14"/>
    <mergeCell ref="F14:M14"/>
    <mergeCell ref="C16:M16"/>
    <mergeCell ref="C17:M17"/>
    <mergeCell ref="B1:F1"/>
    <mergeCell ref="F23:G23"/>
    <mergeCell ref="F9:G9"/>
    <mergeCell ref="B35:B44"/>
    <mergeCell ref="A53:A58"/>
    <mergeCell ref="C53:M53"/>
    <mergeCell ref="C54:M54"/>
    <mergeCell ref="C55:M55"/>
    <mergeCell ref="C56:M56"/>
    <mergeCell ref="C57:M57"/>
    <mergeCell ref="C58:M58"/>
    <mergeCell ref="H43:I43"/>
    <mergeCell ref="B45:B48"/>
    <mergeCell ref="F46:F47"/>
    <mergeCell ref="G46:J47"/>
    <mergeCell ref="L46:M47"/>
    <mergeCell ref="A59:A61"/>
    <mergeCell ref="C59:M59"/>
    <mergeCell ref="C60:M60"/>
    <mergeCell ref="C61:M61"/>
    <mergeCell ref="C51:M51"/>
    <mergeCell ref="A16:A52"/>
    <mergeCell ref="B18:B24"/>
    <mergeCell ref="B25:B28"/>
    <mergeCell ref="B32:B34"/>
    <mergeCell ref="C49:M49"/>
    <mergeCell ref="C50:M50"/>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3"/>
  <sheetViews>
    <sheetView topLeftCell="B1" zoomScale="72" zoomScaleNormal="72" workbookViewId="0">
      <selection activeCell="C2" sqref="C2:M2"/>
    </sheetView>
  </sheetViews>
  <sheetFormatPr baseColWidth="10" defaultColWidth="9.140625" defaultRowHeight="15.75"/>
  <cols>
    <col min="1" max="1" width="28" customWidth="1"/>
    <col min="2" max="2" width="34.140625" customWidth="1"/>
    <col min="3" max="3" width="12.85546875" customWidth="1"/>
    <col min="4" max="4" width="20.42578125" customWidth="1"/>
    <col min="5" max="5" width="12" customWidth="1"/>
    <col min="6" max="6" width="11" customWidth="1"/>
    <col min="7" max="7" width="11.85546875" customWidth="1"/>
    <col min="14" max="18" width="28" style="11" customWidth="1"/>
  </cols>
  <sheetData>
    <row r="1" spans="1:13">
      <c r="A1" s="398" t="s">
        <v>594</v>
      </c>
      <c r="B1" s="250" t="s">
        <v>1374</v>
      </c>
      <c r="C1" s="251"/>
      <c r="D1" s="252" t="s">
        <v>594</v>
      </c>
      <c r="E1" s="252" t="s">
        <v>594</v>
      </c>
      <c r="F1" s="252" t="s">
        <v>594</v>
      </c>
      <c r="G1" s="252" t="s">
        <v>594</v>
      </c>
      <c r="H1" s="252" t="s">
        <v>594</v>
      </c>
      <c r="I1" s="252" t="s">
        <v>594</v>
      </c>
      <c r="J1" s="252" t="s">
        <v>594</v>
      </c>
      <c r="K1" s="252" t="s">
        <v>594</v>
      </c>
      <c r="L1" s="252" t="s">
        <v>594</v>
      </c>
      <c r="M1" s="253" t="s">
        <v>594</v>
      </c>
    </row>
    <row r="2" spans="1:13" ht="45" customHeight="1">
      <c r="A2" s="1636" t="s">
        <v>944</v>
      </c>
      <c r="B2" s="254" t="s">
        <v>945</v>
      </c>
      <c r="C2" s="2123" t="s">
        <v>2319</v>
      </c>
      <c r="D2" s="2123"/>
      <c r="E2" s="2123"/>
      <c r="F2" s="2123"/>
      <c r="G2" s="2123"/>
      <c r="H2" s="2123"/>
      <c r="I2" s="2123"/>
      <c r="J2" s="2123"/>
      <c r="K2" s="2123"/>
      <c r="L2" s="2123"/>
      <c r="M2" s="2124"/>
    </row>
    <row r="3" spans="1:13" ht="53.25" customHeight="1">
      <c r="A3" s="1637"/>
      <c r="B3" s="255" t="s">
        <v>1063</v>
      </c>
      <c r="C3" s="1554" t="s">
        <v>1375</v>
      </c>
      <c r="D3" s="1554"/>
      <c r="E3" s="1554"/>
      <c r="F3" s="1554"/>
      <c r="G3" s="1554"/>
      <c r="H3" s="1554"/>
      <c r="I3" s="1554"/>
      <c r="J3" s="1554"/>
      <c r="K3" s="1554"/>
      <c r="L3" s="1554"/>
      <c r="M3" s="1555"/>
    </row>
    <row r="4" spans="1:13" ht="15" customHeight="1">
      <c r="A4" s="1637"/>
      <c r="B4" s="256" t="s">
        <v>292</v>
      </c>
      <c r="C4" s="216" t="s">
        <v>93</v>
      </c>
      <c r="D4" s="2125" t="s">
        <v>594</v>
      </c>
      <c r="E4" s="2126"/>
      <c r="F4" s="2127" t="s">
        <v>293</v>
      </c>
      <c r="G4" s="2128"/>
      <c r="H4" s="231" t="s">
        <v>594</v>
      </c>
      <c r="I4" s="1918">
        <v>302</v>
      </c>
      <c r="J4" s="1918"/>
      <c r="K4" s="1918"/>
      <c r="L4" s="1918"/>
      <c r="M4" s="1919"/>
    </row>
    <row r="5" spans="1:13" ht="26.25" customHeight="1">
      <c r="A5" s="1637"/>
      <c r="B5" s="256" t="s">
        <v>947</v>
      </c>
      <c r="C5" s="1554" t="s">
        <v>1332</v>
      </c>
      <c r="D5" s="1554"/>
      <c r="E5" s="1554"/>
      <c r="F5" s="1554"/>
      <c r="G5" s="1554"/>
      <c r="H5" s="1554"/>
      <c r="I5" s="1554"/>
      <c r="J5" s="1554"/>
      <c r="K5" s="1554"/>
      <c r="L5" s="1554"/>
      <c r="M5" s="1555"/>
    </row>
    <row r="6" spans="1:13" ht="15" customHeight="1">
      <c r="A6" s="1637"/>
      <c r="B6" s="256" t="s">
        <v>948</v>
      </c>
      <c r="C6" s="1554" t="s">
        <v>1333</v>
      </c>
      <c r="D6" s="1554"/>
      <c r="E6" s="1554"/>
      <c r="F6" s="1554"/>
      <c r="G6" s="1554"/>
      <c r="H6" s="1554"/>
      <c r="I6" s="1554"/>
      <c r="J6" s="1554"/>
      <c r="K6" s="1554"/>
      <c r="L6" s="1554"/>
      <c r="M6" s="1555"/>
    </row>
    <row r="7" spans="1:13" ht="15" customHeight="1">
      <c r="A7" s="1637"/>
      <c r="B7" s="256" t="s">
        <v>949</v>
      </c>
      <c r="C7" s="1667" t="s">
        <v>28</v>
      </c>
      <c r="D7" s="1667"/>
      <c r="E7" s="221" t="s">
        <v>594</v>
      </c>
      <c r="F7" s="221" t="s">
        <v>594</v>
      </c>
      <c r="G7" s="301" t="s">
        <v>594</v>
      </c>
      <c r="H7" s="302" t="s">
        <v>296</v>
      </c>
      <c r="I7" s="1667" t="s">
        <v>46</v>
      </c>
      <c r="J7" s="1667"/>
      <c r="K7" s="1667"/>
      <c r="L7" s="1667"/>
      <c r="M7" s="1668"/>
    </row>
    <row r="8" spans="1:13">
      <c r="A8" s="1637"/>
      <c r="B8" s="1790" t="s">
        <v>950</v>
      </c>
      <c r="C8" s="221" t="s">
        <v>594</v>
      </c>
      <c r="D8" s="221" t="s">
        <v>594</v>
      </c>
      <c r="E8" s="258" t="s">
        <v>594</v>
      </c>
      <c r="F8" s="258" t="s">
        <v>594</v>
      </c>
      <c r="G8" s="258" t="s">
        <v>594</v>
      </c>
      <c r="H8" s="258" t="s">
        <v>594</v>
      </c>
      <c r="I8" s="221" t="s">
        <v>594</v>
      </c>
      <c r="J8" s="221" t="s">
        <v>594</v>
      </c>
      <c r="K8" s="221" t="s">
        <v>594</v>
      </c>
      <c r="L8" s="221" t="s">
        <v>594</v>
      </c>
      <c r="M8" s="234" t="s">
        <v>594</v>
      </c>
    </row>
    <row r="9" spans="1:13" ht="15" customHeight="1">
      <c r="A9" s="1637"/>
      <c r="B9" s="1790"/>
      <c r="C9" s="1666" t="s">
        <v>1376</v>
      </c>
      <c r="D9" s="1666"/>
      <c r="E9" s="221" t="s">
        <v>594</v>
      </c>
      <c r="F9" s="1666" t="s">
        <v>594</v>
      </c>
      <c r="G9" s="1666"/>
      <c r="H9" s="221" t="s">
        <v>594</v>
      </c>
      <c r="I9" s="1666" t="s">
        <v>594</v>
      </c>
      <c r="J9" s="1666"/>
      <c r="K9" s="221" t="s">
        <v>594</v>
      </c>
      <c r="L9" s="221" t="s">
        <v>594</v>
      </c>
      <c r="M9" s="234" t="s">
        <v>594</v>
      </c>
    </row>
    <row r="10" spans="1:13" ht="15" customHeight="1">
      <c r="A10" s="1637"/>
      <c r="B10" s="1791"/>
      <c r="C10" s="1666" t="s">
        <v>951</v>
      </c>
      <c r="D10" s="1666"/>
      <c r="E10" s="236" t="s">
        <v>594</v>
      </c>
      <c r="F10" s="1666" t="s">
        <v>951</v>
      </c>
      <c r="G10" s="1666"/>
      <c r="H10" s="236" t="s">
        <v>594</v>
      </c>
      <c r="I10" s="1666" t="s">
        <v>951</v>
      </c>
      <c r="J10" s="1666"/>
      <c r="K10" s="236" t="s">
        <v>594</v>
      </c>
      <c r="L10" s="236" t="s">
        <v>594</v>
      </c>
      <c r="M10" s="248" t="s">
        <v>594</v>
      </c>
    </row>
    <row r="11" spans="1:13" ht="78" customHeight="1">
      <c r="A11" s="1637"/>
      <c r="B11" s="256" t="s">
        <v>952</v>
      </c>
      <c r="C11" s="2121" t="s">
        <v>1377</v>
      </c>
      <c r="D11" s="2121"/>
      <c r="E11" s="2121"/>
      <c r="F11" s="2121"/>
      <c r="G11" s="2121"/>
      <c r="H11" s="2121"/>
      <c r="I11" s="2121"/>
      <c r="J11" s="2121"/>
      <c r="K11" s="2121"/>
      <c r="L11" s="2121"/>
      <c r="M11" s="2122"/>
    </row>
    <row r="12" spans="1:13" ht="36.75" customHeight="1">
      <c r="A12" s="1637"/>
      <c r="B12" s="256" t="s">
        <v>1069</v>
      </c>
      <c r="C12" s="1554" t="s">
        <v>1378</v>
      </c>
      <c r="D12" s="1554"/>
      <c r="E12" s="1554"/>
      <c r="F12" s="1554"/>
      <c r="G12" s="1554"/>
      <c r="H12" s="1554"/>
      <c r="I12" s="1554"/>
      <c r="J12" s="1554"/>
      <c r="K12" s="1554"/>
      <c r="L12" s="1554"/>
      <c r="M12" s="1555"/>
    </row>
    <row r="13" spans="1:13" ht="38.25" customHeight="1">
      <c r="A13" s="1637"/>
      <c r="B13" s="256" t="s">
        <v>1071</v>
      </c>
      <c r="C13" s="1610" t="s">
        <v>1337</v>
      </c>
      <c r="D13" s="1610"/>
      <c r="E13" s="1610"/>
      <c r="F13" s="1610"/>
      <c r="G13" s="1610"/>
      <c r="H13" s="1610"/>
      <c r="I13" s="1610"/>
      <c r="J13" s="1610"/>
      <c r="K13" s="1610"/>
      <c r="L13" s="1610"/>
      <c r="M13" s="1611"/>
    </row>
    <row r="14" spans="1:13" ht="51" customHeight="1">
      <c r="A14" s="1637"/>
      <c r="B14" s="1767" t="s">
        <v>1072</v>
      </c>
      <c r="C14" s="1554" t="s">
        <v>57</v>
      </c>
      <c r="D14" s="1554"/>
      <c r="E14" s="232" t="s">
        <v>108</v>
      </c>
      <c r="F14" s="1554" t="s">
        <v>1338</v>
      </c>
      <c r="G14" s="1554"/>
      <c r="H14" s="1554"/>
      <c r="I14" s="1554"/>
      <c r="J14" s="1554"/>
      <c r="K14" s="1554"/>
      <c r="L14" s="1554"/>
      <c r="M14" s="1555"/>
    </row>
    <row r="15" spans="1:13">
      <c r="A15" s="1637"/>
      <c r="B15" s="1768"/>
      <c r="C15" s="216" t="s">
        <v>594</v>
      </c>
      <c r="D15" s="216" t="s">
        <v>594</v>
      </c>
      <c r="E15" s="233" t="s">
        <v>594</v>
      </c>
      <c r="F15" s="220" t="s">
        <v>594</v>
      </c>
      <c r="G15" s="220" t="s">
        <v>594</v>
      </c>
      <c r="H15" s="220" t="s">
        <v>594</v>
      </c>
      <c r="I15" s="220" t="s">
        <v>594</v>
      </c>
      <c r="J15" s="220" t="s">
        <v>594</v>
      </c>
      <c r="K15" s="220" t="s">
        <v>594</v>
      </c>
      <c r="L15" s="221" t="s">
        <v>594</v>
      </c>
      <c r="M15" s="234" t="s">
        <v>594</v>
      </c>
    </row>
    <row r="16" spans="1:13" ht="15" customHeight="1">
      <c r="A16" s="312" t="s">
        <v>594</v>
      </c>
      <c r="B16" s="303" t="s">
        <v>594</v>
      </c>
      <c r="C16" s="1554" t="s">
        <v>594</v>
      </c>
      <c r="D16" s="1554"/>
      <c r="E16" s="1554"/>
      <c r="F16" s="1554"/>
      <c r="G16" s="1554"/>
      <c r="H16" s="1554"/>
      <c r="I16" s="1554"/>
      <c r="J16" s="1554"/>
      <c r="K16" s="1554"/>
      <c r="L16" s="1554"/>
      <c r="M16" s="1555"/>
    </row>
    <row r="17" spans="1:13" ht="15" customHeight="1">
      <c r="A17" s="1760" t="s">
        <v>204</v>
      </c>
      <c r="B17" s="259" t="s">
        <v>283</v>
      </c>
      <c r="C17" s="1554" t="s">
        <v>520</v>
      </c>
      <c r="D17" s="1554"/>
      <c r="E17" s="1554"/>
      <c r="F17" s="1554"/>
      <c r="G17" s="1554"/>
      <c r="H17" s="1554"/>
      <c r="I17" s="1554"/>
      <c r="J17" s="1554"/>
      <c r="K17" s="1554"/>
      <c r="L17" s="1554"/>
      <c r="M17" s="1555"/>
    </row>
    <row r="18" spans="1:13" ht="61.5" customHeight="1">
      <c r="A18" s="1632"/>
      <c r="B18" s="259" t="s">
        <v>1074</v>
      </c>
      <c r="C18" s="1554" t="s">
        <v>2320</v>
      </c>
      <c r="D18" s="1554"/>
      <c r="E18" s="1554"/>
      <c r="F18" s="1554"/>
      <c r="G18" s="1554"/>
      <c r="H18" s="1554"/>
      <c r="I18" s="1554"/>
      <c r="J18" s="1554"/>
      <c r="K18" s="1554"/>
      <c r="L18" s="1554"/>
      <c r="M18" s="1555"/>
    </row>
    <row r="19" spans="1:13">
      <c r="A19" s="1632"/>
      <c r="B19" s="1634" t="s">
        <v>954</v>
      </c>
      <c r="C19" s="221" t="s">
        <v>594</v>
      </c>
      <c r="D19" s="220" t="s">
        <v>594</v>
      </c>
      <c r="E19" s="220" t="s">
        <v>594</v>
      </c>
      <c r="F19" s="220" t="s">
        <v>594</v>
      </c>
      <c r="G19" s="220" t="s">
        <v>594</v>
      </c>
      <c r="H19" s="220" t="s">
        <v>594</v>
      </c>
      <c r="I19" s="220" t="s">
        <v>594</v>
      </c>
      <c r="J19" s="220" t="s">
        <v>594</v>
      </c>
      <c r="K19" s="220" t="s">
        <v>594</v>
      </c>
      <c r="L19" s="220" t="s">
        <v>594</v>
      </c>
      <c r="M19" s="242" t="s">
        <v>594</v>
      </c>
    </row>
    <row r="20" spans="1:13">
      <c r="A20" s="1632"/>
      <c r="B20" s="1634"/>
      <c r="C20" s="221" t="s">
        <v>594</v>
      </c>
      <c r="D20" s="216" t="s">
        <v>594</v>
      </c>
      <c r="E20" s="220" t="s">
        <v>594</v>
      </c>
      <c r="F20" s="216" t="s">
        <v>594</v>
      </c>
      <c r="G20" s="220" t="s">
        <v>594</v>
      </c>
      <c r="H20" s="216" t="s">
        <v>594</v>
      </c>
      <c r="I20" s="220" t="s">
        <v>594</v>
      </c>
      <c r="J20" s="216" t="s">
        <v>594</v>
      </c>
      <c r="K20" s="220" t="s">
        <v>594</v>
      </c>
      <c r="L20" s="220" t="s">
        <v>594</v>
      </c>
      <c r="M20" s="242" t="s">
        <v>594</v>
      </c>
    </row>
    <row r="21" spans="1:13">
      <c r="A21" s="1632"/>
      <c r="B21" s="1634"/>
      <c r="C21" s="220" t="s">
        <v>955</v>
      </c>
      <c r="D21" s="260" t="s">
        <v>594</v>
      </c>
      <c r="E21" s="220" t="s">
        <v>956</v>
      </c>
      <c r="F21" s="260" t="s">
        <v>594</v>
      </c>
      <c r="G21" s="220" t="s">
        <v>957</v>
      </c>
      <c r="H21" s="260" t="s">
        <v>594</v>
      </c>
      <c r="I21" s="220" t="s">
        <v>958</v>
      </c>
      <c r="J21" s="260" t="s">
        <v>594</v>
      </c>
      <c r="K21" s="220" t="s">
        <v>594</v>
      </c>
      <c r="L21" s="220" t="s">
        <v>594</v>
      </c>
      <c r="M21" s="242" t="s">
        <v>594</v>
      </c>
    </row>
    <row r="22" spans="1:13">
      <c r="A22" s="1632"/>
      <c r="B22" s="1634"/>
      <c r="C22" s="220" t="s">
        <v>959</v>
      </c>
      <c r="D22" s="260" t="s">
        <v>594</v>
      </c>
      <c r="E22" s="220" t="s">
        <v>960</v>
      </c>
      <c r="F22" s="260" t="s">
        <v>594</v>
      </c>
      <c r="G22" s="220" t="s">
        <v>961</v>
      </c>
      <c r="H22" s="260" t="s">
        <v>594</v>
      </c>
      <c r="I22" s="220" t="s">
        <v>594</v>
      </c>
      <c r="J22" s="220" t="s">
        <v>594</v>
      </c>
      <c r="K22" s="220" t="s">
        <v>594</v>
      </c>
      <c r="L22" s="220" t="s">
        <v>594</v>
      </c>
      <c r="M22" s="242" t="s">
        <v>594</v>
      </c>
    </row>
    <row r="23" spans="1:13">
      <c r="A23" s="1632"/>
      <c r="B23" s="1634"/>
      <c r="C23" s="220" t="s">
        <v>962</v>
      </c>
      <c r="D23" s="260" t="s">
        <v>594</v>
      </c>
      <c r="E23" s="220" t="s">
        <v>963</v>
      </c>
      <c r="F23" s="260" t="s">
        <v>594</v>
      </c>
      <c r="G23" s="220" t="s">
        <v>594</v>
      </c>
      <c r="H23" s="220" t="s">
        <v>594</v>
      </c>
      <c r="I23" s="220" t="s">
        <v>594</v>
      </c>
      <c r="J23" s="220" t="s">
        <v>594</v>
      </c>
      <c r="K23" s="220" t="s">
        <v>594</v>
      </c>
      <c r="L23" s="220" t="s">
        <v>594</v>
      </c>
      <c r="M23" s="242" t="s">
        <v>594</v>
      </c>
    </row>
    <row r="24" spans="1:13" ht="15" customHeight="1">
      <c r="A24" s="1632"/>
      <c r="B24" s="1634"/>
      <c r="C24" s="220" t="s">
        <v>105</v>
      </c>
      <c r="D24" s="260" t="s">
        <v>1126</v>
      </c>
      <c r="E24" s="220" t="s">
        <v>965</v>
      </c>
      <c r="F24" s="1666" t="s">
        <v>966</v>
      </c>
      <c r="G24" s="1666"/>
      <c r="H24" s="1666"/>
      <c r="I24" s="1666"/>
      <c r="J24" s="1666"/>
      <c r="K24" s="1666"/>
      <c r="L24" s="1666"/>
      <c r="M24" s="2119"/>
    </row>
    <row r="25" spans="1:13">
      <c r="A25" s="1632"/>
      <c r="B25" s="1635"/>
      <c r="C25" s="216" t="s">
        <v>594</v>
      </c>
      <c r="D25" s="216" t="s">
        <v>594</v>
      </c>
      <c r="E25" s="216" t="s">
        <v>594</v>
      </c>
      <c r="F25" s="216" t="s">
        <v>594</v>
      </c>
      <c r="G25" s="216" t="s">
        <v>594</v>
      </c>
      <c r="H25" s="216" t="s">
        <v>594</v>
      </c>
      <c r="I25" s="216" t="s">
        <v>594</v>
      </c>
      <c r="J25" s="216" t="s">
        <v>594</v>
      </c>
      <c r="K25" s="216" t="s">
        <v>594</v>
      </c>
      <c r="L25" s="216" t="s">
        <v>594</v>
      </c>
      <c r="M25" s="217" t="s">
        <v>594</v>
      </c>
    </row>
    <row r="26" spans="1:13">
      <c r="A26" s="1632"/>
      <c r="B26" s="1634" t="s">
        <v>967</v>
      </c>
      <c r="C26" s="220" t="s">
        <v>594</v>
      </c>
      <c r="D26" s="220" t="s">
        <v>594</v>
      </c>
      <c r="E26" s="220" t="s">
        <v>594</v>
      </c>
      <c r="F26" s="220" t="s">
        <v>594</v>
      </c>
      <c r="G26" s="220" t="s">
        <v>594</v>
      </c>
      <c r="H26" s="220" t="s">
        <v>594</v>
      </c>
      <c r="I26" s="220" t="s">
        <v>594</v>
      </c>
      <c r="J26" s="220" t="s">
        <v>594</v>
      </c>
      <c r="K26" s="220" t="s">
        <v>594</v>
      </c>
      <c r="L26" s="221" t="s">
        <v>594</v>
      </c>
      <c r="M26" s="234" t="s">
        <v>594</v>
      </c>
    </row>
    <row r="27" spans="1:13">
      <c r="A27" s="1632"/>
      <c r="B27" s="1634"/>
      <c r="C27" s="220" t="s">
        <v>968</v>
      </c>
      <c r="D27" s="222" t="s">
        <v>594</v>
      </c>
      <c r="E27" s="220" t="s">
        <v>594</v>
      </c>
      <c r="F27" s="220" t="s">
        <v>969</v>
      </c>
      <c r="G27" s="222" t="s">
        <v>964</v>
      </c>
      <c r="H27" s="220" t="s">
        <v>594</v>
      </c>
      <c r="I27" s="220" t="s">
        <v>970</v>
      </c>
      <c r="J27" s="222"/>
      <c r="K27" s="220" t="s">
        <v>594</v>
      </c>
      <c r="L27" s="221" t="s">
        <v>594</v>
      </c>
      <c r="M27" s="234" t="s">
        <v>594</v>
      </c>
    </row>
    <row r="28" spans="1:13">
      <c r="A28" s="1632"/>
      <c r="B28" s="1634"/>
      <c r="C28" s="220" t="s">
        <v>971</v>
      </c>
      <c r="D28" s="261" t="s">
        <v>594</v>
      </c>
      <c r="E28" s="221" t="s">
        <v>594</v>
      </c>
      <c r="F28" s="220" t="s">
        <v>972</v>
      </c>
      <c r="G28" s="260" t="s">
        <v>594</v>
      </c>
      <c r="H28" s="221" t="s">
        <v>594</v>
      </c>
      <c r="I28" s="221" t="s">
        <v>594</v>
      </c>
      <c r="J28" s="221" t="s">
        <v>594</v>
      </c>
      <c r="K28" s="221" t="s">
        <v>594</v>
      </c>
      <c r="L28" s="221" t="s">
        <v>594</v>
      </c>
      <c r="M28" s="234" t="s">
        <v>594</v>
      </c>
    </row>
    <row r="29" spans="1:13">
      <c r="A29" s="1632"/>
      <c r="B29" s="1635"/>
      <c r="C29" s="216" t="s">
        <v>594</v>
      </c>
      <c r="D29" s="216" t="s">
        <v>594</v>
      </c>
      <c r="E29" s="216" t="s">
        <v>594</v>
      </c>
      <c r="F29" s="216" t="s">
        <v>594</v>
      </c>
      <c r="G29" s="216" t="s">
        <v>594</v>
      </c>
      <c r="H29" s="216" t="s">
        <v>594</v>
      </c>
      <c r="I29" s="216" t="s">
        <v>594</v>
      </c>
      <c r="J29" s="216" t="s">
        <v>594</v>
      </c>
      <c r="K29" s="216" t="s">
        <v>594</v>
      </c>
      <c r="L29" s="236" t="s">
        <v>594</v>
      </c>
      <c r="M29" s="248" t="s">
        <v>594</v>
      </c>
    </row>
    <row r="30" spans="1:13">
      <c r="A30" s="1632"/>
      <c r="B30" s="257" t="s">
        <v>973</v>
      </c>
      <c r="C30" s="220" t="s">
        <v>594</v>
      </c>
      <c r="D30" s="220" t="s">
        <v>594</v>
      </c>
      <c r="E30" s="220" t="s">
        <v>594</v>
      </c>
      <c r="F30" s="220" t="s">
        <v>594</v>
      </c>
      <c r="G30" s="220" t="s">
        <v>594</v>
      </c>
      <c r="H30" s="220" t="s">
        <v>594</v>
      </c>
      <c r="I30" s="220" t="s">
        <v>594</v>
      </c>
      <c r="J30" s="220" t="s">
        <v>594</v>
      </c>
      <c r="K30" s="220" t="s">
        <v>594</v>
      </c>
      <c r="L30" s="220" t="s">
        <v>594</v>
      </c>
      <c r="M30" s="242" t="s">
        <v>594</v>
      </c>
    </row>
    <row r="31" spans="1:13">
      <c r="A31" s="1632"/>
      <c r="B31" s="257" t="s">
        <v>594</v>
      </c>
      <c r="C31" s="262" t="s">
        <v>974</v>
      </c>
      <c r="D31" s="1087" t="s">
        <v>411</v>
      </c>
      <c r="E31" s="220" t="s">
        <v>594</v>
      </c>
      <c r="F31" s="221" t="s">
        <v>975</v>
      </c>
      <c r="G31" s="1087" t="s">
        <v>411</v>
      </c>
      <c r="H31" s="220" t="s">
        <v>594</v>
      </c>
      <c r="I31" s="221" t="s">
        <v>976</v>
      </c>
      <c r="J31" s="223" t="s">
        <v>594</v>
      </c>
      <c r="K31" s="227" t="s">
        <v>594</v>
      </c>
      <c r="L31" s="263" t="s">
        <v>594</v>
      </c>
      <c r="M31" s="242" t="s">
        <v>594</v>
      </c>
    </row>
    <row r="32" spans="1:13">
      <c r="A32" s="1632"/>
      <c r="B32" s="256" t="s">
        <v>594</v>
      </c>
      <c r="C32" s="216" t="s">
        <v>594</v>
      </c>
      <c r="D32" s="216" t="s">
        <v>594</v>
      </c>
      <c r="E32" s="216" t="s">
        <v>594</v>
      </c>
      <c r="F32" s="216" t="s">
        <v>594</v>
      </c>
      <c r="G32" s="216" t="s">
        <v>594</v>
      </c>
      <c r="H32" s="216" t="s">
        <v>594</v>
      </c>
      <c r="I32" s="216" t="s">
        <v>594</v>
      </c>
      <c r="J32" s="216" t="s">
        <v>594</v>
      </c>
      <c r="K32" s="216" t="s">
        <v>594</v>
      </c>
      <c r="L32" s="216" t="s">
        <v>594</v>
      </c>
      <c r="M32" s="217" t="s">
        <v>594</v>
      </c>
    </row>
    <row r="33" spans="1:13">
      <c r="A33" s="1632"/>
      <c r="B33" s="1634" t="s">
        <v>977</v>
      </c>
      <c r="C33" s="244" t="s">
        <v>594</v>
      </c>
      <c r="D33" s="244" t="s">
        <v>594</v>
      </c>
      <c r="E33" s="244" t="s">
        <v>594</v>
      </c>
      <c r="F33" s="244" t="s">
        <v>594</v>
      </c>
      <c r="G33" s="244" t="s">
        <v>594</v>
      </c>
      <c r="H33" s="244" t="s">
        <v>594</v>
      </c>
      <c r="I33" s="244" t="s">
        <v>594</v>
      </c>
      <c r="J33" s="244" t="s">
        <v>594</v>
      </c>
      <c r="K33" s="244" t="s">
        <v>594</v>
      </c>
      <c r="L33" s="221" t="s">
        <v>594</v>
      </c>
      <c r="M33" s="234" t="s">
        <v>594</v>
      </c>
    </row>
    <row r="34" spans="1:13">
      <c r="A34" s="1632"/>
      <c r="B34" s="1634"/>
      <c r="C34" s="220" t="s">
        <v>978</v>
      </c>
      <c r="D34" s="222">
        <v>2.0230000000000001</v>
      </c>
      <c r="E34" s="244" t="s">
        <v>594</v>
      </c>
      <c r="F34" s="220" t="s">
        <v>979</v>
      </c>
      <c r="G34" s="304">
        <v>2033</v>
      </c>
      <c r="H34" s="244" t="s">
        <v>594</v>
      </c>
      <c r="I34" s="221" t="s">
        <v>594</v>
      </c>
      <c r="J34" s="244" t="s">
        <v>594</v>
      </c>
      <c r="K34" s="244" t="s">
        <v>594</v>
      </c>
      <c r="L34" s="221" t="s">
        <v>594</v>
      </c>
      <c r="M34" s="234" t="s">
        <v>594</v>
      </c>
    </row>
    <row r="35" spans="1:13">
      <c r="A35" s="1632"/>
      <c r="B35" s="1635"/>
      <c r="C35" s="216" t="s">
        <v>594</v>
      </c>
      <c r="D35" s="216" t="s">
        <v>594</v>
      </c>
      <c r="E35" s="247" t="s">
        <v>594</v>
      </c>
      <c r="F35" s="216" t="s">
        <v>594</v>
      </c>
      <c r="G35" s="247" t="s">
        <v>594</v>
      </c>
      <c r="H35" s="247" t="s">
        <v>594</v>
      </c>
      <c r="I35" s="236" t="s">
        <v>594</v>
      </c>
      <c r="J35" s="247" t="s">
        <v>594</v>
      </c>
      <c r="K35" s="247" t="s">
        <v>594</v>
      </c>
      <c r="L35" s="236" t="s">
        <v>594</v>
      </c>
      <c r="M35" s="248" t="s">
        <v>594</v>
      </c>
    </row>
    <row r="36" spans="1:13">
      <c r="A36" s="1632"/>
      <c r="B36" s="1634" t="s">
        <v>980</v>
      </c>
      <c r="C36" s="220" t="s">
        <v>594</v>
      </c>
      <c r="D36" s="220" t="s">
        <v>594</v>
      </c>
      <c r="E36" s="220" t="s">
        <v>594</v>
      </c>
      <c r="F36" s="220" t="s">
        <v>594</v>
      </c>
      <c r="G36" s="220" t="s">
        <v>594</v>
      </c>
      <c r="H36" s="220" t="s">
        <v>594</v>
      </c>
      <c r="I36" s="220" t="s">
        <v>594</v>
      </c>
      <c r="J36" s="220" t="s">
        <v>594</v>
      </c>
      <c r="K36" s="220" t="s">
        <v>594</v>
      </c>
      <c r="L36" s="220" t="s">
        <v>594</v>
      </c>
      <c r="M36" s="242" t="s">
        <v>594</v>
      </c>
    </row>
    <row r="37" spans="1:13">
      <c r="A37" s="1632"/>
      <c r="B37" s="1634"/>
      <c r="C37" s="220" t="s">
        <v>594</v>
      </c>
      <c r="D37" s="6">
        <v>2023</v>
      </c>
      <c r="E37" s="6"/>
      <c r="F37" s="6">
        <v>2024</v>
      </c>
      <c r="G37" s="6"/>
      <c r="H37" s="131">
        <v>2025</v>
      </c>
      <c r="I37" s="131"/>
      <c r="J37" s="131">
        <v>2026</v>
      </c>
      <c r="K37" s="6"/>
      <c r="L37" s="6">
        <v>2027</v>
      </c>
      <c r="M37" s="242" t="s">
        <v>594</v>
      </c>
    </row>
    <row r="38" spans="1:13">
      <c r="A38" s="1632"/>
      <c r="B38" s="1634"/>
      <c r="C38" s="220" t="s">
        <v>594</v>
      </c>
      <c r="D38" s="378">
        <v>0.1</v>
      </c>
      <c r="E38" s="316" t="s">
        <v>594</v>
      </c>
      <c r="F38" s="379">
        <v>0.2</v>
      </c>
      <c r="G38" s="263" t="s">
        <v>594</v>
      </c>
      <c r="H38" s="379">
        <v>0.3</v>
      </c>
      <c r="I38" s="263" t="s">
        <v>594</v>
      </c>
      <c r="J38" s="379">
        <v>0.4</v>
      </c>
      <c r="K38" s="263" t="s">
        <v>594</v>
      </c>
      <c r="L38" s="379">
        <v>0.5</v>
      </c>
      <c r="M38" s="264" t="s">
        <v>594</v>
      </c>
    </row>
    <row r="39" spans="1:13">
      <c r="A39" s="1632"/>
      <c r="B39" s="1634"/>
      <c r="C39" s="220" t="s">
        <v>594</v>
      </c>
      <c r="D39" s="220">
        <v>2028</v>
      </c>
      <c r="E39" s="220" t="s">
        <v>594</v>
      </c>
      <c r="F39" s="220">
        <v>2029</v>
      </c>
      <c r="G39" s="220" t="s">
        <v>594</v>
      </c>
      <c r="H39" s="221">
        <v>2030</v>
      </c>
      <c r="I39" s="221" t="s">
        <v>594</v>
      </c>
      <c r="J39" s="221">
        <v>2031</v>
      </c>
      <c r="K39" s="220" t="s">
        <v>594</v>
      </c>
      <c r="L39" s="220">
        <v>2032</v>
      </c>
      <c r="M39" s="242" t="s">
        <v>594</v>
      </c>
    </row>
    <row r="40" spans="1:13">
      <c r="A40" s="1632"/>
      <c r="B40" s="1634"/>
      <c r="C40" s="220" t="s">
        <v>594</v>
      </c>
      <c r="D40" s="378">
        <v>0.6</v>
      </c>
      <c r="E40" s="263" t="s">
        <v>594</v>
      </c>
      <c r="F40" s="379">
        <v>0.7</v>
      </c>
      <c r="G40" s="263" t="s">
        <v>594</v>
      </c>
      <c r="H40" s="379">
        <v>0.8</v>
      </c>
      <c r="I40" s="263" t="s">
        <v>594</v>
      </c>
      <c r="J40" s="379">
        <v>0.9</v>
      </c>
      <c r="K40" s="263" t="s">
        <v>594</v>
      </c>
      <c r="L40" s="379">
        <v>1</v>
      </c>
      <c r="M40" s="264" t="s">
        <v>594</v>
      </c>
    </row>
    <row r="41" spans="1:13">
      <c r="A41" s="1632"/>
      <c r="B41" s="1634"/>
      <c r="C41" s="220" t="s">
        <v>594</v>
      </c>
      <c r="D41" s="220">
        <v>2033</v>
      </c>
      <c r="E41" s="220" t="s">
        <v>594</v>
      </c>
      <c r="F41" s="220"/>
      <c r="G41" s="220" t="s">
        <v>594</v>
      </c>
      <c r="H41" s="221"/>
      <c r="I41" s="221" t="s">
        <v>594</v>
      </c>
      <c r="J41" s="221"/>
      <c r="K41" s="220" t="s">
        <v>594</v>
      </c>
      <c r="L41" s="220"/>
      <c r="M41" s="242" t="s">
        <v>594</v>
      </c>
    </row>
    <row r="42" spans="1:13">
      <c r="A42" s="1632"/>
      <c r="B42" s="1634"/>
      <c r="C42" s="220" t="s">
        <v>594</v>
      </c>
      <c r="D42" s="224">
        <v>1</v>
      </c>
      <c r="E42" s="263" t="s">
        <v>594</v>
      </c>
      <c r="F42" s="227" t="s">
        <v>594</v>
      </c>
      <c r="G42" s="263" t="s">
        <v>594</v>
      </c>
      <c r="H42" s="227" t="s">
        <v>594</v>
      </c>
      <c r="I42" s="263" t="s">
        <v>594</v>
      </c>
      <c r="J42" s="227" t="s">
        <v>594</v>
      </c>
      <c r="K42" s="263" t="s">
        <v>594</v>
      </c>
      <c r="L42" s="227" t="s">
        <v>594</v>
      </c>
      <c r="M42" s="264" t="s">
        <v>594</v>
      </c>
    </row>
    <row r="43" spans="1:13">
      <c r="A43" s="1632"/>
      <c r="B43" s="1634"/>
      <c r="C43" s="220" t="s">
        <v>594</v>
      </c>
      <c r="D43" s="216"/>
      <c r="E43" s="216" t="s">
        <v>594</v>
      </c>
      <c r="F43" s="216" t="s">
        <v>981</v>
      </c>
      <c r="G43" s="216" t="s">
        <v>594</v>
      </c>
      <c r="H43" s="220" t="s">
        <v>594</v>
      </c>
      <c r="I43" s="220" t="s">
        <v>594</v>
      </c>
      <c r="J43" s="220" t="s">
        <v>594</v>
      </c>
      <c r="K43" s="220" t="s">
        <v>594</v>
      </c>
      <c r="L43" s="220" t="s">
        <v>594</v>
      </c>
      <c r="M43" s="242" t="s">
        <v>594</v>
      </c>
    </row>
    <row r="44" spans="1:13" ht="15" customHeight="1">
      <c r="A44" s="1632"/>
      <c r="B44" s="1634"/>
      <c r="C44" s="220" t="s">
        <v>594</v>
      </c>
      <c r="D44" s="229" t="s">
        <v>594</v>
      </c>
      <c r="E44" s="231" t="s">
        <v>594</v>
      </c>
      <c r="F44" s="2120">
        <v>1</v>
      </c>
      <c r="G44" s="1664"/>
      <c r="H44" s="1675" t="s">
        <v>594</v>
      </c>
      <c r="I44" s="1675"/>
      <c r="J44" s="220" t="s">
        <v>594</v>
      </c>
      <c r="K44" s="220" t="s">
        <v>594</v>
      </c>
      <c r="L44" s="220" t="s">
        <v>594</v>
      </c>
      <c r="M44" s="242" t="s">
        <v>594</v>
      </c>
    </row>
    <row r="45" spans="1:13">
      <c r="A45" s="1632"/>
      <c r="B45" s="1634"/>
      <c r="C45" s="216" t="s">
        <v>594</v>
      </c>
      <c r="D45" s="216" t="s">
        <v>594</v>
      </c>
      <c r="E45" s="216" t="s">
        <v>594</v>
      </c>
      <c r="F45" s="216" t="s">
        <v>594</v>
      </c>
      <c r="G45" s="216" t="s">
        <v>594</v>
      </c>
      <c r="H45" s="216" t="s">
        <v>594</v>
      </c>
      <c r="I45" s="216" t="s">
        <v>594</v>
      </c>
      <c r="J45" s="216" t="s">
        <v>594</v>
      </c>
      <c r="K45" s="216" t="s">
        <v>594</v>
      </c>
      <c r="L45" s="216" t="s">
        <v>594</v>
      </c>
      <c r="M45" s="217" t="s">
        <v>594</v>
      </c>
    </row>
    <row r="46" spans="1:13">
      <c r="A46" s="1632"/>
      <c r="B46" s="1764" t="s">
        <v>982</v>
      </c>
      <c r="C46" s="220" t="s">
        <v>594</v>
      </c>
      <c r="D46" s="220" t="s">
        <v>594</v>
      </c>
      <c r="E46" s="220" t="s">
        <v>594</v>
      </c>
      <c r="F46" s="220" t="s">
        <v>594</v>
      </c>
      <c r="G46" s="220" t="s">
        <v>594</v>
      </c>
      <c r="H46" s="220" t="s">
        <v>594</v>
      </c>
      <c r="I46" s="220" t="s">
        <v>594</v>
      </c>
      <c r="J46" s="220" t="s">
        <v>594</v>
      </c>
      <c r="K46" s="220" t="s">
        <v>594</v>
      </c>
      <c r="L46" s="221" t="s">
        <v>594</v>
      </c>
      <c r="M46" s="234" t="s">
        <v>594</v>
      </c>
    </row>
    <row r="47" spans="1:13" ht="15" customHeight="1">
      <c r="A47" s="1632"/>
      <c r="B47" s="1634"/>
      <c r="C47" s="221" t="s">
        <v>594</v>
      </c>
      <c r="D47" s="220" t="s">
        <v>93</v>
      </c>
      <c r="E47" s="216" t="s">
        <v>95</v>
      </c>
      <c r="F47" s="1624" t="s">
        <v>983</v>
      </c>
      <c r="G47" s="1625" t="s">
        <v>594</v>
      </c>
      <c r="H47" s="1626"/>
      <c r="I47" s="1626"/>
      <c r="J47" s="1627"/>
      <c r="K47" s="220" t="s">
        <v>984</v>
      </c>
      <c r="L47" s="1617" t="s">
        <v>594</v>
      </c>
      <c r="M47" s="1618"/>
    </row>
    <row r="48" spans="1:13">
      <c r="A48" s="1632"/>
      <c r="B48" s="1634"/>
      <c r="C48" s="221" t="s">
        <v>594</v>
      </c>
      <c r="D48" s="246" t="s">
        <v>594</v>
      </c>
      <c r="E48" s="231" t="s">
        <v>964</v>
      </c>
      <c r="F48" s="1624"/>
      <c r="G48" s="1628"/>
      <c r="H48" s="1552"/>
      <c r="I48" s="1552"/>
      <c r="J48" s="1629"/>
      <c r="K48" s="221" t="s">
        <v>594</v>
      </c>
      <c r="L48" s="1619"/>
      <c r="M48" s="1620"/>
    </row>
    <row r="49" spans="1:13">
      <c r="A49" s="1632"/>
      <c r="B49" s="1635"/>
      <c r="C49" s="236" t="s">
        <v>594</v>
      </c>
      <c r="D49" s="236" t="s">
        <v>594</v>
      </c>
      <c r="E49" s="236" t="s">
        <v>594</v>
      </c>
      <c r="F49" s="236" t="s">
        <v>594</v>
      </c>
      <c r="G49" s="236" t="s">
        <v>594</v>
      </c>
      <c r="H49" s="236" t="s">
        <v>594</v>
      </c>
      <c r="I49" s="236" t="s">
        <v>594</v>
      </c>
      <c r="J49" s="236" t="s">
        <v>594</v>
      </c>
      <c r="K49" s="236" t="s">
        <v>594</v>
      </c>
      <c r="L49" s="221" t="s">
        <v>594</v>
      </c>
      <c r="M49" s="234" t="s">
        <v>594</v>
      </c>
    </row>
    <row r="50" spans="1:13" ht="67.5" customHeight="1">
      <c r="A50" s="1632"/>
      <c r="B50" s="256" t="s">
        <v>985</v>
      </c>
      <c r="C50" s="1641" t="s">
        <v>1379</v>
      </c>
      <c r="D50" s="1641"/>
      <c r="E50" s="1641"/>
      <c r="F50" s="1641"/>
      <c r="G50" s="1641"/>
      <c r="H50" s="1641"/>
      <c r="I50" s="1641"/>
      <c r="J50" s="1641"/>
      <c r="K50" s="1641"/>
      <c r="L50" s="1641"/>
      <c r="M50" s="1642"/>
    </row>
    <row r="51" spans="1:13" ht="33.75" customHeight="1">
      <c r="A51" s="1632"/>
      <c r="B51" s="259" t="s">
        <v>986</v>
      </c>
      <c r="C51" s="1554" t="s">
        <v>1364</v>
      </c>
      <c r="D51" s="1554"/>
      <c r="E51" s="1554"/>
      <c r="F51" s="1554"/>
      <c r="G51" s="1554"/>
      <c r="H51" s="1554"/>
      <c r="I51" s="1554"/>
      <c r="J51" s="1554"/>
      <c r="K51" s="1554"/>
      <c r="L51" s="1554"/>
      <c r="M51" s="1555"/>
    </row>
    <row r="52" spans="1:13">
      <c r="A52" s="1632"/>
      <c r="B52" s="259" t="s">
        <v>988</v>
      </c>
      <c r="C52" s="275">
        <v>30</v>
      </c>
      <c r="D52" s="216" t="s">
        <v>594</v>
      </c>
      <c r="E52" s="216" t="s">
        <v>594</v>
      </c>
      <c r="F52" s="216" t="s">
        <v>594</v>
      </c>
      <c r="G52" s="216" t="s">
        <v>594</v>
      </c>
      <c r="H52" s="216" t="s">
        <v>594</v>
      </c>
      <c r="I52" s="216" t="s">
        <v>594</v>
      </c>
      <c r="J52" s="216" t="s">
        <v>594</v>
      </c>
      <c r="K52" s="216" t="s">
        <v>594</v>
      </c>
      <c r="L52" s="216" t="s">
        <v>594</v>
      </c>
      <c r="M52" s="217" t="s">
        <v>594</v>
      </c>
    </row>
    <row r="53" spans="1:13" ht="31.5" customHeight="1">
      <c r="A53" s="1632"/>
      <c r="B53" s="259" t="s">
        <v>990</v>
      </c>
      <c r="C53" s="2116" t="s">
        <v>1099</v>
      </c>
      <c r="D53" s="2117"/>
      <c r="E53" s="2117"/>
      <c r="F53" s="2117"/>
      <c r="G53" s="2117"/>
      <c r="H53" s="2117"/>
      <c r="I53" s="2117"/>
      <c r="J53" s="2117"/>
      <c r="K53" s="2117"/>
      <c r="L53" s="2117"/>
      <c r="M53" s="2118"/>
    </row>
    <row r="54" spans="1:13" ht="15" customHeight="1">
      <c r="A54" s="1652" t="s">
        <v>216</v>
      </c>
      <c r="B54" s="265" t="s">
        <v>992</v>
      </c>
      <c r="C54" s="1673" t="s">
        <v>1365</v>
      </c>
      <c r="D54" s="1673"/>
      <c r="E54" s="1673"/>
      <c r="F54" s="1673"/>
      <c r="G54" s="1673"/>
      <c r="H54" s="1673"/>
      <c r="I54" s="1673"/>
      <c r="J54" s="1673"/>
      <c r="K54" s="1673"/>
      <c r="L54" s="1673"/>
      <c r="M54" s="1674"/>
    </row>
    <row r="55" spans="1:13" ht="15" customHeight="1">
      <c r="A55" s="1653"/>
      <c r="B55" s="265" t="s">
        <v>993</v>
      </c>
      <c r="C55" s="1673" t="s">
        <v>1366</v>
      </c>
      <c r="D55" s="1673"/>
      <c r="E55" s="1673"/>
      <c r="F55" s="1673"/>
      <c r="G55" s="1673"/>
      <c r="H55" s="1673"/>
      <c r="I55" s="1673"/>
      <c r="J55" s="1673"/>
      <c r="K55" s="1673"/>
      <c r="L55" s="1673"/>
      <c r="M55" s="1674"/>
    </row>
    <row r="56" spans="1:13" ht="15" customHeight="1">
      <c r="A56" s="1653"/>
      <c r="B56" s="265" t="s">
        <v>995</v>
      </c>
      <c r="C56" s="1673" t="s">
        <v>1343</v>
      </c>
      <c r="D56" s="1673"/>
      <c r="E56" s="1673"/>
      <c r="F56" s="1673"/>
      <c r="G56" s="1673"/>
      <c r="H56" s="1673"/>
      <c r="I56" s="1673"/>
      <c r="J56" s="1673"/>
      <c r="K56" s="1673"/>
      <c r="L56" s="1673"/>
      <c r="M56" s="1674"/>
    </row>
    <row r="57" spans="1:13" ht="15" customHeight="1">
      <c r="A57" s="1653"/>
      <c r="B57" s="265" t="s">
        <v>997</v>
      </c>
      <c r="C57" s="1673" t="s">
        <v>1367</v>
      </c>
      <c r="D57" s="1673"/>
      <c r="E57" s="1673"/>
      <c r="F57" s="1673"/>
      <c r="G57" s="1673"/>
      <c r="H57" s="1673"/>
      <c r="I57" s="1673"/>
      <c r="J57" s="1673"/>
      <c r="K57" s="1673"/>
      <c r="L57" s="1673"/>
      <c r="M57" s="1674"/>
    </row>
    <row r="58" spans="1:13" ht="15" customHeight="1">
      <c r="A58" s="1653"/>
      <c r="B58" s="265" t="s">
        <v>998</v>
      </c>
      <c r="C58" s="2114" t="s">
        <v>1368</v>
      </c>
      <c r="D58" s="2114"/>
      <c r="E58" s="2114"/>
      <c r="F58" s="2114"/>
      <c r="G58" s="2114"/>
      <c r="H58" s="2114"/>
      <c r="I58" s="2114"/>
      <c r="J58" s="2114"/>
      <c r="K58" s="2114"/>
      <c r="L58" s="2114"/>
      <c r="M58" s="2115"/>
    </row>
    <row r="59" spans="1:13" ht="15" customHeight="1">
      <c r="A59" s="1654"/>
      <c r="B59" s="265" t="s">
        <v>999</v>
      </c>
      <c r="C59" s="1554" t="s">
        <v>1345</v>
      </c>
      <c r="D59" s="1554"/>
      <c r="E59" s="1554"/>
      <c r="F59" s="1554"/>
      <c r="G59" s="1554"/>
      <c r="H59" s="1554"/>
      <c r="I59" s="1554"/>
      <c r="J59" s="1554"/>
      <c r="K59" s="1554"/>
      <c r="L59" s="1554"/>
      <c r="M59" s="1555"/>
    </row>
    <row r="60" spans="1:13" ht="15" customHeight="1">
      <c r="A60" s="1652" t="s">
        <v>1000</v>
      </c>
      <c r="B60" s="266" t="s">
        <v>1001</v>
      </c>
      <c r="C60" s="1554" t="s">
        <v>1346</v>
      </c>
      <c r="D60" s="1554"/>
      <c r="E60" s="1554"/>
      <c r="F60" s="1554"/>
      <c r="G60" s="1554"/>
      <c r="H60" s="1554"/>
      <c r="I60" s="1554"/>
      <c r="J60" s="1554"/>
      <c r="K60" s="1554"/>
      <c r="L60" s="1554"/>
      <c r="M60" s="1555"/>
    </row>
    <row r="61" spans="1:13" ht="15" customHeight="1">
      <c r="A61" s="1653"/>
      <c r="B61" s="266" t="s">
        <v>1003</v>
      </c>
      <c r="C61" s="1554" t="s">
        <v>1347</v>
      </c>
      <c r="D61" s="1554"/>
      <c r="E61" s="1554"/>
      <c r="F61" s="1554"/>
      <c r="G61" s="1554"/>
      <c r="H61" s="1554"/>
      <c r="I61" s="1554"/>
      <c r="J61" s="1554"/>
      <c r="K61" s="1554"/>
      <c r="L61" s="1554"/>
      <c r="M61" s="1555"/>
    </row>
    <row r="62" spans="1:13" ht="15" customHeight="1">
      <c r="A62" s="1653"/>
      <c r="B62" s="267" t="s">
        <v>296</v>
      </c>
      <c r="C62" s="1554" t="s">
        <v>1120</v>
      </c>
      <c r="D62" s="1554"/>
      <c r="E62" s="1554"/>
      <c r="F62" s="1554"/>
      <c r="G62" s="1554"/>
      <c r="H62" s="1554"/>
      <c r="I62" s="1554"/>
      <c r="J62" s="1554"/>
      <c r="K62" s="1554"/>
      <c r="L62" s="1554"/>
      <c r="M62" s="1555"/>
    </row>
    <row r="63" spans="1:13">
      <c r="A63" s="318" t="s">
        <v>220</v>
      </c>
      <c r="B63" s="268" t="s">
        <v>594</v>
      </c>
      <c r="C63" s="1648" t="s">
        <v>594</v>
      </c>
      <c r="D63" s="1648"/>
      <c r="E63" s="1648"/>
      <c r="F63" s="1648"/>
      <c r="G63" s="1648"/>
      <c r="H63" s="1648"/>
      <c r="I63" s="1648"/>
      <c r="J63" s="1648"/>
      <c r="K63" s="1648"/>
      <c r="L63" s="1648"/>
      <c r="M63" s="1649"/>
    </row>
  </sheetData>
  <mergeCells count="53">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50:M50"/>
    <mergeCell ref="C16:M16"/>
    <mergeCell ref="A17:A53"/>
    <mergeCell ref="C17:M17"/>
    <mergeCell ref="C18:M18"/>
    <mergeCell ref="B19:B25"/>
    <mergeCell ref="F24:M24"/>
    <mergeCell ref="B26:B29"/>
    <mergeCell ref="B33:B35"/>
    <mergeCell ref="B36:B45"/>
    <mergeCell ref="F44:G44"/>
    <mergeCell ref="H44:I44"/>
    <mergeCell ref="B46:B49"/>
    <mergeCell ref="F47:F48"/>
    <mergeCell ref="G47:J48"/>
    <mergeCell ref="L47:M48"/>
    <mergeCell ref="C51:M51"/>
    <mergeCell ref="A54:A59"/>
    <mergeCell ref="C54:M54"/>
    <mergeCell ref="C55:M55"/>
    <mergeCell ref="C56:M56"/>
    <mergeCell ref="C57:M57"/>
    <mergeCell ref="C58:M58"/>
    <mergeCell ref="C59:M59"/>
    <mergeCell ref="C53:M53"/>
    <mergeCell ref="A60:A62"/>
    <mergeCell ref="C60:M60"/>
    <mergeCell ref="C61:M61"/>
    <mergeCell ref="C62:M62"/>
    <mergeCell ref="C63:M63"/>
  </mergeCells>
  <hyperlinks>
    <hyperlink ref="C58" r:id="rId1"/>
  </hyperlinks>
  <pageMargins left="0.7" right="0.7" top="0.75" bottom="0.75"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60"/>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1380</v>
      </c>
      <c r="C1" s="196"/>
      <c r="D1" s="196"/>
      <c r="E1" s="196"/>
      <c r="F1" s="196"/>
      <c r="G1" s="196"/>
      <c r="H1" s="196"/>
      <c r="I1" s="196"/>
      <c r="J1" s="196"/>
      <c r="K1" s="196"/>
      <c r="L1" s="196"/>
      <c r="M1" s="197"/>
    </row>
    <row r="2" spans="1:13" ht="36" customHeight="1">
      <c r="A2" s="1728" t="s">
        <v>944</v>
      </c>
      <c r="B2" s="139" t="s">
        <v>945</v>
      </c>
      <c r="C2" s="2130" t="s">
        <v>523</v>
      </c>
      <c r="D2" s="1575"/>
      <c r="E2" s="1575"/>
      <c r="F2" s="1575"/>
      <c r="G2" s="1575"/>
      <c r="H2" s="1575"/>
      <c r="I2" s="1575"/>
      <c r="J2" s="1575"/>
      <c r="K2" s="1575"/>
      <c r="L2" s="1575"/>
      <c r="M2" s="1576"/>
    </row>
    <row r="3" spans="1:13" ht="31.5">
      <c r="A3" s="1729"/>
      <c r="B3" s="151" t="s">
        <v>1063</v>
      </c>
      <c r="C3" s="1733" t="s">
        <v>1358</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14</v>
      </c>
      <c r="I4" s="118"/>
      <c r="J4" s="118"/>
      <c r="K4" s="118"/>
      <c r="L4" s="118"/>
      <c r="M4" s="119"/>
    </row>
    <row r="5" spans="1:13" ht="58.5" customHeight="1">
      <c r="A5" s="1729"/>
      <c r="B5" s="142" t="s">
        <v>947</v>
      </c>
      <c r="C5" s="1738" t="s">
        <v>1381</v>
      </c>
      <c r="D5" s="1739"/>
      <c r="E5" s="1739"/>
      <c r="F5" s="1739"/>
      <c r="G5" s="1739"/>
      <c r="H5" s="1739"/>
      <c r="I5" s="1739"/>
      <c r="J5" s="1739"/>
      <c r="K5" s="1739"/>
      <c r="L5" s="1739"/>
      <c r="M5" s="1740"/>
    </row>
    <row r="6" spans="1:13" ht="31.5" customHeight="1">
      <c r="A6" s="1729"/>
      <c r="B6" s="142" t="s">
        <v>948</v>
      </c>
      <c r="C6" s="1738" t="s">
        <v>1382</v>
      </c>
      <c r="D6" s="1739"/>
      <c r="E6" s="1739"/>
      <c r="F6" s="1739"/>
      <c r="G6" s="1739"/>
      <c r="H6" s="1739"/>
      <c r="I6" s="1739"/>
      <c r="J6" s="1739"/>
      <c r="K6" s="1739"/>
      <c r="L6" s="1739"/>
      <c r="M6" s="1740"/>
    </row>
    <row r="7" spans="1:13">
      <c r="A7" s="1729"/>
      <c r="B7" s="151" t="s">
        <v>949</v>
      </c>
      <c r="C7" s="1583" t="s">
        <v>31</v>
      </c>
      <c r="D7" s="1560"/>
      <c r="E7" s="120"/>
      <c r="F7" s="120"/>
      <c r="G7" s="121"/>
      <c r="H7" s="61" t="s">
        <v>296</v>
      </c>
      <c r="I7" s="1559" t="s">
        <v>50</v>
      </c>
      <c r="J7" s="1560"/>
      <c r="K7" s="1560"/>
      <c r="L7" s="1560"/>
      <c r="M7" s="1561"/>
    </row>
    <row r="8" spans="1:13" ht="12.75" customHeight="1">
      <c r="A8" s="1729"/>
      <c r="B8" s="1741" t="s">
        <v>950</v>
      </c>
      <c r="C8" s="122"/>
      <c r="D8" s="123"/>
      <c r="E8" s="123"/>
      <c r="F8" s="123"/>
      <c r="G8" s="123"/>
      <c r="H8" s="123"/>
      <c r="I8" s="123"/>
      <c r="J8" s="123"/>
      <c r="K8" s="123"/>
      <c r="L8" s="124"/>
      <c r="M8" s="125"/>
    </row>
    <row r="9" spans="1:13" ht="31.5" customHeight="1">
      <c r="A9" s="1729"/>
      <c r="B9" s="1742"/>
      <c r="C9" s="1744" t="s">
        <v>1159</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69" customHeight="1">
      <c r="A11" s="1729"/>
      <c r="B11" s="151" t="s">
        <v>952</v>
      </c>
      <c r="C11" s="1541" t="s">
        <v>1383</v>
      </c>
      <c r="D11" s="1542"/>
      <c r="E11" s="1542"/>
      <c r="F11" s="1542"/>
      <c r="G11" s="1542"/>
      <c r="H11" s="1542"/>
      <c r="I11" s="1542"/>
      <c r="J11" s="1542"/>
      <c r="K11" s="1542"/>
      <c r="L11" s="1542"/>
      <c r="M11" s="2129"/>
    </row>
    <row r="12" spans="1:13" ht="99.75" customHeight="1">
      <c r="A12" s="1729"/>
      <c r="B12" s="151" t="s">
        <v>1069</v>
      </c>
      <c r="C12" s="1541" t="s">
        <v>1384</v>
      </c>
      <c r="D12" s="1542"/>
      <c r="E12" s="1542"/>
      <c r="F12" s="1542"/>
      <c r="G12" s="1542"/>
      <c r="H12" s="1542"/>
      <c r="I12" s="1542"/>
      <c r="J12" s="1542"/>
      <c r="K12" s="1542"/>
      <c r="L12" s="1542"/>
      <c r="M12" s="2129"/>
    </row>
    <row r="13" spans="1:13" ht="31.5" customHeight="1">
      <c r="A13" s="1729"/>
      <c r="B13" s="151" t="s">
        <v>1071</v>
      </c>
      <c r="C13" s="1610" t="s">
        <v>1385</v>
      </c>
      <c r="D13" s="1610"/>
      <c r="E13" s="1610"/>
      <c r="F13" s="1610"/>
      <c r="G13" s="1610"/>
      <c r="H13" s="1610"/>
      <c r="I13" s="1610"/>
      <c r="J13" s="1610"/>
      <c r="K13" s="1610"/>
      <c r="L13" s="1610"/>
      <c r="M13" s="1611"/>
    </row>
    <row r="14" spans="1:13" ht="43.5" customHeight="1">
      <c r="A14" s="1729"/>
      <c r="B14" s="1746" t="s">
        <v>1072</v>
      </c>
      <c r="C14" s="1723" t="s">
        <v>55</v>
      </c>
      <c r="D14" s="1723"/>
      <c r="E14" s="84" t="s">
        <v>108</v>
      </c>
      <c r="F14" s="1748" t="s">
        <v>1386</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0" customHeight="1">
      <c r="A16" s="1714" t="s">
        <v>204</v>
      </c>
      <c r="B16" s="140" t="s">
        <v>283</v>
      </c>
      <c r="C16" s="1716" t="s">
        <v>526</v>
      </c>
      <c r="D16" s="1717"/>
      <c r="E16" s="1717"/>
      <c r="F16" s="1717"/>
      <c r="G16" s="1717"/>
      <c r="H16" s="1717"/>
      <c r="I16" s="1717"/>
      <c r="J16" s="1717"/>
      <c r="K16" s="1717"/>
      <c r="L16" s="1717"/>
      <c r="M16" s="1718"/>
    </row>
    <row r="17" spans="1:13" ht="60" customHeight="1">
      <c r="A17" s="1715"/>
      <c r="B17" s="140" t="s">
        <v>1074</v>
      </c>
      <c r="C17" s="2009" t="s">
        <v>524</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t="s">
        <v>964</v>
      </c>
      <c r="E23" s="17" t="s">
        <v>965</v>
      </c>
      <c r="F23" s="504" t="s">
        <v>1387</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487">
        <v>0.15</v>
      </c>
      <c r="E30" s="23"/>
      <c r="F30" s="31" t="s">
        <v>975</v>
      </c>
      <c r="G30" s="19">
        <v>2022</v>
      </c>
      <c r="H30" s="23"/>
      <c r="I30" s="31" t="s">
        <v>976</v>
      </c>
      <c r="J30" s="1722" t="s">
        <v>1388</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488"/>
      <c r="D36" s="489">
        <v>2023</v>
      </c>
      <c r="E36" s="489"/>
      <c r="F36" s="489">
        <v>2024</v>
      </c>
      <c r="G36" s="489"/>
      <c r="H36" s="490">
        <v>2025</v>
      </c>
      <c r="I36" s="490"/>
      <c r="J36" s="490">
        <v>2026</v>
      </c>
      <c r="K36" s="489"/>
      <c r="L36" s="489">
        <v>2027</v>
      </c>
      <c r="M36" s="491"/>
    </row>
    <row r="37" spans="1:13">
      <c r="A37" s="1715"/>
      <c r="B37" s="1557"/>
      <c r="C37" s="488"/>
      <c r="D37" s="492">
        <v>0.2</v>
      </c>
      <c r="E37" s="493"/>
      <c r="F37" s="492">
        <v>0.25</v>
      </c>
      <c r="G37" s="493"/>
      <c r="H37" s="492">
        <v>0.3</v>
      </c>
      <c r="I37" s="493"/>
      <c r="J37" s="492">
        <v>0.35</v>
      </c>
      <c r="K37" s="493"/>
      <c r="L37" s="492">
        <v>0.4</v>
      </c>
      <c r="M37" s="494"/>
    </row>
    <row r="38" spans="1:13">
      <c r="A38" s="1715"/>
      <c r="B38" s="1557"/>
      <c r="C38" s="488"/>
      <c r="D38" s="489">
        <v>2028</v>
      </c>
      <c r="E38" s="489"/>
      <c r="F38" s="489">
        <v>2029</v>
      </c>
      <c r="G38" s="489"/>
      <c r="H38" s="490">
        <v>2030</v>
      </c>
      <c r="I38" s="490"/>
      <c r="J38" s="490">
        <v>2031</v>
      </c>
      <c r="K38" s="489"/>
      <c r="L38" s="489">
        <v>2032</v>
      </c>
      <c r="M38" s="495"/>
    </row>
    <row r="39" spans="1:13">
      <c r="A39" s="1715"/>
      <c r="B39" s="1557"/>
      <c r="C39" s="488"/>
      <c r="D39" s="492">
        <v>0.5</v>
      </c>
      <c r="E39" s="493"/>
      <c r="F39" s="492">
        <v>0.6</v>
      </c>
      <c r="G39" s="493"/>
      <c r="H39" s="492">
        <v>0.7</v>
      </c>
      <c r="I39" s="493"/>
      <c r="J39" s="492">
        <v>0.8</v>
      </c>
      <c r="K39" s="493"/>
      <c r="L39" s="492">
        <v>0.9</v>
      </c>
      <c r="M39" s="494"/>
    </row>
    <row r="40" spans="1:13">
      <c r="A40" s="1715"/>
      <c r="B40" s="1557"/>
      <c r="C40" s="488"/>
      <c r="D40" s="489">
        <v>2033</v>
      </c>
      <c r="E40" s="489"/>
      <c r="F40" s="496" t="s">
        <v>981</v>
      </c>
      <c r="G40" s="489"/>
      <c r="H40" s="490"/>
      <c r="I40" s="490"/>
      <c r="J40" s="490"/>
      <c r="K40" s="489"/>
      <c r="L40" s="489"/>
      <c r="M40" s="497"/>
    </row>
    <row r="41" spans="1:13">
      <c r="A41" s="1715"/>
      <c r="B41" s="1557"/>
      <c r="C41" s="488"/>
      <c r="D41" s="492">
        <v>1</v>
      </c>
      <c r="E41" s="493"/>
      <c r="F41" s="498">
        <v>1</v>
      </c>
      <c r="G41" s="499"/>
      <c r="H41" s="500"/>
      <c r="I41" s="489"/>
      <c r="J41" s="500"/>
      <c r="K41" s="489"/>
      <c r="L41" s="500"/>
      <c r="M41" s="5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60.5" customHeight="1">
      <c r="A47" s="1715"/>
      <c r="B47" s="151" t="s">
        <v>985</v>
      </c>
      <c r="C47" s="2134" t="s">
        <v>1389</v>
      </c>
      <c r="D47" s="2103"/>
      <c r="E47" s="2103"/>
      <c r="F47" s="2103"/>
      <c r="G47" s="2103"/>
      <c r="H47" s="2103"/>
      <c r="I47" s="2103"/>
      <c r="J47" s="2103"/>
      <c r="K47" s="2103"/>
      <c r="L47" s="2103"/>
      <c r="M47" s="2135"/>
    </row>
    <row r="48" spans="1:13" ht="31.5" customHeight="1">
      <c r="A48" s="1715"/>
      <c r="B48" s="140" t="s">
        <v>986</v>
      </c>
      <c r="C48" s="2079" t="s">
        <v>1390</v>
      </c>
      <c r="D48" s="1641"/>
      <c r="E48" s="1641"/>
      <c r="F48" s="1641"/>
      <c r="G48" s="1641"/>
      <c r="H48" s="1641"/>
      <c r="I48" s="1641"/>
      <c r="J48" s="1641"/>
      <c r="K48" s="1641"/>
      <c r="L48" s="1641"/>
      <c r="M48" s="1642"/>
    </row>
    <row r="49" spans="1:13">
      <c r="A49" s="1715"/>
      <c r="B49" s="140" t="s">
        <v>988</v>
      </c>
      <c r="C49" s="1577" t="s">
        <v>989</v>
      </c>
      <c r="D49" s="1554"/>
      <c r="E49" s="1554"/>
      <c r="F49" s="1554"/>
      <c r="G49" s="1554"/>
      <c r="H49" s="1554"/>
      <c r="I49" s="1554"/>
      <c r="J49" s="1554"/>
      <c r="K49" s="1554"/>
      <c r="L49" s="1554"/>
      <c r="M49" s="1555"/>
    </row>
    <row r="50" spans="1:13">
      <c r="A50" s="1715"/>
      <c r="B50" s="140" t="s">
        <v>990</v>
      </c>
      <c r="C50" s="1577" t="s">
        <v>431</v>
      </c>
      <c r="D50" s="1554"/>
      <c r="E50" s="1554"/>
      <c r="F50" s="1554"/>
      <c r="G50" s="1554"/>
      <c r="H50" s="1554"/>
      <c r="I50" s="1554"/>
      <c r="J50" s="1554"/>
      <c r="K50" s="1554"/>
      <c r="L50" s="1554"/>
      <c r="M50" s="1555"/>
    </row>
    <row r="51" spans="1:13" ht="15.75" customHeight="1">
      <c r="A51" s="1699" t="s">
        <v>216</v>
      </c>
      <c r="B51" s="144" t="s">
        <v>992</v>
      </c>
      <c r="C51" s="1577" t="s">
        <v>832</v>
      </c>
      <c r="D51" s="1554"/>
      <c r="E51" s="1554"/>
      <c r="F51" s="1554"/>
      <c r="G51" s="1554"/>
      <c r="H51" s="1554"/>
      <c r="I51" s="1554"/>
      <c r="J51" s="1554"/>
      <c r="K51" s="1554"/>
      <c r="L51" s="1554"/>
      <c r="M51" s="1555"/>
    </row>
    <row r="52" spans="1:13">
      <c r="A52" s="1700"/>
      <c r="B52" s="144" t="s">
        <v>993</v>
      </c>
      <c r="C52" s="1577" t="s">
        <v>1391</v>
      </c>
      <c r="D52" s="1554"/>
      <c r="E52" s="1554"/>
      <c r="F52" s="1554"/>
      <c r="G52" s="1554"/>
      <c r="H52" s="1554"/>
      <c r="I52" s="1554"/>
      <c r="J52" s="1554"/>
      <c r="K52" s="1554"/>
      <c r="L52" s="1554"/>
      <c r="M52" s="1555"/>
    </row>
    <row r="53" spans="1:13">
      <c r="A53" s="1700"/>
      <c r="B53" s="144" t="s">
        <v>995</v>
      </c>
      <c r="C53" s="1577" t="s">
        <v>1170</v>
      </c>
      <c r="D53" s="1554"/>
      <c r="E53" s="1554"/>
      <c r="F53" s="1554"/>
      <c r="G53" s="1554"/>
      <c r="H53" s="1554"/>
      <c r="I53" s="1554"/>
      <c r="J53" s="1554"/>
      <c r="K53" s="1554"/>
      <c r="L53" s="1554"/>
      <c r="M53" s="1555"/>
    </row>
    <row r="54" spans="1:13" ht="15.75" customHeight="1">
      <c r="A54" s="1700"/>
      <c r="B54" s="145" t="s">
        <v>997</v>
      </c>
      <c r="C54" s="1577" t="s">
        <v>831</v>
      </c>
      <c r="D54" s="1554"/>
      <c r="E54" s="1554"/>
      <c r="F54" s="1554"/>
      <c r="G54" s="1554"/>
      <c r="H54" s="1554"/>
      <c r="I54" s="1554"/>
      <c r="J54" s="1554"/>
      <c r="K54" s="1554"/>
      <c r="L54" s="1554"/>
      <c r="M54" s="1555"/>
    </row>
    <row r="55" spans="1:13" ht="15.75" customHeight="1">
      <c r="A55" s="1700"/>
      <c r="B55" s="144" t="s">
        <v>998</v>
      </c>
      <c r="C55" s="1912" t="s">
        <v>530</v>
      </c>
      <c r="D55" s="1913"/>
      <c r="E55" s="1913"/>
      <c r="F55" s="1913"/>
      <c r="G55" s="1913"/>
      <c r="H55" s="1913"/>
      <c r="I55" s="1913"/>
      <c r="J55" s="1913"/>
      <c r="K55" s="1913"/>
      <c r="L55" s="1913"/>
      <c r="M55" s="1914"/>
    </row>
    <row r="56" spans="1:13">
      <c r="A56" s="1704"/>
      <c r="B56" s="144" t="s">
        <v>999</v>
      </c>
      <c r="C56" s="1917">
        <v>3649090</v>
      </c>
      <c r="D56" s="1918"/>
      <c r="E56" s="1918"/>
      <c r="F56" s="1918"/>
      <c r="G56" s="1918"/>
      <c r="H56" s="1918"/>
      <c r="I56" s="1918"/>
      <c r="J56" s="1918"/>
      <c r="K56" s="1918"/>
      <c r="L56" s="1918"/>
      <c r="M56" s="1919"/>
    </row>
    <row r="57" spans="1:13" ht="15.75" customHeight="1">
      <c r="A57" s="1699" t="s">
        <v>1000</v>
      </c>
      <c r="B57" s="146" t="s">
        <v>1001</v>
      </c>
      <c r="C57" s="1577" t="s">
        <v>1168</v>
      </c>
      <c r="D57" s="1554"/>
      <c r="E57" s="1554"/>
      <c r="F57" s="1554"/>
      <c r="G57" s="1554"/>
      <c r="H57" s="1554"/>
      <c r="I57" s="1554"/>
      <c r="J57" s="1554"/>
      <c r="K57" s="1554"/>
      <c r="L57" s="1554"/>
      <c r="M57" s="1555"/>
    </row>
    <row r="58" spans="1:13" ht="30" customHeight="1">
      <c r="A58" s="1700"/>
      <c r="B58" s="146" t="s">
        <v>1003</v>
      </c>
      <c r="C58" s="1577" t="s">
        <v>1169</v>
      </c>
      <c r="D58" s="1554"/>
      <c r="E58" s="1554"/>
      <c r="F58" s="1554"/>
      <c r="G58" s="1554"/>
      <c r="H58" s="1554"/>
      <c r="I58" s="1554"/>
      <c r="J58" s="1554"/>
      <c r="K58" s="1554"/>
      <c r="L58" s="1554"/>
      <c r="M58" s="1555"/>
    </row>
    <row r="59" spans="1:13" ht="30" customHeight="1">
      <c r="A59" s="1700"/>
      <c r="B59" s="147" t="s">
        <v>296</v>
      </c>
      <c r="C59" s="1577" t="s">
        <v>1170</v>
      </c>
      <c r="D59" s="1554"/>
      <c r="E59" s="1554"/>
      <c r="F59" s="1554"/>
      <c r="G59" s="1554"/>
      <c r="H59" s="1554"/>
      <c r="I59" s="1554"/>
      <c r="J59" s="1554"/>
      <c r="K59" s="1554"/>
      <c r="L59" s="1554"/>
      <c r="M59" s="1555"/>
    </row>
    <row r="60" spans="1:13" ht="96" customHeight="1">
      <c r="A60" s="138" t="s">
        <v>220</v>
      </c>
      <c r="B60" s="148"/>
      <c r="C60" s="2131" t="s">
        <v>1392</v>
      </c>
      <c r="D60" s="2132"/>
      <c r="E60" s="2132"/>
      <c r="F60" s="2132"/>
      <c r="G60" s="2132"/>
      <c r="H60" s="2132"/>
      <c r="I60" s="2132"/>
      <c r="J60" s="2132"/>
      <c r="K60" s="2132"/>
      <c r="L60" s="2132"/>
      <c r="M60" s="2133"/>
    </row>
  </sheetData>
  <mergeCells count="49">
    <mergeCell ref="A16:A50"/>
    <mergeCell ref="C16:M16"/>
    <mergeCell ref="C17:M17"/>
    <mergeCell ref="A57:A59"/>
    <mergeCell ref="C57:M57"/>
    <mergeCell ref="C58:M58"/>
    <mergeCell ref="C59:M59"/>
    <mergeCell ref="A51:A56"/>
    <mergeCell ref="C51:M51"/>
    <mergeCell ref="C52:M52"/>
    <mergeCell ref="C53:M53"/>
    <mergeCell ref="C54:M54"/>
    <mergeCell ref="C47:M47"/>
    <mergeCell ref="C48:M48"/>
    <mergeCell ref="C50:M50"/>
    <mergeCell ref="B35:B42"/>
    <mergeCell ref="C60:M60"/>
    <mergeCell ref="C49:M49"/>
    <mergeCell ref="C55:M55"/>
    <mergeCell ref="C56:M56"/>
    <mergeCell ref="B43:B46"/>
    <mergeCell ref="F44:F45"/>
    <mergeCell ref="G44:J45"/>
    <mergeCell ref="L44:M45"/>
    <mergeCell ref="B18:B24"/>
    <mergeCell ref="B25:B28"/>
    <mergeCell ref="J30:L30"/>
    <mergeCell ref="B32:B34"/>
    <mergeCell ref="C12:M12"/>
    <mergeCell ref="C13:M13"/>
    <mergeCell ref="B14:B15"/>
    <mergeCell ref="C14:D14"/>
    <mergeCell ref="F14:M14"/>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1"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1393</v>
      </c>
      <c r="C1" s="196"/>
      <c r="D1" s="196"/>
      <c r="E1" s="196"/>
      <c r="F1" s="196"/>
      <c r="G1" s="196"/>
      <c r="H1" s="196"/>
      <c r="I1" s="196"/>
      <c r="J1" s="196"/>
      <c r="K1" s="196"/>
      <c r="L1" s="196"/>
      <c r="M1" s="197"/>
    </row>
    <row r="2" spans="1:13" ht="36" customHeight="1">
      <c r="A2" s="1728" t="s">
        <v>944</v>
      </c>
      <c r="B2" s="139" t="s">
        <v>945</v>
      </c>
      <c r="C2" s="1574" t="s">
        <v>532</v>
      </c>
      <c r="D2" s="1575"/>
      <c r="E2" s="1575"/>
      <c r="F2" s="1575"/>
      <c r="G2" s="1575"/>
      <c r="H2" s="1575"/>
      <c r="I2" s="1575"/>
      <c r="J2" s="1575"/>
      <c r="K2" s="1575"/>
      <c r="L2" s="1575"/>
      <c r="M2" s="1576"/>
    </row>
    <row r="3" spans="1:13" ht="31.5">
      <c r="A3" s="1729"/>
      <c r="B3" s="151" t="s">
        <v>1063</v>
      </c>
      <c r="C3" s="1733" t="s">
        <v>1358</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80</v>
      </c>
      <c r="I4" s="118"/>
      <c r="J4" s="118"/>
      <c r="K4" s="118"/>
      <c r="L4" s="118"/>
      <c r="M4" s="119"/>
    </row>
    <row r="5" spans="1:13" ht="58.5" customHeight="1">
      <c r="A5" s="1729"/>
      <c r="B5" s="142" t="s">
        <v>947</v>
      </c>
      <c r="C5" s="1738" t="s">
        <v>1381</v>
      </c>
      <c r="D5" s="1739"/>
      <c r="E5" s="1739"/>
      <c r="F5" s="1739"/>
      <c r="G5" s="1739"/>
      <c r="H5" s="1739"/>
      <c r="I5" s="1739"/>
      <c r="J5" s="1739"/>
      <c r="K5" s="1739"/>
      <c r="L5" s="1739"/>
      <c r="M5" s="1740"/>
    </row>
    <row r="6" spans="1:13" ht="31.5" customHeight="1">
      <c r="A6" s="1729"/>
      <c r="B6" s="142" t="s">
        <v>948</v>
      </c>
      <c r="C6" s="1738" t="s">
        <v>1394</v>
      </c>
      <c r="D6" s="1739"/>
      <c r="E6" s="1739"/>
      <c r="F6" s="1739"/>
      <c r="G6" s="1739"/>
      <c r="H6" s="1739"/>
      <c r="I6" s="1739"/>
      <c r="J6" s="1739"/>
      <c r="K6" s="1739"/>
      <c r="L6" s="1739"/>
      <c r="M6" s="1740"/>
    </row>
    <row r="7" spans="1:13">
      <c r="A7" s="1729"/>
      <c r="B7" s="151" t="s">
        <v>949</v>
      </c>
      <c r="C7" s="1583" t="s">
        <v>31</v>
      </c>
      <c r="D7" s="1560"/>
      <c r="E7" s="120"/>
      <c r="F7" s="120"/>
      <c r="G7" s="121"/>
      <c r="H7" s="61" t="s">
        <v>296</v>
      </c>
      <c r="I7" s="1559" t="s">
        <v>50</v>
      </c>
      <c r="J7" s="1560"/>
      <c r="K7" s="1560"/>
      <c r="L7" s="1560"/>
      <c r="M7" s="1561"/>
    </row>
    <row r="8" spans="1:13" ht="12.75" customHeight="1">
      <c r="A8" s="1729"/>
      <c r="B8" s="1741" t="s">
        <v>950</v>
      </c>
      <c r="C8" s="122"/>
      <c r="D8" s="123"/>
      <c r="E8" s="123"/>
      <c r="F8" s="123"/>
      <c r="G8" s="123"/>
      <c r="H8" s="123"/>
      <c r="I8" s="123"/>
      <c r="J8" s="123"/>
      <c r="K8" s="123"/>
      <c r="L8" s="124"/>
      <c r="M8" s="125"/>
    </row>
    <row r="9" spans="1:13" ht="31.5" customHeight="1">
      <c r="A9" s="1729"/>
      <c r="B9" s="1742"/>
      <c r="C9" s="1744" t="s">
        <v>1159</v>
      </c>
      <c r="D9" s="1745"/>
      <c r="E9" s="27"/>
      <c r="F9" s="2022" t="s">
        <v>1120</v>
      </c>
      <c r="G9" s="2022"/>
      <c r="H9" s="27"/>
      <c r="I9" s="2022" t="s">
        <v>56</v>
      </c>
      <c r="J9" s="2022"/>
      <c r="K9" s="2022"/>
      <c r="L9" s="2022"/>
      <c r="M9" s="108"/>
    </row>
    <row r="10" spans="1:13">
      <c r="A10" s="1729"/>
      <c r="B10" s="1743"/>
      <c r="C10" s="2019" t="s">
        <v>951</v>
      </c>
      <c r="D10" s="2020"/>
      <c r="E10" s="126"/>
      <c r="F10" s="2020" t="s">
        <v>951</v>
      </c>
      <c r="G10" s="2020"/>
      <c r="H10" s="126"/>
      <c r="I10" s="2020" t="s">
        <v>951</v>
      </c>
      <c r="J10" s="2020"/>
      <c r="K10" s="2020"/>
      <c r="L10" s="2020"/>
      <c r="M10" s="127"/>
    </row>
    <row r="11" spans="1:13" ht="69" customHeight="1">
      <c r="A11" s="1729"/>
      <c r="B11" s="151" t="s">
        <v>952</v>
      </c>
      <c r="C11" s="2136" t="s">
        <v>1395</v>
      </c>
      <c r="D11" s="2137"/>
      <c r="E11" s="2137"/>
      <c r="F11" s="2137"/>
      <c r="G11" s="2137"/>
      <c r="H11" s="2137"/>
      <c r="I11" s="2137"/>
      <c r="J11" s="2137"/>
      <c r="K11" s="2137"/>
      <c r="L11" s="2137"/>
      <c r="M11" s="2138"/>
    </row>
    <row r="12" spans="1:13" ht="99.75" customHeight="1">
      <c r="A12" s="1729"/>
      <c r="B12" s="151" t="s">
        <v>1069</v>
      </c>
      <c r="C12" s="1716" t="s">
        <v>1396</v>
      </c>
      <c r="D12" s="1717"/>
      <c r="E12" s="1717"/>
      <c r="F12" s="1717"/>
      <c r="G12" s="1717"/>
      <c r="H12" s="1717"/>
      <c r="I12" s="1717"/>
      <c r="J12" s="1717"/>
      <c r="K12" s="1717"/>
      <c r="L12" s="1717"/>
      <c r="M12" s="1718"/>
    </row>
    <row r="13" spans="1:13" ht="31.5" customHeight="1">
      <c r="A13" s="1729"/>
      <c r="B13" s="151" t="s">
        <v>1071</v>
      </c>
      <c r="C13" s="1610" t="s">
        <v>1337</v>
      </c>
      <c r="D13" s="1610"/>
      <c r="E13" s="1610"/>
      <c r="F13" s="1610"/>
      <c r="G13" s="1610"/>
      <c r="H13" s="1610"/>
      <c r="I13" s="1610"/>
      <c r="J13" s="1610"/>
      <c r="K13" s="1610"/>
      <c r="L13" s="1610"/>
      <c r="M13" s="1611"/>
    </row>
    <row r="14" spans="1:13" ht="43.5" customHeight="1">
      <c r="A14" s="1729"/>
      <c r="B14" s="1746" t="s">
        <v>1072</v>
      </c>
      <c r="C14" s="1723" t="s">
        <v>55</v>
      </c>
      <c r="D14" s="1723"/>
      <c r="E14" s="84" t="s">
        <v>108</v>
      </c>
      <c r="F14" s="1748" t="s">
        <v>1386</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0" customHeight="1">
      <c r="A16" s="1714" t="s">
        <v>204</v>
      </c>
      <c r="B16" s="140" t="s">
        <v>283</v>
      </c>
      <c r="C16" s="1716" t="s">
        <v>8</v>
      </c>
      <c r="D16" s="1717"/>
      <c r="E16" s="1717"/>
      <c r="F16" s="1717"/>
      <c r="G16" s="1717"/>
      <c r="H16" s="1717"/>
      <c r="I16" s="1717"/>
      <c r="J16" s="1717"/>
      <c r="K16" s="1717"/>
      <c r="L16" s="1717"/>
      <c r="M16" s="1718"/>
    </row>
    <row r="17" spans="1:13" ht="60" customHeight="1">
      <c r="A17" s="1715"/>
      <c r="B17" s="140" t="s">
        <v>1074</v>
      </c>
      <c r="C17" s="1577" t="s">
        <v>533</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t="s">
        <v>1126</v>
      </c>
      <c r="E23" s="17" t="s">
        <v>965</v>
      </c>
      <c r="F23" s="504"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487">
        <v>0.9</v>
      </c>
      <c r="E30" s="23"/>
      <c r="F30" s="31" t="s">
        <v>975</v>
      </c>
      <c r="G30" s="19">
        <v>2022</v>
      </c>
      <c r="H30" s="23"/>
      <c r="I30" s="31" t="s">
        <v>976</v>
      </c>
      <c r="J30" s="1722" t="s">
        <v>1397</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506"/>
      <c r="D35" s="507"/>
      <c r="E35" s="507"/>
      <c r="F35" s="507"/>
      <c r="G35" s="507"/>
      <c r="H35" s="507"/>
      <c r="I35" s="507"/>
      <c r="J35" s="507"/>
      <c r="K35" s="507"/>
      <c r="L35" s="507"/>
      <c r="M35" s="508"/>
    </row>
    <row r="36" spans="1:13">
      <c r="A36" s="1715"/>
      <c r="B36" s="1557"/>
      <c r="C36" s="488"/>
      <c r="D36" s="6">
        <v>2023</v>
      </c>
      <c r="E36" s="6"/>
      <c r="F36" s="6">
        <v>2024</v>
      </c>
      <c r="G36" s="6"/>
      <c r="H36" s="131">
        <v>2025</v>
      </c>
      <c r="I36" s="131"/>
      <c r="J36" s="131">
        <v>2026</v>
      </c>
      <c r="K36" s="6"/>
      <c r="L36" s="6">
        <v>2027</v>
      </c>
      <c r="M36" s="39"/>
    </row>
    <row r="37" spans="1:13">
      <c r="A37" s="1715"/>
      <c r="B37" s="1557"/>
      <c r="C37" s="488"/>
      <c r="D37" s="1254" t="s">
        <v>535</v>
      </c>
      <c r="E37" s="1255" t="s">
        <v>594</v>
      </c>
      <c r="F37" s="1329">
        <v>0.91</v>
      </c>
      <c r="G37" s="1255" t="s">
        <v>594</v>
      </c>
      <c r="H37" s="1329">
        <v>0.91500000000000004</v>
      </c>
      <c r="I37" s="1255" t="s">
        <v>594</v>
      </c>
      <c r="J37" s="1329">
        <v>0.92500000000000004</v>
      </c>
      <c r="K37" s="1255" t="s">
        <v>594</v>
      </c>
      <c r="L37" s="1329">
        <v>0.93500000000000005</v>
      </c>
      <c r="M37" s="95"/>
    </row>
    <row r="38" spans="1:13">
      <c r="A38" s="1715"/>
      <c r="B38" s="1557"/>
      <c r="C38" s="488"/>
      <c r="D38" s="6">
        <v>2028</v>
      </c>
      <c r="E38" s="6"/>
      <c r="F38" s="6">
        <v>2029</v>
      </c>
      <c r="G38" s="6"/>
      <c r="H38" s="131">
        <v>2030</v>
      </c>
      <c r="I38" s="131"/>
      <c r="J38" s="131">
        <v>2031</v>
      </c>
      <c r="K38" s="6"/>
      <c r="L38" s="6">
        <v>2032</v>
      </c>
      <c r="M38" s="15"/>
    </row>
    <row r="39" spans="1:13">
      <c r="A39" s="1715"/>
      <c r="B39" s="1557"/>
      <c r="C39" s="488"/>
      <c r="D39" s="1329">
        <v>0.94499999999999995</v>
      </c>
      <c r="E39" s="1255" t="s">
        <v>594</v>
      </c>
      <c r="F39" s="1329">
        <v>0.95499999999999996</v>
      </c>
      <c r="G39" s="1255" t="s">
        <v>594</v>
      </c>
      <c r="H39" s="1329">
        <v>0.96499999999999997</v>
      </c>
      <c r="I39" s="1255" t="s">
        <v>594</v>
      </c>
      <c r="J39" s="1329">
        <v>0.97499999999999998</v>
      </c>
      <c r="K39" s="1255" t="s">
        <v>594</v>
      </c>
      <c r="L39" s="1329">
        <v>0.98499999999999999</v>
      </c>
      <c r="M39" s="1256" t="s">
        <v>594</v>
      </c>
    </row>
    <row r="40" spans="1:13">
      <c r="A40" s="1715"/>
      <c r="B40" s="1557"/>
      <c r="C40" s="488"/>
      <c r="D40" s="6">
        <v>2033</v>
      </c>
      <c r="E40" s="6"/>
      <c r="F40" s="10" t="s">
        <v>981</v>
      </c>
      <c r="G40" s="6"/>
      <c r="H40" s="131"/>
      <c r="I40" s="131"/>
      <c r="J40" s="131"/>
      <c r="K40" s="6"/>
      <c r="L40" s="6"/>
      <c r="M40" s="200"/>
    </row>
    <row r="41" spans="1:13">
      <c r="A41" s="1715"/>
      <c r="B41" s="1557"/>
      <c r="C41" s="488"/>
      <c r="D41" s="1254" t="s">
        <v>907</v>
      </c>
      <c r="E41" s="1255" t="s">
        <v>594</v>
      </c>
      <c r="F41" s="1257">
        <v>1</v>
      </c>
      <c r="G41" s="1258" t="s">
        <v>594</v>
      </c>
      <c r="H41" s="97"/>
      <c r="I41" s="6"/>
      <c r="J41" s="97"/>
      <c r="K41" s="6"/>
      <c r="L41" s="97"/>
      <c r="M41" s="201"/>
    </row>
    <row r="42" spans="1:13">
      <c r="A42" s="1715"/>
      <c r="B42" s="1557"/>
      <c r="C42" s="613"/>
      <c r="D42" s="496"/>
      <c r="E42" s="614"/>
      <c r="F42" s="496"/>
      <c r="G42" s="614"/>
      <c r="H42" s="615"/>
      <c r="I42" s="616"/>
      <c r="J42" s="615"/>
      <c r="K42" s="616"/>
      <c r="L42" s="615"/>
      <c r="M42" s="617"/>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60" customHeight="1">
      <c r="A47" s="1715"/>
      <c r="B47" s="151" t="s">
        <v>985</v>
      </c>
      <c r="C47" s="1716" t="s">
        <v>1398</v>
      </c>
      <c r="D47" s="1717"/>
      <c r="E47" s="1717"/>
      <c r="F47" s="1717"/>
      <c r="G47" s="1717"/>
      <c r="H47" s="1717"/>
      <c r="I47" s="1717"/>
      <c r="J47" s="1717"/>
      <c r="K47" s="1717"/>
      <c r="L47" s="1717"/>
      <c r="M47" s="1718"/>
    </row>
    <row r="48" spans="1:13" ht="31.5" customHeight="1">
      <c r="A48" s="1715"/>
      <c r="B48" s="140" t="s">
        <v>986</v>
      </c>
      <c r="C48" s="1577" t="s">
        <v>1397</v>
      </c>
      <c r="D48" s="1554"/>
      <c r="E48" s="1554"/>
      <c r="F48" s="1554"/>
      <c r="G48" s="1554"/>
      <c r="H48" s="1554"/>
      <c r="I48" s="1554"/>
      <c r="J48" s="1554"/>
      <c r="K48" s="1554"/>
      <c r="L48" s="1554"/>
      <c r="M48" s="1555"/>
    </row>
    <row r="49" spans="1:13">
      <c r="A49" s="1715"/>
      <c r="B49" s="140" t="s">
        <v>988</v>
      </c>
      <c r="C49" s="1577" t="s">
        <v>989</v>
      </c>
      <c r="D49" s="1554"/>
      <c r="E49" s="1554"/>
      <c r="F49" s="1554"/>
      <c r="G49" s="1554"/>
      <c r="H49" s="1554"/>
      <c r="I49" s="1554"/>
      <c r="J49" s="1554"/>
      <c r="K49" s="1554"/>
      <c r="L49" s="1554"/>
      <c r="M49" s="1555"/>
    </row>
    <row r="50" spans="1:13">
      <c r="A50" s="1715"/>
      <c r="B50" s="140" t="s">
        <v>990</v>
      </c>
      <c r="C50" s="1577" t="s">
        <v>431</v>
      </c>
      <c r="D50" s="1554"/>
      <c r="E50" s="1554"/>
      <c r="F50" s="1554"/>
      <c r="G50" s="1554"/>
      <c r="H50" s="1554"/>
      <c r="I50" s="1554"/>
      <c r="J50" s="1554"/>
      <c r="K50" s="1554"/>
      <c r="L50" s="1554"/>
      <c r="M50" s="1555"/>
    </row>
    <row r="51" spans="1:13" ht="15.75" customHeight="1">
      <c r="A51" s="1699" t="s">
        <v>216</v>
      </c>
      <c r="B51" s="144" t="s">
        <v>992</v>
      </c>
      <c r="C51" s="1577" t="s">
        <v>1399</v>
      </c>
      <c r="D51" s="1554"/>
      <c r="E51" s="1554"/>
      <c r="F51" s="1554"/>
      <c r="G51" s="1554"/>
      <c r="H51" s="1554"/>
      <c r="I51" s="1554"/>
      <c r="J51" s="1554"/>
      <c r="K51" s="1554"/>
      <c r="L51" s="1554"/>
      <c r="M51" s="1555"/>
    </row>
    <row r="52" spans="1:13">
      <c r="A52" s="1700"/>
      <c r="B52" s="144" t="s">
        <v>993</v>
      </c>
      <c r="C52" s="1577" t="s">
        <v>1400</v>
      </c>
      <c r="D52" s="1554"/>
      <c r="E52" s="1554"/>
      <c r="F52" s="1554"/>
      <c r="G52" s="1554"/>
      <c r="H52" s="1554"/>
      <c r="I52" s="1554"/>
      <c r="J52" s="1554"/>
      <c r="K52" s="1554"/>
      <c r="L52" s="1554"/>
      <c r="M52" s="1555"/>
    </row>
    <row r="53" spans="1:13">
      <c r="A53" s="1700"/>
      <c r="B53" s="144" t="s">
        <v>995</v>
      </c>
      <c r="C53" s="1577" t="s">
        <v>1401</v>
      </c>
      <c r="D53" s="1554"/>
      <c r="E53" s="1554"/>
      <c r="F53" s="1554"/>
      <c r="G53" s="1554"/>
      <c r="H53" s="1554"/>
      <c r="I53" s="1554"/>
      <c r="J53" s="1554"/>
      <c r="K53" s="1554"/>
      <c r="L53" s="1554"/>
      <c r="M53" s="1555"/>
    </row>
    <row r="54" spans="1:13" ht="15.75" customHeight="1">
      <c r="A54" s="1700"/>
      <c r="B54" s="145" t="s">
        <v>997</v>
      </c>
      <c r="C54" s="2139" t="s">
        <v>1402</v>
      </c>
      <c r="D54" s="2140"/>
      <c r="E54" s="2140"/>
      <c r="F54" s="2140"/>
      <c r="G54" s="2140"/>
      <c r="H54" s="2140"/>
      <c r="I54" s="2140"/>
      <c r="J54" s="2140"/>
      <c r="K54" s="2140"/>
      <c r="L54" s="2140"/>
      <c r="M54" s="2140"/>
    </row>
    <row r="55" spans="1:13" ht="15.75" customHeight="1">
      <c r="A55" s="1700"/>
      <c r="B55" s="144" t="s">
        <v>998</v>
      </c>
      <c r="C55" s="1912" t="s">
        <v>1403</v>
      </c>
      <c r="D55" s="1913"/>
      <c r="E55" s="1913"/>
      <c r="F55" s="1913"/>
      <c r="G55" s="1913"/>
      <c r="H55" s="1913"/>
      <c r="I55" s="1913"/>
      <c r="J55" s="1913"/>
      <c r="K55" s="1913"/>
      <c r="L55" s="1913"/>
      <c r="M55" s="1914"/>
    </row>
    <row r="56" spans="1:13">
      <c r="A56" s="1704"/>
      <c r="B56" s="144" t="s">
        <v>999</v>
      </c>
      <c r="C56" s="1577" t="s">
        <v>1404</v>
      </c>
      <c r="D56" s="1554"/>
      <c r="E56" s="1554"/>
      <c r="F56" s="1554"/>
      <c r="G56" s="1554"/>
      <c r="H56" s="1554"/>
      <c r="I56" s="1554"/>
      <c r="J56" s="1554"/>
      <c r="K56" s="1554"/>
      <c r="L56" s="1554"/>
      <c r="M56" s="1555"/>
    </row>
    <row r="57" spans="1:13" ht="15.75" customHeight="1">
      <c r="A57" s="1699" t="s">
        <v>1000</v>
      </c>
      <c r="B57" s="146" t="s">
        <v>1001</v>
      </c>
      <c r="C57" s="1577" t="s">
        <v>1168</v>
      </c>
      <c r="D57" s="1554"/>
      <c r="E57" s="1554"/>
      <c r="F57" s="1554"/>
      <c r="G57" s="1554"/>
      <c r="H57" s="1554"/>
      <c r="I57" s="1554"/>
      <c r="J57" s="1554"/>
      <c r="K57" s="1554"/>
      <c r="L57" s="1554"/>
      <c r="M57" s="1555"/>
    </row>
    <row r="58" spans="1:13" ht="30" customHeight="1">
      <c r="A58" s="1700"/>
      <c r="B58" s="146" t="s">
        <v>1003</v>
      </c>
      <c r="C58" s="1577" t="s">
        <v>1169</v>
      </c>
      <c r="D58" s="1554"/>
      <c r="E58" s="1554"/>
      <c r="F58" s="1554"/>
      <c r="G58" s="1554"/>
      <c r="H58" s="1554"/>
      <c r="I58" s="1554"/>
      <c r="J58" s="1554"/>
      <c r="K58" s="1554"/>
      <c r="L58" s="1554"/>
      <c r="M58" s="1555"/>
    </row>
    <row r="59" spans="1:13" ht="30" customHeight="1">
      <c r="A59" s="1700"/>
      <c r="B59" s="147" t="s">
        <v>296</v>
      </c>
      <c r="C59" s="1577" t="s">
        <v>1170</v>
      </c>
      <c r="D59" s="1554"/>
      <c r="E59" s="1554"/>
      <c r="F59" s="1554"/>
      <c r="G59" s="1554"/>
      <c r="H59" s="1554"/>
      <c r="I59" s="1554"/>
      <c r="J59" s="1554"/>
      <c r="K59" s="1554"/>
      <c r="L59" s="1554"/>
      <c r="M59" s="1555"/>
    </row>
    <row r="60" spans="1:13" ht="34.5" customHeight="1">
      <c r="A60" s="138" t="s">
        <v>220</v>
      </c>
      <c r="B60" s="148"/>
      <c r="C60" s="1908" t="s">
        <v>1171</v>
      </c>
      <c r="D60" s="1648"/>
      <c r="E60" s="1648"/>
      <c r="F60" s="1648"/>
      <c r="G60" s="1648"/>
      <c r="H60" s="1648"/>
      <c r="I60" s="1648"/>
      <c r="J60" s="1648"/>
      <c r="K60" s="1648"/>
      <c r="L60" s="1648"/>
      <c r="M60" s="1649"/>
    </row>
  </sheetData>
  <mergeCells count="51">
    <mergeCell ref="A57:A59"/>
    <mergeCell ref="C57:M57"/>
    <mergeCell ref="C58:M58"/>
    <mergeCell ref="C59:M59"/>
    <mergeCell ref="C60:M60"/>
    <mergeCell ref="K10:L10"/>
    <mergeCell ref="K9:L9"/>
    <mergeCell ref="A51:A56"/>
    <mergeCell ref="C51:M51"/>
    <mergeCell ref="C52:M52"/>
    <mergeCell ref="C53:M53"/>
    <mergeCell ref="C54:M54"/>
    <mergeCell ref="C55:M55"/>
    <mergeCell ref="C56:M56"/>
    <mergeCell ref="G44:J45"/>
    <mergeCell ref="L44:M45"/>
    <mergeCell ref="C47:M47"/>
    <mergeCell ref="C48:M48"/>
    <mergeCell ref="C49:M49"/>
    <mergeCell ref="C50:M50"/>
    <mergeCell ref="A16:A50"/>
    <mergeCell ref="B32:B34"/>
    <mergeCell ref="B35:B42"/>
    <mergeCell ref="B43:B46"/>
    <mergeCell ref="F44:F45"/>
    <mergeCell ref="C12:M12"/>
    <mergeCell ref="C13:M13"/>
    <mergeCell ref="B14:B15"/>
    <mergeCell ref="C14:D14"/>
    <mergeCell ref="F14:M14"/>
    <mergeCell ref="C16:M16"/>
    <mergeCell ref="C17:M17"/>
    <mergeCell ref="B18:B24"/>
    <mergeCell ref="B25:B28"/>
    <mergeCell ref="J30:L30"/>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C1" zoomScale="72" zoomScaleNormal="72" zoomScalePageLayoutView="90"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1405</v>
      </c>
      <c r="C1" s="196"/>
      <c r="D1" s="196"/>
      <c r="E1" s="196"/>
      <c r="F1" s="196"/>
      <c r="G1" s="196"/>
      <c r="H1" s="196"/>
      <c r="I1" s="196"/>
      <c r="J1" s="196"/>
      <c r="K1" s="196"/>
      <c r="L1" s="196"/>
      <c r="M1" s="197"/>
    </row>
    <row r="2" spans="1:13" ht="36" customHeight="1">
      <c r="A2" s="1728" t="s">
        <v>944</v>
      </c>
      <c r="B2" s="139" t="s">
        <v>945</v>
      </c>
      <c r="C2" s="1574" t="s">
        <v>542</v>
      </c>
      <c r="D2" s="1575"/>
      <c r="E2" s="1575"/>
      <c r="F2" s="1575"/>
      <c r="G2" s="1575"/>
      <c r="H2" s="1575"/>
      <c r="I2" s="1575"/>
      <c r="J2" s="1575"/>
      <c r="K2" s="1575"/>
      <c r="L2" s="1575"/>
      <c r="M2" s="1576"/>
    </row>
    <row r="3" spans="1:13" ht="31.5">
      <c r="A3" s="1729"/>
      <c r="B3" s="151" t="s">
        <v>1063</v>
      </c>
      <c r="C3" s="1733" t="s">
        <v>1358</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73</v>
      </c>
      <c r="I4" s="118"/>
      <c r="J4" s="118"/>
      <c r="K4" s="118"/>
      <c r="L4" s="118"/>
      <c r="M4" s="119"/>
    </row>
    <row r="5" spans="1:13" ht="19.5" customHeight="1">
      <c r="A5" s="1729"/>
      <c r="B5" s="142" t="s">
        <v>947</v>
      </c>
      <c r="C5" s="1738" t="s">
        <v>1201</v>
      </c>
      <c r="D5" s="1739"/>
      <c r="E5" s="1739"/>
      <c r="F5" s="1739"/>
      <c r="G5" s="1739"/>
      <c r="H5" s="1739"/>
      <c r="I5" s="1739"/>
      <c r="J5" s="1739"/>
      <c r="K5" s="1739"/>
      <c r="L5" s="1739"/>
      <c r="M5" s="1740"/>
    </row>
    <row r="6" spans="1:13" ht="31.5" customHeight="1">
      <c r="A6" s="1729"/>
      <c r="B6" s="142" t="s">
        <v>948</v>
      </c>
      <c r="C6" s="1738" t="s">
        <v>1406</v>
      </c>
      <c r="D6" s="1739"/>
      <c r="E6" s="1739"/>
      <c r="F6" s="1739"/>
      <c r="G6" s="1739"/>
      <c r="H6" s="1739"/>
      <c r="I6" s="1739"/>
      <c r="J6" s="1739"/>
      <c r="K6" s="1739"/>
      <c r="L6" s="1739"/>
      <c r="M6" s="1740"/>
    </row>
    <row r="7" spans="1:13">
      <c r="A7" s="1729"/>
      <c r="B7" s="151" t="s">
        <v>949</v>
      </c>
      <c r="C7" s="1583" t="s">
        <v>33</v>
      </c>
      <c r="D7" s="1560"/>
      <c r="E7" s="120"/>
      <c r="F7" s="120"/>
      <c r="G7" s="121"/>
      <c r="H7" s="61" t="s">
        <v>296</v>
      </c>
      <c r="I7" s="1559" t="s">
        <v>56</v>
      </c>
      <c r="J7" s="1560"/>
      <c r="K7" s="1560"/>
      <c r="L7" s="1560"/>
      <c r="M7" s="1561"/>
    </row>
    <row r="8" spans="1:13" ht="12.75" customHeight="1">
      <c r="A8" s="1729"/>
      <c r="B8" s="1741" t="s">
        <v>950</v>
      </c>
      <c r="C8" s="122"/>
      <c r="D8" s="123"/>
      <c r="E8" s="123"/>
      <c r="F8" s="123"/>
      <c r="G8" s="123"/>
      <c r="H8" s="123"/>
      <c r="I8" s="123"/>
      <c r="J8" s="123"/>
      <c r="K8" s="123"/>
      <c r="L8" s="124"/>
      <c r="M8" s="125"/>
    </row>
    <row r="9" spans="1:13" ht="31.5" customHeight="1">
      <c r="A9" s="1729"/>
      <c r="B9" s="1742"/>
      <c r="C9" s="1744" t="s">
        <v>56</v>
      </c>
      <c r="D9" s="1745"/>
      <c r="E9" s="27"/>
      <c r="F9" s="2022"/>
      <c r="G9" s="2022"/>
      <c r="H9" s="27"/>
      <c r="I9" s="2022"/>
      <c r="J9" s="2022"/>
      <c r="K9" s="2022"/>
      <c r="L9" s="2022"/>
      <c r="M9" s="108"/>
    </row>
    <row r="10" spans="1:13">
      <c r="A10" s="1729"/>
      <c r="B10" s="1743"/>
      <c r="C10" s="2019" t="s">
        <v>951</v>
      </c>
      <c r="D10" s="2020"/>
      <c r="E10" s="126"/>
      <c r="F10" s="2020" t="s">
        <v>951</v>
      </c>
      <c r="G10" s="2020"/>
      <c r="H10" s="126"/>
      <c r="I10" s="2020" t="s">
        <v>951</v>
      </c>
      <c r="J10" s="2020"/>
      <c r="K10" s="2020"/>
      <c r="L10" s="2020"/>
      <c r="M10" s="127"/>
    </row>
    <row r="11" spans="1:13" ht="69" customHeight="1">
      <c r="A11" s="1729"/>
      <c r="B11" s="151" t="s">
        <v>952</v>
      </c>
      <c r="C11" s="2136" t="s">
        <v>1407</v>
      </c>
      <c r="D11" s="2137"/>
      <c r="E11" s="2137"/>
      <c r="F11" s="2137"/>
      <c r="G11" s="2137"/>
      <c r="H11" s="2137"/>
      <c r="I11" s="2137"/>
      <c r="J11" s="2137"/>
      <c r="K11" s="2137"/>
      <c r="L11" s="2137"/>
      <c r="M11" s="2138"/>
    </row>
    <row r="12" spans="1:13" ht="99.75" customHeight="1">
      <c r="A12" s="1729"/>
      <c r="B12" s="151" t="s">
        <v>1069</v>
      </c>
      <c r="C12" s="1716" t="s">
        <v>1408</v>
      </c>
      <c r="D12" s="1717"/>
      <c r="E12" s="1717"/>
      <c r="F12" s="1717"/>
      <c r="G12" s="1717"/>
      <c r="H12" s="1717"/>
      <c r="I12" s="1717"/>
      <c r="J12" s="1717"/>
      <c r="K12" s="1717"/>
      <c r="L12" s="1717"/>
      <c r="M12" s="1718"/>
    </row>
    <row r="13" spans="1:13" ht="31.5" customHeight="1">
      <c r="A13" s="1729"/>
      <c r="B13" s="151" t="s">
        <v>1071</v>
      </c>
      <c r="C13" s="1610" t="s">
        <v>1337</v>
      </c>
      <c r="D13" s="1610"/>
      <c r="E13" s="1610"/>
      <c r="F13" s="1610"/>
      <c r="G13" s="1610"/>
      <c r="H13" s="1610"/>
      <c r="I13" s="1610"/>
      <c r="J13" s="1610"/>
      <c r="K13" s="1610"/>
      <c r="L13" s="1610"/>
      <c r="M13" s="1611"/>
    </row>
    <row r="14" spans="1:13" ht="43.5" customHeight="1">
      <c r="A14" s="1729"/>
      <c r="B14" s="1746" t="s">
        <v>1072</v>
      </c>
      <c r="C14" s="1723" t="s">
        <v>59</v>
      </c>
      <c r="D14" s="1723"/>
      <c r="E14" s="84" t="s">
        <v>108</v>
      </c>
      <c r="F14" s="1748" t="s">
        <v>1409</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0" customHeight="1">
      <c r="A16" s="1714" t="s">
        <v>204</v>
      </c>
      <c r="B16" s="140" t="s">
        <v>283</v>
      </c>
      <c r="C16" s="1716" t="s">
        <v>544</v>
      </c>
      <c r="D16" s="1717"/>
      <c r="E16" s="1717"/>
      <c r="F16" s="1717"/>
      <c r="G16" s="1717"/>
      <c r="H16" s="1717"/>
      <c r="I16" s="1717"/>
      <c r="J16" s="1717"/>
      <c r="K16" s="1717"/>
      <c r="L16" s="1717"/>
      <c r="M16" s="1718"/>
    </row>
    <row r="17" spans="1:13" ht="60" customHeight="1">
      <c r="A17" s="1715"/>
      <c r="B17" s="140" t="s">
        <v>1074</v>
      </c>
      <c r="C17" s="1553" t="s">
        <v>543</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t="s">
        <v>964</v>
      </c>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9"/>
      <c r="E23" s="779" t="s">
        <v>965</v>
      </c>
      <c r="F23" s="504"/>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18616</v>
      </c>
      <c r="E30" s="781"/>
      <c r="F30" s="782" t="s">
        <v>975</v>
      </c>
      <c r="G30" s="19">
        <v>2021</v>
      </c>
      <c r="H30" s="781"/>
      <c r="I30" s="782" t="s">
        <v>976</v>
      </c>
      <c r="J30" s="1722" t="s">
        <v>1410</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6">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506"/>
      <c r="D35" s="507"/>
      <c r="E35" s="507"/>
      <c r="F35" s="507"/>
      <c r="G35" s="507"/>
      <c r="H35" s="507"/>
      <c r="I35" s="507"/>
      <c r="J35" s="507"/>
      <c r="K35" s="507"/>
      <c r="L35" s="507"/>
      <c r="M35" s="508"/>
    </row>
    <row r="36" spans="1:13">
      <c r="A36" s="1715"/>
      <c r="B36" s="1557"/>
      <c r="C36" s="488"/>
      <c r="D36" s="489">
        <v>2023</v>
      </c>
      <c r="E36" s="489"/>
      <c r="F36" s="489">
        <v>2024</v>
      </c>
      <c r="G36" s="489"/>
      <c r="H36" s="490">
        <v>2025</v>
      </c>
      <c r="I36" s="490"/>
      <c r="J36" s="490">
        <v>2026</v>
      </c>
      <c r="K36" s="489"/>
      <c r="L36" s="489">
        <v>2027</v>
      </c>
      <c r="M36" s="491"/>
    </row>
    <row r="37" spans="1:13">
      <c r="A37" s="1715"/>
      <c r="B37" s="1557"/>
      <c r="C37" s="488"/>
      <c r="D37" s="223">
        <v>20417</v>
      </c>
      <c r="E37" s="263" t="s">
        <v>594</v>
      </c>
      <c r="F37" s="227">
        <v>12249</v>
      </c>
      <c r="G37" s="263" t="s">
        <v>594</v>
      </c>
      <c r="H37" s="227">
        <v>19250</v>
      </c>
      <c r="I37" s="263" t="s">
        <v>594</v>
      </c>
      <c r="J37" s="227">
        <v>22459</v>
      </c>
      <c r="K37" s="263" t="s">
        <v>594</v>
      </c>
      <c r="L37" s="227">
        <v>22459</v>
      </c>
      <c r="M37" s="264" t="s">
        <v>594</v>
      </c>
    </row>
    <row r="38" spans="1:13">
      <c r="A38" s="1715"/>
      <c r="B38" s="1557"/>
      <c r="C38" s="488"/>
      <c r="D38" s="489">
        <v>2028</v>
      </c>
      <c r="E38" s="489"/>
      <c r="F38" s="489">
        <v>2029</v>
      </c>
      <c r="G38" s="489"/>
      <c r="H38" s="490">
        <v>2030</v>
      </c>
      <c r="I38" s="490"/>
      <c r="J38" s="490">
        <v>2031</v>
      </c>
      <c r="K38" s="489"/>
      <c r="L38" s="489">
        <v>2032</v>
      </c>
      <c r="M38" s="495"/>
    </row>
    <row r="39" spans="1:13">
      <c r="A39" s="1715"/>
      <c r="B39" s="1557"/>
      <c r="C39" s="488"/>
      <c r="D39" s="223">
        <v>13474</v>
      </c>
      <c r="E39" s="263" t="s">
        <v>594</v>
      </c>
      <c r="F39" s="227">
        <v>19905</v>
      </c>
      <c r="G39" s="263" t="s">
        <v>594</v>
      </c>
      <c r="H39" s="227">
        <v>23223</v>
      </c>
      <c r="I39" s="263" t="s">
        <v>594</v>
      </c>
      <c r="J39" s="227">
        <v>23223</v>
      </c>
      <c r="K39" s="263" t="s">
        <v>594</v>
      </c>
      <c r="L39" s="227">
        <v>13932</v>
      </c>
      <c r="M39" s="264" t="s">
        <v>594</v>
      </c>
    </row>
    <row r="40" spans="1:13">
      <c r="A40" s="1715"/>
      <c r="B40" s="1557"/>
      <c r="C40" s="488"/>
      <c r="D40" s="489">
        <v>2033</v>
      </c>
      <c r="E40" s="489"/>
      <c r="F40" s="496" t="s">
        <v>981</v>
      </c>
      <c r="G40" s="489"/>
      <c r="H40" s="490"/>
      <c r="I40" s="490"/>
      <c r="J40" s="490"/>
      <c r="K40" s="489"/>
      <c r="L40" s="489"/>
      <c r="M40" s="497"/>
    </row>
    <row r="41" spans="1:13">
      <c r="A41" s="1715"/>
      <c r="B41" s="1557"/>
      <c r="C41" s="488"/>
      <c r="D41" s="683">
        <v>20582</v>
      </c>
      <c r="E41" s="493"/>
      <c r="F41" s="683">
        <v>211173</v>
      </c>
      <c r="G41" s="499"/>
      <c r="H41" s="500"/>
      <c r="I41" s="489"/>
      <c r="J41" s="500"/>
      <c r="K41" s="489"/>
      <c r="L41" s="500"/>
      <c r="M41" s="5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60" customHeight="1">
      <c r="A47" s="1715"/>
      <c r="B47" s="151" t="s">
        <v>985</v>
      </c>
      <c r="C47" s="1716" t="s">
        <v>1411</v>
      </c>
      <c r="D47" s="1717"/>
      <c r="E47" s="1717"/>
      <c r="F47" s="1717"/>
      <c r="G47" s="1717"/>
      <c r="H47" s="1717"/>
      <c r="I47" s="1717"/>
      <c r="J47" s="1717"/>
      <c r="K47" s="1717"/>
      <c r="L47" s="1717"/>
      <c r="M47" s="1718"/>
    </row>
    <row r="48" spans="1:13" ht="31.5" customHeight="1">
      <c r="A48" s="1715"/>
      <c r="B48" s="140" t="s">
        <v>986</v>
      </c>
      <c r="C48" s="1577" t="s">
        <v>1412</v>
      </c>
      <c r="D48" s="1554"/>
      <c r="E48" s="1554"/>
      <c r="F48" s="1554"/>
      <c r="G48" s="1554"/>
      <c r="H48" s="1554"/>
      <c r="I48" s="1554"/>
      <c r="J48" s="1554"/>
      <c r="K48" s="1554"/>
      <c r="L48" s="1554"/>
      <c r="M48" s="1555"/>
    </row>
    <row r="49" spans="1:13">
      <c r="A49" s="1715"/>
      <c r="B49" s="140" t="s">
        <v>988</v>
      </c>
      <c r="C49" s="1577" t="s">
        <v>1014</v>
      </c>
      <c r="D49" s="1554"/>
      <c r="E49" s="1554"/>
      <c r="F49" s="1554"/>
      <c r="G49" s="1554"/>
      <c r="H49" s="1554"/>
      <c r="I49" s="1554"/>
      <c r="J49" s="1554"/>
      <c r="K49" s="1554"/>
      <c r="L49" s="1554"/>
      <c r="M49" s="1555"/>
    </row>
    <row r="50" spans="1:13">
      <c r="A50" s="1715"/>
      <c r="B50" s="140" t="s">
        <v>990</v>
      </c>
      <c r="C50" s="1917">
        <v>2021</v>
      </c>
      <c r="D50" s="1918"/>
      <c r="E50" s="1918"/>
      <c r="F50" s="1918"/>
      <c r="G50" s="1918"/>
      <c r="H50" s="1918"/>
      <c r="I50" s="1918"/>
      <c r="J50" s="1918"/>
      <c r="K50" s="1918"/>
      <c r="L50" s="1918"/>
      <c r="M50" s="1919"/>
    </row>
    <row r="51" spans="1:13" ht="15.75" customHeight="1">
      <c r="A51" s="1699" t="s">
        <v>216</v>
      </c>
      <c r="B51" s="144" t="s">
        <v>992</v>
      </c>
      <c r="C51" s="1577" t="s">
        <v>424</v>
      </c>
      <c r="D51" s="1554"/>
      <c r="E51" s="1554"/>
      <c r="F51" s="1554"/>
      <c r="G51" s="1554"/>
      <c r="H51" s="1554"/>
      <c r="I51" s="1554"/>
      <c r="J51" s="1554"/>
      <c r="K51" s="1554"/>
      <c r="L51" s="1554"/>
      <c r="M51" s="1555"/>
    </row>
    <row r="52" spans="1:13">
      <c r="A52" s="1700"/>
      <c r="B52" s="144" t="s">
        <v>993</v>
      </c>
      <c r="C52" s="1577" t="s">
        <v>1208</v>
      </c>
      <c r="D52" s="1554"/>
      <c r="E52" s="1554"/>
      <c r="F52" s="1554"/>
      <c r="G52" s="1554"/>
      <c r="H52" s="1554"/>
      <c r="I52" s="1554"/>
      <c r="J52" s="1554"/>
      <c r="K52" s="1554"/>
      <c r="L52" s="1554"/>
      <c r="M52" s="1555"/>
    </row>
    <row r="53" spans="1:13">
      <c r="A53" s="1700"/>
      <c r="B53" s="144" t="s">
        <v>995</v>
      </c>
      <c r="C53" s="1577" t="s">
        <v>56</v>
      </c>
      <c r="D53" s="1554"/>
      <c r="E53" s="1554"/>
      <c r="F53" s="1554"/>
      <c r="G53" s="1554"/>
      <c r="H53" s="1554"/>
      <c r="I53" s="1554"/>
      <c r="J53" s="1554"/>
      <c r="K53" s="1554"/>
      <c r="L53" s="1554"/>
      <c r="M53" s="1555"/>
    </row>
    <row r="54" spans="1:13" ht="15.75" customHeight="1">
      <c r="A54" s="1700"/>
      <c r="B54" s="145" t="s">
        <v>997</v>
      </c>
      <c r="C54" s="1577" t="s">
        <v>1209</v>
      </c>
      <c r="D54" s="1554"/>
      <c r="E54" s="1554"/>
      <c r="F54" s="1554"/>
      <c r="G54" s="1554"/>
      <c r="H54" s="1554"/>
      <c r="I54" s="1554"/>
      <c r="J54" s="1554"/>
      <c r="K54" s="1554"/>
      <c r="L54" s="1554"/>
      <c r="M54" s="1555"/>
    </row>
    <row r="55" spans="1:13" ht="15.75" customHeight="1">
      <c r="A55" s="1700"/>
      <c r="B55" s="144" t="s">
        <v>998</v>
      </c>
      <c r="C55" s="1920" t="s">
        <v>426</v>
      </c>
      <c r="D55" s="1921"/>
      <c r="E55" s="1921"/>
      <c r="F55" s="1921"/>
      <c r="G55" s="1921"/>
      <c r="H55" s="1921"/>
      <c r="I55" s="1921"/>
      <c r="J55" s="1921"/>
      <c r="K55" s="1921"/>
      <c r="L55" s="1921"/>
      <c r="M55" s="1922"/>
    </row>
    <row r="56" spans="1:13">
      <c r="A56" s="1704"/>
      <c r="B56" s="144" t="s">
        <v>999</v>
      </c>
      <c r="C56" s="1923" t="s">
        <v>1210</v>
      </c>
      <c r="D56" s="1924"/>
      <c r="E56" s="1924"/>
      <c r="F56" s="1924"/>
      <c r="G56" s="1924"/>
      <c r="H56" s="1924"/>
      <c r="I56" s="1924"/>
      <c r="J56" s="1924"/>
      <c r="K56" s="1924"/>
      <c r="L56" s="1924"/>
      <c r="M56" s="1925"/>
    </row>
    <row r="57" spans="1:13" ht="15.75" customHeight="1">
      <c r="A57" s="1699" t="s">
        <v>1000</v>
      </c>
      <c r="B57" s="146" t="s">
        <v>1001</v>
      </c>
      <c r="C57" s="1538" t="s">
        <v>1002</v>
      </c>
      <c r="D57" s="1539"/>
      <c r="E57" s="1539"/>
      <c r="F57" s="1539"/>
      <c r="G57" s="1539"/>
      <c r="H57" s="1539"/>
      <c r="I57" s="1539"/>
      <c r="J57" s="1539"/>
      <c r="K57" s="1539"/>
      <c r="L57" s="1539"/>
      <c r="M57" s="1540"/>
    </row>
    <row r="58" spans="1:13" ht="30" customHeight="1">
      <c r="A58" s="1700"/>
      <c r="B58" s="146" t="s">
        <v>1003</v>
      </c>
      <c r="C58" s="1538" t="s">
        <v>1004</v>
      </c>
      <c r="D58" s="1539"/>
      <c r="E58" s="1539"/>
      <c r="F58" s="1539"/>
      <c r="G58" s="1539"/>
      <c r="H58" s="1539"/>
      <c r="I58" s="1539"/>
      <c r="J58" s="1539"/>
      <c r="K58" s="1539"/>
      <c r="L58" s="1539"/>
      <c r="M58" s="1540"/>
    </row>
    <row r="59" spans="1:13" ht="30" customHeight="1">
      <c r="A59" s="1700"/>
      <c r="B59" s="147" t="s">
        <v>296</v>
      </c>
      <c r="C59" s="1541" t="s">
        <v>56</v>
      </c>
      <c r="D59" s="1542"/>
      <c r="E59" s="1542"/>
      <c r="F59" s="1542"/>
      <c r="G59" s="1542"/>
      <c r="H59" s="1542"/>
      <c r="I59" s="1542"/>
      <c r="J59" s="1542"/>
      <c r="K59" s="1542"/>
      <c r="L59" s="1542"/>
      <c r="M59" s="1543"/>
    </row>
    <row r="60" spans="1:13" ht="34.5" customHeight="1">
      <c r="A60" s="138" t="s">
        <v>220</v>
      </c>
      <c r="B60" s="148"/>
      <c r="C60" s="1908"/>
      <c r="D60" s="1648"/>
      <c r="E60" s="1648"/>
      <c r="F60" s="1648"/>
      <c r="G60" s="1648"/>
      <c r="H60" s="1648"/>
      <c r="I60" s="1648"/>
      <c r="J60" s="1648"/>
      <c r="K60" s="1648"/>
      <c r="L60" s="1648"/>
      <c r="M60" s="1649"/>
    </row>
  </sheetData>
  <mergeCells count="51">
    <mergeCell ref="A2:A15"/>
    <mergeCell ref="C2:M2"/>
    <mergeCell ref="C3:M3"/>
    <mergeCell ref="F4:G4"/>
    <mergeCell ref="C5:M5"/>
    <mergeCell ref="C6:M6"/>
    <mergeCell ref="C7:D7"/>
    <mergeCell ref="I7:M7"/>
    <mergeCell ref="B8:B10"/>
    <mergeCell ref="C9:D9"/>
    <mergeCell ref="F9:G9"/>
    <mergeCell ref="I9:J9"/>
    <mergeCell ref="K9:L9"/>
    <mergeCell ref="C10:D10"/>
    <mergeCell ref="F10:G10"/>
    <mergeCell ref="I10:J10"/>
    <mergeCell ref="K10:L10"/>
    <mergeCell ref="C11:M11"/>
    <mergeCell ref="C12:M12"/>
    <mergeCell ref="C13:M13"/>
    <mergeCell ref="B14:B15"/>
    <mergeCell ref="C14:D14"/>
    <mergeCell ref="F14:M14"/>
    <mergeCell ref="C49:M49"/>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C1" zoomScale="72" zoomScaleNormal="72" zoomScalePageLayoutView="90"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1413</v>
      </c>
      <c r="C1" s="196"/>
      <c r="D1" s="196"/>
      <c r="E1" s="196"/>
      <c r="F1" s="196"/>
      <c r="G1" s="196"/>
      <c r="H1" s="196"/>
      <c r="I1" s="196"/>
      <c r="J1" s="196"/>
      <c r="K1" s="196"/>
      <c r="L1" s="196"/>
      <c r="M1" s="197"/>
    </row>
    <row r="2" spans="1:13" ht="51" customHeight="1">
      <c r="A2" s="1728" t="s">
        <v>944</v>
      </c>
      <c r="B2" s="139" t="s">
        <v>945</v>
      </c>
      <c r="C2" s="2032" t="s">
        <v>547</v>
      </c>
      <c r="D2" s="2033"/>
      <c r="E2" s="2033"/>
      <c r="F2" s="2033"/>
      <c r="G2" s="2033"/>
      <c r="H2" s="2033"/>
      <c r="I2" s="2033"/>
      <c r="J2" s="2033"/>
      <c r="K2" s="2033"/>
      <c r="L2" s="2033"/>
      <c r="M2" s="2034"/>
    </row>
    <row r="3" spans="1:13" ht="31.5">
      <c r="A3" s="1729"/>
      <c r="B3" s="151" t="s">
        <v>1063</v>
      </c>
      <c r="C3" s="1733" t="s">
        <v>1358</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117"/>
      <c r="I4" s="118"/>
      <c r="J4" s="118"/>
      <c r="K4" s="118"/>
      <c r="L4" s="118"/>
      <c r="M4" s="119"/>
    </row>
    <row r="5" spans="1:13" ht="19.5" customHeight="1">
      <c r="A5" s="1729"/>
      <c r="B5" s="142" t="s">
        <v>947</v>
      </c>
      <c r="C5" s="1738"/>
      <c r="D5" s="1739"/>
      <c r="E5" s="1739"/>
      <c r="F5" s="1739"/>
      <c r="G5" s="1739"/>
      <c r="H5" s="1739"/>
      <c r="I5" s="1739"/>
      <c r="J5" s="1739"/>
      <c r="K5" s="1739"/>
      <c r="L5" s="1739"/>
      <c r="M5" s="1740"/>
    </row>
    <row r="6" spans="1:13" ht="31.5" customHeight="1">
      <c r="A6" s="1729"/>
      <c r="B6" s="142" t="s">
        <v>948</v>
      </c>
      <c r="C6" s="1738"/>
      <c r="D6" s="1739"/>
      <c r="E6" s="1739"/>
      <c r="F6" s="1739"/>
      <c r="G6" s="1739"/>
      <c r="H6" s="1739"/>
      <c r="I6" s="1739"/>
      <c r="J6" s="1739"/>
      <c r="K6" s="1739"/>
      <c r="L6" s="1739"/>
      <c r="M6" s="1740"/>
    </row>
    <row r="7" spans="1:13">
      <c r="A7" s="1729"/>
      <c r="B7" s="151" t="s">
        <v>949</v>
      </c>
      <c r="C7" s="1583"/>
      <c r="D7" s="1560"/>
      <c r="E7" s="120"/>
      <c r="F7" s="120"/>
      <c r="G7" s="121"/>
      <c r="H7" s="61" t="s">
        <v>296</v>
      </c>
      <c r="I7" s="1559" t="s">
        <v>1090</v>
      </c>
      <c r="J7" s="1560"/>
      <c r="K7" s="1560"/>
      <c r="L7" s="1560"/>
      <c r="M7" s="1561"/>
    </row>
    <row r="8" spans="1:13" ht="12.75" customHeight="1">
      <c r="A8" s="1729"/>
      <c r="B8" s="1741" t="s">
        <v>950</v>
      </c>
      <c r="C8" s="122"/>
      <c r="D8" s="123"/>
      <c r="E8" s="123"/>
      <c r="F8" s="123"/>
      <c r="G8" s="123"/>
      <c r="H8" s="123"/>
      <c r="I8" s="123"/>
      <c r="J8" s="123"/>
      <c r="K8" s="123"/>
      <c r="L8" s="124"/>
      <c r="M8" s="125"/>
    </row>
    <row r="9" spans="1:13" ht="31.5" customHeight="1">
      <c r="A9" s="1729"/>
      <c r="B9" s="1742"/>
      <c r="C9" s="1744" t="s">
        <v>1240</v>
      </c>
      <c r="D9" s="1745"/>
      <c r="E9" s="27"/>
      <c r="F9" s="2022"/>
      <c r="G9" s="2022"/>
      <c r="H9" s="27"/>
      <c r="I9" s="2022"/>
      <c r="J9" s="2022"/>
      <c r="K9" s="2022"/>
      <c r="L9" s="2022"/>
      <c r="M9" s="108"/>
    </row>
    <row r="10" spans="1:13">
      <c r="A10" s="1729"/>
      <c r="B10" s="1743"/>
      <c r="C10" s="2019" t="s">
        <v>951</v>
      </c>
      <c r="D10" s="2020"/>
      <c r="E10" s="126"/>
      <c r="F10" s="2020" t="s">
        <v>951</v>
      </c>
      <c r="G10" s="2020"/>
      <c r="H10" s="126"/>
      <c r="I10" s="2020" t="s">
        <v>951</v>
      </c>
      <c r="J10" s="2020"/>
      <c r="K10" s="2020"/>
      <c r="L10" s="2020"/>
      <c r="M10" s="127"/>
    </row>
    <row r="11" spans="1:13" ht="37.5" customHeight="1">
      <c r="A11" s="1729"/>
      <c r="B11" s="151" t="s">
        <v>952</v>
      </c>
      <c r="C11" s="1609" t="s">
        <v>1414</v>
      </c>
      <c r="D11" s="1610"/>
      <c r="E11" s="1610"/>
      <c r="F11" s="1610"/>
      <c r="G11" s="1610"/>
      <c r="H11" s="1610"/>
      <c r="I11" s="1610"/>
      <c r="J11" s="1610"/>
      <c r="K11" s="1610"/>
      <c r="L11" s="1610"/>
      <c r="M11" s="1611"/>
    </row>
    <row r="12" spans="1:13" ht="68.25" customHeight="1">
      <c r="A12" s="1729"/>
      <c r="B12" s="151" t="s">
        <v>1069</v>
      </c>
      <c r="C12" s="1609" t="s">
        <v>1415</v>
      </c>
      <c r="D12" s="1610"/>
      <c r="E12" s="1610"/>
      <c r="F12" s="1610"/>
      <c r="G12" s="1610"/>
      <c r="H12" s="1610"/>
      <c r="I12" s="1610"/>
      <c r="J12" s="1610"/>
      <c r="K12" s="1610"/>
      <c r="L12" s="1610"/>
      <c r="M12" s="1611"/>
    </row>
    <row r="13" spans="1:13" ht="50.25" customHeight="1">
      <c r="A13" s="1729"/>
      <c r="B13" s="151" t="s">
        <v>1071</v>
      </c>
      <c r="C13" s="1610" t="s">
        <v>1337</v>
      </c>
      <c r="D13" s="1610"/>
      <c r="E13" s="1610"/>
      <c r="F13" s="1610"/>
      <c r="G13" s="1610"/>
      <c r="H13" s="1610"/>
      <c r="I13" s="1610"/>
      <c r="J13" s="1610"/>
      <c r="K13" s="1610"/>
      <c r="L13" s="1610"/>
      <c r="M13" s="1611"/>
    </row>
    <row r="14" spans="1:13" ht="43.5" customHeight="1">
      <c r="A14" s="1729"/>
      <c r="B14" s="1746" t="s">
        <v>1072</v>
      </c>
      <c r="C14" s="1723" t="s">
        <v>69</v>
      </c>
      <c r="D14" s="1723"/>
      <c r="E14" s="84" t="s">
        <v>108</v>
      </c>
      <c r="F14" s="1748" t="s">
        <v>1416</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0" customHeight="1">
      <c r="A16" s="1714" t="s">
        <v>204</v>
      </c>
      <c r="B16" s="140" t="s">
        <v>283</v>
      </c>
      <c r="C16" s="1577" t="s">
        <v>550</v>
      </c>
      <c r="D16" s="1554"/>
      <c r="E16" s="1554"/>
      <c r="F16" s="1554"/>
      <c r="G16" s="1554"/>
      <c r="H16" s="1554"/>
      <c r="I16" s="1554"/>
      <c r="J16" s="1554"/>
      <c r="K16" s="1554"/>
      <c r="L16" s="1554"/>
      <c r="M16" s="1555"/>
    </row>
    <row r="17" spans="1:13" ht="40.5" customHeight="1">
      <c r="A17" s="1715"/>
      <c r="B17" s="140" t="s">
        <v>1074</v>
      </c>
      <c r="C17" s="1577" t="s">
        <v>548</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t="s">
        <v>964</v>
      </c>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9"/>
      <c r="E23" s="779" t="s">
        <v>965</v>
      </c>
      <c r="F23" s="504"/>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15212</v>
      </c>
      <c r="E30" s="781"/>
      <c r="F30" s="782" t="s">
        <v>975</v>
      </c>
      <c r="G30" s="19">
        <v>2021</v>
      </c>
      <c r="H30" s="781"/>
      <c r="I30" s="782" t="s">
        <v>976</v>
      </c>
      <c r="J30" s="1663" t="s">
        <v>1417</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6">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506"/>
      <c r="D35" s="507"/>
      <c r="E35" s="507"/>
      <c r="F35" s="507"/>
      <c r="G35" s="507"/>
      <c r="H35" s="507"/>
      <c r="I35" s="507"/>
      <c r="J35" s="507"/>
      <c r="K35" s="507"/>
      <c r="L35" s="507"/>
      <c r="M35" s="508"/>
    </row>
    <row r="36" spans="1:13">
      <c r="A36" s="1715"/>
      <c r="B36" s="1557"/>
      <c r="C36" s="488"/>
      <c r="D36" s="489">
        <v>2023</v>
      </c>
      <c r="E36" s="489"/>
      <c r="F36" s="489">
        <v>2024</v>
      </c>
      <c r="G36" s="489"/>
      <c r="H36" s="490">
        <v>2025</v>
      </c>
      <c r="I36" s="490"/>
      <c r="J36" s="490">
        <v>2026</v>
      </c>
      <c r="K36" s="489"/>
      <c r="L36" s="489">
        <v>2027</v>
      </c>
      <c r="M36" s="491"/>
    </row>
    <row r="37" spans="1:13">
      <c r="A37" s="1715"/>
      <c r="B37" s="1557"/>
      <c r="C37" s="488"/>
      <c r="D37" s="223">
        <v>23588</v>
      </c>
      <c r="E37" s="263" t="s">
        <v>594</v>
      </c>
      <c r="F37" s="223">
        <v>23588</v>
      </c>
      <c r="G37" s="263" t="s">
        <v>594</v>
      </c>
      <c r="H37" s="223">
        <v>23588</v>
      </c>
      <c r="I37" s="263" t="s">
        <v>594</v>
      </c>
      <c r="J37" s="223">
        <v>23588</v>
      </c>
      <c r="K37" s="263" t="s">
        <v>594</v>
      </c>
      <c r="L37" s="223">
        <v>23588</v>
      </c>
      <c r="M37" s="264" t="s">
        <v>594</v>
      </c>
    </row>
    <row r="38" spans="1:13">
      <c r="A38" s="1715"/>
      <c r="B38" s="1557"/>
      <c r="C38" s="488"/>
      <c r="D38" s="489">
        <v>2028</v>
      </c>
      <c r="E38" s="489"/>
      <c r="F38" s="489">
        <v>2029</v>
      </c>
      <c r="G38" s="489"/>
      <c r="H38" s="490">
        <v>2030</v>
      </c>
      <c r="I38" s="490"/>
      <c r="J38" s="490">
        <v>2031</v>
      </c>
      <c r="K38" s="489"/>
      <c r="L38" s="489">
        <v>2032</v>
      </c>
      <c r="M38" s="495"/>
    </row>
    <row r="39" spans="1:13">
      <c r="A39" s="1715"/>
      <c r="B39" s="1557"/>
      <c r="C39" s="488"/>
      <c r="D39" s="223">
        <v>23588</v>
      </c>
      <c r="E39" s="263" t="s">
        <v>594</v>
      </c>
      <c r="F39" s="223">
        <v>23588</v>
      </c>
      <c r="G39" s="263" t="s">
        <v>594</v>
      </c>
      <c r="H39" s="223">
        <v>23588</v>
      </c>
      <c r="I39" s="263" t="s">
        <v>594</v>
      </c>
      <c r="J39" s="223">
        <v>23588</v>
      </c>
      <c r="K39" s="263" t="s">
        <v>594</v>
      </c>
      <c r="L39" s="223">
        <v>23588</v>
      </c>
      <c r="M39" s="264" t="s">
        <v>594</v>
      </c>
    </row>
    <row r="40" spans="1:13">
      <c r="A40" s="1715"/>
      <c r="B40" s="1557"/>
      <c r="C40" s="488"/>
      <c r="D40" s="489">
        <v>2033</v>
      </c>
      <c r="E40" s="489"/>
      <c r="F40" s="496" t="s">
        <v>981</v>
      </c>
      <c r="G40" s="489"/>
      <c r="H40" s="490"/>
      <c r="I40" s="490"/>
      <c r="J40" s="490"/>
      <c r="K40" s="489"/>
      <c r="L40" s="489"/>
      <c r="M40" s="497"/>
    </row>
    <row r="41" spans="1:13">
      <c r="A41" s="1715"/>
      <c r="B41" s="1557"/>
      <c r="C41" s="488"/>
      <c r="D41" s="223">
        <v>23588</v>
      </c>
      <c r="E41" s="493"/>
      <c r="F41" s="223">
        <v>23588</v>
      </c>
      <c r="G41" s="499"/>
      <c r="H41" s="500"/>
      <c r="I41" s="489"/>
      <c r="J41" s="500"/>
      <c r="K41" s="489"/>
      <c r="L41" s="500"/>
      <c r="M41" s="5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785"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6.75" customHeight="1">
      <c r="A47" s="1715"/>
      <c r="B47" s="151" t="s">
        <v>985</v>
      </c>
      <c r="C47" s="2142" t="s">
        <v>1418</v>
      </c>
      <c r="D47" s="2121"/>
      <c r="E47" s="2121"/>
      <c r="F47" s="2121"/>
      <c r="G47" s="2121"/>
      <c r="H47" s="2121"/>
      <c r="I47" s="2121"/>
      <c r="J47" s="2121"/>
      <c r="K47" s="2121"/>
      <c r="L47" s="2121"/>
      <c r="M47" s="2122"/>
    </row>
    <row r="48" spans="1:13" ht="31.5" customHeight="1">
      <c r="A48" s="1715"/>
      <c r="B48" s="140" t="s">
        <v>986</v>
      </c>
      <c r="C48" s="1553" t="s">
        <v>1419</v>
      </c>
      <c r="D48" s="1673"/>
      <c r="E48" s="1673"/>
      <c r="F48" s="1673"/>
      <c r="G48" s="1673"/>
      <c r="H48" s="1673"/>
      <c r="I48" s="1673"/>
      <c r="J48" s="1673"/>
      <c r="K48" s="1673"/>
      <c r="L48" s="1673"/>
      <c r="M48" s="1674"/>
    </row>
    <row r="49" spans="1:13">
      <c r="A49" s="1715"/>
      <c r="B49" s="140" t="s">
        <v>988</v>
      </c>
      <c r="C49" s="1917">
        <v>30</v>
      </c>
      <c r="D49" s="1918"/>
      <c r="E49" s="1918"/>
      <c r="F49" s="1918"/>
      <c r="G49" s="1918"/>
      <c r="H49" s="1918"/>
      <c r="I49" s="1918"/>
      <c r="J49" s="1918"/>
      <c r="K49" s="1918"/>
      <c r="L49" s="1918"/>
      <c r="M49" s="1919"/>
    </row>
    <row r="50" spans="1:13">
      <c r="A50" s="1715"/>
      <c r="B50" s="140" t="s">
        <v>990</v>
      </c>
      <c r="C50" s="1604" t="s">
        <v>1099</v>
      </c>
      <c r="D50" s="1605"/>
      <c r="E50" s="1605"/>
      <c r="F50" s="1605"/>
      <c r="G50" s="1605"/>
      <c r="H50" s="1605"/>
      <c r="I50" s="1605"/>
      <c r="J50" s="1605"/>
      <c r="K50" s="1605"/>
      <c r="L50" s="1605"/>
      <c r="M50" s="2141"/>
    </row>
    <row r="51" spans="1:13" ht="15.75" customHeight="1">
      <c r="A51" s="1699" t="s">
        <v>216</v>
      </c>
      <c r="B51" s="144" t="s">
        <v>992</v>
      </c>
      <c r="C51" s="1577" t="s">
        <v>553</v>
      </c>
      <c r="D51" s="1554"/>
      <c r="E51" s="1554"/>
      <c r="F51" s="1554"/>
      <c r="G51" s="1554"/>
      <c r="H51" s="1554"/>
      <c r="I51" s="1554"/>
      <c r="J51" s="1554"/>
      <c r="K51" s="1554"/>
      <c r="L51" s="1554"/>
      <c r="M51" s="1555"/>
    </row>
    <row r="52" spans="1:13">
      <c r="A52" s="1700"/>
      <c r="B52" s="144" t="s">
        <v>993</v>
      </c>
      <c r="C52" s="1577" t="s">
        <v>1260</v>
      </c>
      <c r="D52" s="1554"/>
      <c r="E52" s="1554"/>
      <c r="F52" s="1554"/>
      <c r="G52" s="1554"/>
      <c r="H52" s="1554"/>
      <c r="I52" s="1554"/>
      <c r="J52" s="1554"/>
      <c r="K52" s="1554"/>
      <c r="L52" s="1554"/>
      <c r="M52" s="1555"/>
    </row>
    <row r="53" spans="1:13" ht="16.5" customHeight="1">
      <c r="A53" s="1700"/>
      <c r="B53" s="144" t="s">
        <v>995</v>
      </c>
      <c r="C53" s="1577" t="s">
        <v>1249</v>
      </c>
      <c r="D53" s="1554"/>
      <c r="E53" s="1554"/>
      <c r="F53" s="1554"/>
      <c r="G53" s="1554"/>
      <c r="H53" s="1554"/>
      <c r="I53" s="1554"/>
      <c r="J53" s="1554"/>
      <c r="K53" s="1554"/>
      <c r="L53" s="1554"/>
      <c r="M53" s="1555"/>
    </row>
    <row r="54" spans="1:13" ht="15.75" customHeight="1">
      <c r="A54" s="1700"/>
      <c r="B54" s="145" t="s">
        <v>997</v>
      </c>
      <c r="C54" s="1577" t="s">
        <v>1250</v>
      </c>
      <c r="D54" s="1554"/>
      <c r="E54" s="1554"/>
      <c r="F54" s="1554"/>
      <c r="G54" s="1554"/>
      <c r="H54" s="1554"/>
      <c r="I54" s="1554"/>
      <c r="J54" s="1554"/>
      <c r="K54" s="1554"/>
      <c r="L54" s="1554"/>
      <c r="M54" s="1555"/>
    </row>
    <row r="55" spans="1:13" ht="15.75" customHeight="1">
      <c r="A55" s="1700"/>
      <c r="B55" s="144" t="s">
        <v>998</v>
      </c>
      <c r="C55" s="1577" t="s">
        <v>1261</v>
      </c>
      <c r="D55" s="1554"/>
      <c r="E55" s="1554"/>
      <c r="F55" s="1554"/>
      <c r="G55" s="1554"/>
      <c r="H55" s="1554"/>
      <c r="I55" s="1554"/>
      <c r="J55" s="1554"/>
      <c r="K55" s="1554"/>
      <c r="L55" s="1554"/>
      <c r="M55" s="1555"/>
    </row>
    <row r="56" spans="1:13" ht="16.5" customHeight="1">
      <c r="A56" s="1704"/>
      <c r="B56" s="144" t="s">
        <v>999</v>
      </c>
      <c r="C56" s="1577" t="s">
        <v>453</v>
      </c>
      <c r="D56" s="1554"/>
      <c r="E56" s="1554"/>
      <c r="F56" s="1554"/>
      <c r="G56" s="1554"/>
      <c r="H56" s="1554"/>
      <c r="I56" s="1554"/>
      <c r="J56" s="1554"/>
      <c r="K56" s="1554"/>
      <c r="L56" s="1554"/>
      <c r="M56" s="1555"/>
    </row>
    <row r="57" spans="1:13" ht="15.75" customHeight="1">
      <c r="A57" s="1699" t="s">
        <v>1000</v>
      </c>
      <c r="B57" s="146" t="s">
        <v>1001</v>
      </c>
      <c r="C57" s="1577" t="s">
        <v>1251</v>
      </c>
      <c r="D57" s="1554"/>
      <c r="E57" s="1554"/>
      <c r="F57" s="1554"/>
      <c r="G57" s="1554"/>
      <c r="H57" s="1554"/>
      <c r="I57" s="1554"/>
      <c r="J57" s="1554"/>
      <c r="K57" s="1554"/>
      <c r="L57" s="1554"/>
      <c r="M57" s="1555"/>
    </row>
    <row r="58" spans="1:13" ht="30" customHeight="1">
      <c r="A58" s="1700"/>
      <c r="B58" s="146" t="s">
        <v>1003</v>
      </c>
      <c r="C58" s="1577" t="s">
        <v>1252</v>
      </c>
      <c r="D58" s="1554"/>
      <c r="E58" s="1554"/>
      <c r="F58" s="1554"/>
      <c r="G58" s="1554"/>
      <c r="H58" s="1554"/>
      <c r="I58" s="1554"/>
      <c r="J58" s="1554"/>
      <c r="K58" s="1554"/>
      <c r="L58" s="1554"/>
      <c r="M58" s="1555"/>
    </row>
    <row r="59" spans="1:13" ht="30" customHeight="1">
      <c r="A59" s="1700"/>
      <c r="B59" s="147" t="s">
        <v>296</v>
      </c>
      <c r="C59" s="1577" t="s">
        <v>1249</v>
      </c>
      <c r="D59" s="1554"/>
      <c r="E59" s="1554"/>
      <c r="F59" s="1554"/>
      <c r="G59" s="1554"/>
      <c r="H59" s="1554"/>
      <c r="I59" s="1554"/>
      <c r="J59" s="1554"/>
      <c r="K59" s="1554"/>
      <c r="L59" s="1554"/>
      <c r="M59" s="1555"/>
    </row>
    <row r="60" spans="1:13" ht="71.25" customHeight="1">
      <c r="A60" s="138" t="s">
        <v>220</v>
      </c>
      <c r="B60" s="148" t="s">
        <v>220</v>
      </c>
      <c r="C60" s="2131"/>
      <c r="D60" s="2132"/>
      <c r="E60" s="2132"/>
      <c r="F60" s="2132"/>
      <c r="G60" s="2132"/>
      <c r="H60" s="2132"/>
      <c r="I60" s="2132"/>
      <c r="J60" s="2132"/>
      <c r="K60" s="2132"/>
      <c r="L60" s="2132"/>
      <c r="M60" s="2133"/>
    </row>
  </sheetData>
  <mergeCells count="51">
    <mergeCell ref="A2:A15"/>
    <mergeCell ref="C2:M2"/>
    <mergeCell ref="C3:M3"/>
    <mergeCell ref="F4:G4"/>
    <mergeCell ref="C5:M5"/>
    <mergeCell ref="C6:M6"/>
    <mergeCell ref="C7:D7"/>
    <mergeCell ref="I7:M7"/>
    <mergeCell ref="B8:B10"/>
    <mergeCell ref="C9:D9"/>
    <mergeCell ref="F9:G9"/>
    <mergeCell ref="I9:J9"/>
    <mergeCell ref="K9:L9"/>
    <mergeCell ref="C10:D10"/>
    <mergeCell ref="F10:G10"/>
    <mergeCell ref="I10:J10"/>
    <mergeCell ref="K10:L10"/>
    <mergeCell ref="C11:M11"/>
    <mergeCell ref="C12:M12"/>
    <mergeCell ref="C13:M13"/>
    <mergeCell ref="B14:B15"/>
    <mergeCell ref="C14:D14"/>
    <mergeCell ref="F14:M14"/>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60"/>
  <sheetViews>
    <sheetView topLeftCell="C22"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1420</v>
      </c>
      <c r="C1" s="196"/>
      <c r="D1" s="196"/>
      <c r="E1" s="196"/>
      <c r="F1" s="196"/>
      <c r="G1" s="196"/>
      <c r="H1" s="196"/>
      <c r="I1" s="196"/>
      <c r="J1" s="196"/>
      <c r="K1" s="196"/>
      <c r="L1" s="196"/>
      <c r="M1" s="197"/>
    </row>
    <row r="2" spans="1:13" ht="36" customHeight="1">
      <c r="A2" s="1728" t="s">
        <v>944</v>
      </c>
      <c r="B2" s="139" t="s">
        <v>945</v>
      </c>
      <c r="C2" s="1733" t="s">
        <v>570</v>
      </c>
      <c r="D2" s="1734"/>
      <c r="E2" s="1734"/>
      <c r="F2" s="1734"/>
      <c r="G2" s="1734"/>
      <c r="H2" s="1734"/>
      <c r="I2" s="1734"/>
      <c r="J2" s="1734"/>
      <c r="K2" s="1734"/>
      <c r="L2" s="1734"/>
      <c r="M2" s="1735"/>
    </row>
    <row r="3" spans="1:13" ht="31.5">
      <c r="A3" s="1729"/>
      <c r="B3" s="151" t="s">
        <v>1063</v>
      </c>
      <c r="C3" s="1733" t="s">
        <v>1421</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16</v>
      </c>
      <c r="I4" s="118"/>
      <c r="J4" s="118"/>
      <c r="K4" s="118"/>
      <c r="L4" s="118"/>
      <c r="M4" s="119"/>
    </row>
    <row r="5" spans="1:13" ht="58.5" customHeight="1">
      <c r="A5" s="1729"/>
      <c r="B5" s="142" t="s">
        <v>947</v>
      </c>
      <c r="C5" s="1915" t="s">
        <v>1422</v>
      </c>
      <c r="D5" s="1690"/>
      <c r="E5" s="1690"/>
      <c r="F5" s="1690"/>
      <c r="G5" s="1690"/>
      <c r="H5" s="1690"/>
      <c r="I5" s="1690"/>
      <c r="J5" s="1690"/>
      <c r="K5" s="1690"/>
      <c r="L5" s="1690"/>
      <c r="M5" s="1884"/>
    </row>
    <row r="6" spans="1:13" ht="31.5" customHeight="1">
      <c r="A6" s="1729"/>
      <c r="B6" s="142" t="s">
        <v>948</v>
      </c>
      <c r="C6" s="1915" t="s">
        <v>1423</v>
      </c>
      <c r="D6" s="1690"/>
      <c r="E6" s="1690"/>
      <c r="F6" s="1690"/>
      <c r="G6" s="1690"/>
      <c r="H6" s="1690"/>
      <c r="I6" s="1690"/>
      <c r="J6" s="1690"/>
      <c r="K6" s="1690"/>
      <c r="L6" s="1690"/>
      <c r="M6" s="1884"/>
    </row>
    <row r="7" spans="1:13">
      <c r="A7" s="1729"/>
      <c r="B7" s="151" t="s">
        <v>949</v>
      </c>
      <c r="C7" s="1583" t="s">
        <v>31</v>
      </c>
      <c r="D7" s="1560"/>
      <c r="E7" s="120"/>
      <c r="F7" s="120"/>
      <c r="G7" s="121"/>
      <c r="H7" s="61" t="s">
        <v>296</v>
      </c>
      <c r="I7" s="1559" t="s">
        <v>50</v>
      </c>
      <c r="J7" s="1560"/>
      <c r="K7" s="1560"/>
      <c r="L7" s="1560"/>
      <c r="M7" s="1561"/>
    </row>
    <row r="8" spans="1:13" ht="12.75" customHeight="1">
      <c r="A8" s="1729"/>
      <c r="B8" s="1741" t="s">
        <v>950</v>
      </c>
      <c r="C8" s="122"/>
      <c r="D8" s="123"/>
      <c r="E8" s="123"/>
      <c r="F8" s="123"/>
      <c r="G8" s="123"/>
      <c r="H8" s="123"/>
      <c r="I8" s="123"/>
      <c r="J8" s="123"/>
      <c r="K8" s="123"/>
      <c r="L8" s="124"/>
      <c r="M8" s="125"/>
    </row>
    <row r="9" spans="1:13" ht="31.5" customHeight="1">
      <c r="A9" s="1729"/>
      <c r="B9" s="1742"/>
      <c r="C9" s="1744" t="s">
        <v>1159</v>
      </c>
      <c r="D9" s="1745"/>
      <c r="E9" s="27"/>
      <c r="F9" s="2022" t="s">
        <v>56</v>
      </c>
      <c r="G9" s="2022"/>
      <c r="H9" s="27"/>
      <c r="I9" s="2022" t="s">
        <v>46</v>
      </c>
      <c r="J9" s="2022"/>
      <c r="K9" s="2022" t="s">
        <v>1424</v>
      </c>
      <c r="L9" s="2022"/>
      <c r="M9" s="108"/>
    </row>
    <row r="10" spans="1:13">
      <c r="A10" s="1729"/>
      <c r="B10" s="1743"/>
      <c r="C10" s="2019" t="s">
        <v>951</v>
      </c>
      <c r="D10" s="2020"/>
      <c r="E10" s="126"/>
      <c r="F10" s="2020" t="s">
        <v>951</v>
      </c>
      <c r="G10" s="2020"/>
      <c r="H10" s="126"/>
      <c r="I10" s="2020" t="s">
        <v>951</v>
      </c>
      <c r="J10" s="2020"/>
      <c r="K10" s="2020" t="s">
        <v>951</v>
      </c>
      <c r="L10" s="2020"/>
      <c r="M10" s="127"/>
    </row>
    <row r="11" spans="1:13" ht="69" customHeight="1">
      <c r="A11" s="1729"/>
      <c r="B11" s="151" t="s">
        <v>952</v>
      </c>
      <c r="C11" s="1577" t="s">
        <v>1425</v>
      </c>
      <c r="D11" s="1554"/>
      <c r="E11" s="1554"/>
      <c r="F11" s="1554"/>
      <c r="G11" s="1554"/>
      <c r="H11" s="1554"/>
      <c r="I11" s="1554"/>
      <c r="J11" s="1554"/>
      <c r="K11" s="1554"/>
      <c r="L11" s="1554"/>
      <c r="M11" s="1555"/>
    </row>
    <row r="12" spans="1:13" ht="99.75" customHeight="1">
      <c r="A12" s="1729"/>
      <c r="B12" s="151" t="s">
        <v>1069</v>
      </c>
      <c r="C12" s="1577" t="s">
        <v>1426</v>
      </c>
      <c r="D12" s="1554"/>
      <c r="E12" s="1554"/>
      <c r="F12" s="1554"/>
      <c r="G12" s="1554"/>
      <c r="H12" s="1554"/>
      <c r="I12" s="1554"/>
      <c r="J12" s="1554"/>
      <c r="K12" s="1554"/>
      <c r="L12" s="1554"/>
      <c r="M12" s="1555"/>
    </row>
    <row r="13" spans="1:13" ht="31.5">
      <c r="A13" s="1729"/>
      <c r="B13" s="151" t="s">
        <v>1071</v>
      </c>
      <c r="C13" s="2143" t="s">
        <v>555</v>
      </c>
      <c r="D13" s="1712"/>
      <c r="E13" s="1712"/>
      <c r="F13" s="1712"/>
      <c r="G13" s="1712"/>
      <c r="H13" s="1712"/>
      <c r="I13" s="1712"/>
      <c r="J13" s="1712"/>
      <c r="K13" s="1712"/>
      <c r="L13" s="1712"/>
      <c r="M13" s="1713"/>
    </row>
    <row r="14" spans="1:13" ht="43.5" customHeight="1">
      <c r="A14" s="1729"/>
      <c r="B14" s="1746" t="s">
        <v>1072</v>
      </c>
      <c r="C14" s="1723" t="s">
        <v>55</v>
      </c>
      <c r="D14" s="1723"/>
      <c r="E14" s="84" t="s">
        <v>108</v>
      </c>
      <c r="F14" s="1748" t="s">
        <v>1427</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ht="30" customHeight="1">
      <c r="A16" s="1714" t="s">
        <v>204</v>
      </c>
      <c r="B16" s="140" t="s">
        <v>283</v>
      </c>
      <c r="C16" s="1577" t="s">
        <v>572</v>
      </c>
      <c r="D16" s="1554"/>
      <c r="E16" s="1554"/>
      <c r="F16" s="1554"/>
      <c r="G16" s="1554"/>
      <c r="H16" s="1554"/>
      <c r="I16" s="1554"/>
      <c r="J16" s="1554"/>
      <c r="K16" s="1554"/>
      <c r="L16" s="1554"/>
      <c r="M16" s="1555"/>
    </row>
    <row r="17" spans="1:13" ht="60" customHeight="1">
      <c r="A17" s="1715"/>
      <c r="B17" s="140" t="s">
        <v>1074</v>
      </c>
      <c r="C17" s="1577" t="s">
        <v>571</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t="s">
        <v>964</v>
      </c>
      <c r="E23" s="17" t="s">
        <v>965</v>
      </c>
      <c r="F23" s="504"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505">
        <v>0</v>
      </c>
      <c r="E30" s="23"/>
      <c r="F30" s="31" t="s">
        <v>975</v>
      </c>
      <c r="G30" s="19">
        <v>2022</v>
      </c>
      <c r="H30" s="23"/>
      <c r="I30" s="31" t="s">
        <v>976</v>
      </c>
      <c r="J30" s="1722" t="s">
        <v>1163</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506"/>
      <c r="D35" s="507"/>
      <c r="E35" s="507"/>
      <c r="F35" s="507"/>
      <c r="G35" s="507"/>
      <c r="H35" s="507"/>
      <c r="I35" s="507"/>
      <c r="J35" s="507"/>
      <c r="K35" s="507"/>
      <c r="L35" s="507"/>
      <c r="M35" s="508"/>
    </row>
    <row r="36" spans="1:13">
      <c r="A36" s="1715"/>
      <c r="B36" s="1557"/>
      <c r="C36" s="488"/>
      <c r="D36" s="489">
        <v>2023</v>
      </c>
      <c r="E36" s="489"/>
      <c r="F36" s="489">
        <v>2024</v>
      </c>
      <c r="G36" s="489"/>
      <c r="H36" s="490">
        <v>2025</v>
      </c>
      <c r="I36" s="490"/>
      <c r="J36" s="490">
        <v>2026</v>
      </c>
      <c r="K36" s="489"/>
      <c r="L36" s="489">
        <v>2027</v>
      </c>
      <c r="M36" s="491"/>
    </row>
    <row r="37" spans="1:13">
      <c r="A37" s="1715"/>
      <c r="B37" s="1557"/>
      <c r="C37" s="488"/>
      <c r="D37" s="492">
        <v>0.05</v>
      </c>
      <c r="E37" s="493"/>
      <c r="F37" s="492">
        <v>0.1</v>
      </c>
      <c r="G37" s="493"/>
      <c r="H37" s="492">
        <v>0.1</v>
      </c>
      <c r="I37" s="493"/>
      <c r="J37" s="492">
        <v>0.1</v>
      </c>
      <c r="K37" s="493"/>
      <c r="L37" s="492">
        <v>0.1</v>
      </c>
      <c r="M37" s="494"/>
    </row>
    <row r="38" spans="1:13">
      <c r="A38" s="1715"/>
      <c r="B38" s="1557"/>
      <c r="C38" s="488"/>
      <c r="D38" s="489">
        <v>2028</v>
      </c>
      <c r="E38" s="489"/>
      <c r="F38" s="489">
        <v>2029</v>
      </c>
      <c r="G38" s="489"/>
      <c r="H38" s="490">
        <v>2030</v>
      </c>
      <c r="I38" s="490"/>
      <c r="J38" s="490">
        <v>2031</v>
      </c>
      <c r="K38" s="489"/>
      <c r="L38" s="489">
        <v>2032</v>
      </c>
      <c r="M38" s="495"/>
    </row>
    <row r="39" spans="1:13">
      <c r="A39" s="1715"/>
      <c r="B39" s="1557"/>
      <c r="C39" s="488"/>
      <c r="D39" s="492">
        <v>0.1</v>
      </c>
      <c r="E39" s="493"/>
      <c r="F39" s="492">
        <v>0.1</v>
      </c>
      <c r="G39" s="493"/>
      <c r="H39" s="492">
        <v>0.1</v>
      </c>
      <c r="I39" s="493"/>
      <c r="J39" s="492">
        <v>0.1</v>
      </c>
      <c r="K39" s="493"/>
      <c r="L39" s="492">
        <v>0.1</v>
      </c>
      <c r="M39" s="494"/>
    </row>
    <row r="40" spans="1:13">
      <c r="A40" s="1715"/>
      <c r="B40" s="1557"/>
      <c r="C40" s="488"/>
      <c r="D40" s="489">
        <v>2033</v>
      </c>
      <c r="E40" s="489"/>
      <c r="F40" s="496" t="s">
        <v>981</v>
      </c>
      <c r="G40" s="489"/>
      <c r="H40" s="490"/>
      <c r="I40" s="490"/>
      <c r="J40" s="490"/>
      <c r="K40" s="489"/>
      <c r="L40" s="489"/>
      <c r="M40" s="497"/>
    </row>
    <row r="41" spans="1:13">
      <c r="A41" s="1715"/>
      <c r="B41" s="1557"/>
      <c r="C41" s="488"/>
      <c r="D41" s="492">
        <v>0.05</v>
      </c>
      <c r="E41" s="493"/>
      <c r="F41" s="498">
        <v>1</v>
      </c>
      <c r="G41" s="499"/>
      <c r="H41" s="500"/>
      <c r="I41" s="489"/>
      <c r="J41" s="500"/>
      <c r="K41" s="489"/>
      <c r="L41" s="500"/>
      <c r="M41" s="5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60" customHeight="1">
      <c r="A47" s="1715"/>
      <c r="B47" s="151" t="s">
        <v>985</v>
      </c>
      <c r="C47" s="1915" t="s">
        <v>1428</v>
      </c>
      <c r="D47" s="1690"/>
      <c r="E47" s="1690"/>
      <c r="F47" s="1690"/>
      <c r="G47" s="1690"/>
      <c r="H47" s="1690"/>
      <c r="I47" s="1690"/>
      <c r="J47" s="1690"/>
      <c r="K47" s="1690"/>
      <c r="L47" s="1690"/>
      <c r="M47" s="1884"/>
    </row>
    <row r="48" spans="1:13" ht="31.5" customHeight="1">
      <c r="A48" s="1715"/>
      <c r="B48" s="140" t="s">
        <v>986</v>
      </c>
      <c r="C48" s="1577" t="s">
        <v>1163</v>
      </c>
      <c r="D48" s="1554"/>
      <c r="E48" s="1554"/>
      <c r="F48" s="1554"/>
      <c r="G48" s="1554"/>
      <c r="H48" s="1554"/>
      <c r="I48" s="1554"/>
      <c r="J48" s="1554"/>
      <c r="K48" s="1554"/>
      <c r="L48" s="1554"/>
      <c r="M48" s="1555"/>
    </row>
    <row r="49" spans="1:13">
      <c r="A49" s="1715"/>
      <c r="B49" s="140" t="s">
        <v>988</v>
      </c>
      <c r="C49" s="1577" t="s">
        <v>1014</v>
      </c>
      <c r="D49" s="1554"/>
      <c r="E49" s="1554"/>
      <c r="F49" s="1554"/>
      <c r="G49" s="1554"/>
      <c r="H49" s="1554"/>
      <c r="I49" s="1554"/>
      <c r="J49" s="1554"/>
      <c r="K49" s="1554"/>
      <c r="L49" s="1554"/>
      <c r="M49" s="1555"/>
    </row>
    <row r="50" spans="1:13">
      <c r="A50" s="1715"/>
      <c r="B50" s="140" t="s">
        <v>990</v>
      </c>
      <c r="C50" s="1577" t="s">
        <v>431</v>
      </c>
      <c r="D50" s="1554"/>
      <c r="E50" s="1554"/>
      <c r="F50" s="1554"/>
      <c r="G50" s="1554"/>
      <c r="H50" s="1554"/>
      <c r="I50" s="1554"/>
      <c r="J50" s="1554"/>
      <c r="K50" s="1554"/>
      <c r="L50" s="1554"/>
      <c r="M50" s="1555"/>
    </row>
    <row r="51" spans="1:13" ht="15.75" customHeight="1">
      <c r="A51" s="1699" t="s">
        <v>216</v>
      </c>
      <c r="B51" s="144" t="s">
        <v>992</v>
      </c>
      <c r="C51" s="1915" t="s">
        <v>529</v>
      </c>
      <c r="D51" s="1690"/>
      <c r="E51" s="1690"/>
      <c r="F51" s="1690"/>
      <c r="G51" s="1690"/>
      <c r="H51" s="1690"/>
      <c r="I51" s="1690"/>
      <c r="J51" s="1690"/>
      <c r="K51" s="1690"/>
      <c r="L51" s="1690"/>
      <c r="M51" s="1884"/>
    </row>
    <row r="52" spans="1:13">
      <c r="A52" s="1700"/>
      <c r="B52" s="144" t="s">
        <v>993</v>
      </c>
      <c r="C52" s="1915" t="s">
        <v>1429</v>
      </c>
      <c r="D52" s="1690"/>
      <c r="E52" s="1690"/>
      <c r="F52" s="1690"/>
      <c r="G52" s="1690"/>
      <c r="H52" s="1690"/>
      <c r="I52" s="1690"/>
      <c r="J52" s="1690"/>
      <c r="K52" s="1690"/>
      <c r="L52" s="1690"/>
      <c r="M52" s="1884"/>
    </row>
    <row r="53" spans="1:13">
      <c r="A53" s="1700"/>
      <c r="B53" s="144" t="s">
        <v>995</v>
      </c>
      <c r="C53" s="1915" t="s">
        <v>50</v>
      </c>
      <c r="D53" s="1690"/>
      <c r="E53" s="1690"/>
      <c r="F53" s="1690"/>
      <c r="G53" s="1690"/>
      <c r="H53" s="1690"/>
      <c r="I53" s="1690"/>
      <c r="J53" s="1690"/>
      <c r="K53" s="1690"/>
      <c r="L53" s="1690"/>
      <c r="M53" s="1884"/>
    </row>
    <row r="54" spans="1:13" ht="15.75" customHeight="1">
      <c r="A54" s="1700"/>
      <c r="B54" s="145" t="s">
        <v>997</v>
      </c>
      <c r="C54" s="1915" t="s">
        <v>1430</v>
      </c>
      <c r="D54" s="1690"/>
      <c r="E54" s="1690"/>
      <c r="F54" s="1690"/>
      <c r="G54" s="1690"/>
      <c r="H54" s="1690"/>
      <c r="I54" s="1690"/>
      <c r="J54" s="1690"/>
      <c r="K54" s="1690"/>
      <c r="L54" s="1690"/>
      <c r="M54" s="1884"/>
    </row>
    <row r="55" spans="1:13" ht="15.75" customHeight="1">
      <c r="A55" s="1700"/>
      <c r="B55" s="144" t="s">
        <v>998</v>
      </c>
      <c r="C55" s="1915" t="s">
        <v>530</v>
      </c>
      <c r="D55" s="1690"/>
      <c r="E55" s="1690"/>
      <c r="F55" s="1690"/>
      <c r="G55" s="1690"/>
      <c r="H55" s="1690"/>
      <c r="I55" s="1690"/>
      <c r="J55" s="1690"/>
      <c r="K55" s="1690"/>
      <c r="L55" s="1690"/>
      <c r="M55" s="1884"/>
    </row>
    <row r="56" spans="1:13">
      <c r="A56" s="1704"/>
      <c r="B56" s="144" t="s">
        <v>999</v>
      </c>
      <c r="C56" s="1915" t="s">
        <v>1431</v>
      </c>
      <c r="D56" s="1690"/>
      <c r="E56" s="1690"/>
      <c r="F56" s="1690"/>
      <c r="G56" s="1690"/>
      <c r="H56" s="1690"/>
      <c r="I56" s="1690"/>
      <c r="J56" s="1690"/>
      <c r="K56" s="1690"/>
      <c r="L56" s="1690"/>
      <c r="M56" s="1884"/>
    </row>
    <row r="57" spans="1:13" ht="15.75" customHeight="1">
      <c r="A57" s="1699" t="s">
        <v>1000</v>
      </c>
      <c r="B57" s="146" t="s">
        <v>1001</v>
      </c>
      <c r="C57" s="1577" t="s">
        <v>1432</v>
      </c>
      <c r="D57" s="1554"/>
      <c r="E57" s="1554"/>
      <c r="F57" s="1554"/>
      <c r="G57" s="1554"/>
      <c r="H57" s="1554"/>
      <c r="I57" s="1554"/>
      <c r="J57" s="1554"/>
      <c r="K57" s="1554"/>
      <c r="L57" s="1554"/>
      <c r="M57" s="1555"/>
    </row>
    <row r="58" spans="1:13" ht="30" customHeight="1">
      <c r="A58" s="1700"/>
      <c r="B58" s="146" t="s">
        <v>1003</v>
      </c>
      <c r="C58" s="1577" t="s">
        <v>1433</v>
      </c>
      <c r="D58" s="1554"/>
      <c r="E58" s="1554"/>
      <c r="F58" s="1554"/>
      <c r="G58" s="1554"/>
      <c r="H58" s="1554"/>
      <c r="I58" s="1554"/>
      <c r="J58" s="1554"/>
      <c r="K58" s="1554"/>
      <c r="L58" s="1554"/>
      <c r="M58" s="1555"/>
    </row>
    <row r="59" spans="1:13" ht="30" customHeight="1">
      <c r="A59" s="1700"/>
      <c r="B59" s="147" t="s">
        <v>296</v>
      </c>
      <c r="C59" s="1577" t="s">
        <v>50</v>
      </c>
      <c r="D59" s="1554"/>
      <c r="E59" s="1554"/>
      <c r="F59" s="1554"/>
      <c r="G59" s="1554"/>
      <c r="H59" s="1554"/>
      <c r="I59" s="1554"/>
      <c r="J59" s="1554"/>
      <c r="K59" s="1554"/>
      <c r="L59" s="1554"/>
      <c r="M59" s="1555"/>
    </row>
    <row r="60" spans="1:13" ht="189" customHeight="1">
      <c r="A60" s="138" t="s">
        <v>220</v>
      </c>
      <c r="B60" s="148"/>
      <c r="C60" s="1962" t="s">
        <v>1434</v>
      </c>
      <c r="D60" s="1687"/>
      <c r="E60" s="1687"/>
      <c r="F60" s="1687"/>
      <c r="G60" s="1687"/>
      <c r="H60" s="1687"/>
      <c r="I60" s="1687"/>
      <c r="J60" s="1687"/>
      <c r="K60" s="1687"/>
      <c r="L60" s="1687"/>
      <c r="M60" s="1688"/>
    </row>
  </sheetData>
  <mergeCells count="51">
    <mergeCell ref="A57:A59"/>
    <mergeCell ref="C57:M57"/>
    <mergeCell ref="C58:M58"/>
    <mergeCell ref="C59:M59"/>
    <mergeCell ref="C60:M60"/>
    <mergeCell ref="A51:A56"/>
    <mergeCell ref="C51:M51"/>
    <mergeCell ref="C52:M52"/>
    <mergeCell ref="C53:M53"/>
    <mergeCell ref="C54:M54"/>
    <mergeCell ref="C55:M55"/>
    <mergeCell ref="C56:M56"/>
    <mergeCell ref="C49:M49"/>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50:M50"/>
    <mergeCell ref="K10:L10"/>
    <mergeCell ref="C11:M11"/>
    <mergeCell ref="C12:M12"/>
    <mergeCell ref="C13:M13"/>
    <mergeCell ref="B14:B15"/>
    <mergeCell ref="C14:D14"/>
    <mergeCell ref="F14:M14"/>
    <mergeCell ref="A2:A15"/>
    <mergeCell ref="C2:M2"/>
    <mergeCell ref="C3:M3"/>
    <mergeCell ref="F4:G4"/>
    <mergeCell ref="C5:M5"/>
    <mergeCell ref="C6:M6"/>
    <mergeCell ref="C7:D7"/>
    <mergeCell ref="I7:M7"/>
    <mergeCell ref="B8:B10"/>
    <mergeCell ref="C9:D9"/>
    <mergeCell ref="F9:G9"/>
    <mergeCell ref="I9:J9"/>
    <mergeCell ref="K9:L9"/>
    <mergeCell ref="C10:D10"/>
    <mergeCell ref="F10:G10"/>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D6"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3" width="63.28515625" style="11" customWidth="1"/>
    <col min="4" max="12" width="11.42578125" style="11"/>
    <col min="13" max="13" width="2" style="11" customWidth="1"/>
    <col min="14" max="18" width="28" style="11" customWidth="1"/>
    <col min="19" max="16384" width="11.42578125" style="11"/>
  </cols>
  <sheetData>
    <row r="1" spans="1:13">
      <c r="A1" s="56"/>
      <c r="B1" s="57" t="s">
        <v>1435</v>
      </c>
      <c r="C1" s="58"/>
      <c r="D1" s="58"/>
      <c r="E1" s="58"/>
      <c r="F1" s="58"/>
      <c r="G1" s="58"/>
      <c r="H1" s="58"/>
      <c r="I1" s="58"/>
      <c r="J1" s="58"/>
      <c r="K1" s="58"/>
      <c r="L1" s="58"/>
      <c r="M1" s="59"/>
    </row>
    <row r="2" spans="1:13" ht="37.5" customHeight="1">
      <c r="A2" s="1728" t="s">
        <v>944</v>
      </c>
      <c r="B2" s="139" t="s">
        <v>945</v>
      </c>
      <c r="C2" s="1252" t="s">
        <v>575</v>
      </c>
      <c r="D2" s="135"/>
      <c r="E2" s="135"/>
      <c r="F2" s="135"/>
      <c r="G2" s="135"/>
      <c r="H2" s="135"/>
      <c r="I2" s="135"/>
      <c r="J2" s="135"/>
      <c r="K2" s="135"/>
      <c r="L2" s="135"/>
      <c r="M2" s="136"/>
    </row>
    <row r="3" spans="1:13" ht="31.5">
      <c r="A3" s="1729"/>
      <c r="B3" s="151" t="s">
        <v>1063</v>
      </c>
      <c r="C3" s="509" t="s">
        <v>1436</v>
      </c>
      <c r="D3" s="118"/>
      <c r="E3" s="118"/>
      <c r="F3" s="118"/>
      <c r="G3" s="118"/>
      <c r="H3" s="118"/>
      <c r="I3" s="118"/>
      <c r="J3" s="118"/>
      <c r="K3" s="118"/>
      <c r="L3" s="118"/>
      <c r="M3" s="119"/>
    </row>
    <row r="4" spans="1:13" ht="23.25" customHeight="1">
      <c r="A4" s="1729"/>
      <c r="B4" s="142" t="s">
        <v>292</v>
      </c>
      <c r="C4" s="114" t="s">
        <v>93</v>
      </c>
      <c r="D4" s="115"/>
      <c r="E4" s="116"/>
      <c r="F4" s="1736" t="s">
        <v>293</v>
      </c>
      <c r="G4" s="1737"/>
      <c r="H4" s="117">
        <v>16</v>
      </c>
      <c r="I4" s="118"/>
      <c r="J4" s="118"/>
      <c r="K4" s="118"/>
      <c r="L4" s="118"/>
      <c r="M4" s="119"/>
    </row>
    <row r="5" spans="1:13">
      <c r="A5" s="1729"/>
      <c r="B5" s="142" t="s">
        <v>947</v>
      </c>
      <c r="C5" s="11" t="s">
        <v>1437</v>
      </c>
      <c r="D5" s="118"/>
      <c r="E5" s="118"/>
      <c r="F5" s="118"/>
      <c r="G5" s="118"/>
      <c r="H5" s="118"/>
      <c r="I5" s="118"/>
      <c r="J5" s="118"/>
      <c r="K5" s="118"/>
      <c r="L5" s="118"/>
      <c r="M5" s="119"/>
    </row>
    <row r="6" spans="1:13">
      <c r="A6" s="1729"/>
      <c r="B6" s="142" t="s">
        <v>948</v>
      </c>
      <c r="C6" s="1915" t="s">
        <v>1438</v>
      </c>
      <c r="D6" s="1690"/>
      <c r="E6" s="1690"/>
      <c r="F6" s="1690"/>
      <c r="G6" s="1690"/>
      <c r="H6" s="1690"/>
      <c r="I6" s="1690"/>
      <c r="J6" s="1690"/>
      <c r="K6" s="1690"/>
      <c r="L6" s="1690"/>
      <c r="M6" s="1884"/>
    </row>
    <row r="7" spans="1:13">
      <c r="A7" s="1729"/>
      <c r="B7" s="151" t="s">
        <v>949</v>
      </c>
      <c r="C7" s="1583" t="s">
        <v>31</v>
      </c>
      <c r="D7" s="1560"/>
      <c r="E7" s="120"/>
      <c r="F7" s="120"/>
      <c r="G7" s="121"/>
      <c r="H7" s="61" t="s">
        <v>296</v>
      </c>
      <c r="I7" s="1559" t="s">
        <v>50</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50</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69.75" customHeight="1">
      <c r="A11" s="1729"/>
      <c r="B11" s="151" t="s">
        <v>952</v>
      </c>
      <c r="C11" s="2150" t="s">
        <v>1439</v>
      </c>
      <c r="D11" s="2151"/>
      <c r="E11" s="2151"/>
      <c r="F11" s="2151"/>
      <c r="G11" s="2151"/>
      <c r="H11" s="2151"/>
      <c r="I11" s="2151"/>
      <c r="J11" s="2151"/>
      <c r="K11" s="2151"/>
      <c r="L11" s="2151"/>
      <c r="M11" s="2152"/>
    </row>
    <row r="12" spans="1:13" ht="160.5" customHeight="1">
      <c r="A12" s="1729"/>
      <c r="B12" s="151" t="s">
        <v>1069</v>
      </c>
      <c r="C12" s="2147" t="s">
        <v>1440</v>
      </c>
      <c r="D12" s="2148"/>
      <c r="E12" s="2148"/>
      <c r="F12" s="2148"/>
      <c r="G12" s="2148"/>
      <c r="H12" s="2148"/>
      <c r="I12" s="2148"/>
      <c r="J12" s="2148"/>
      <c r="K12" s="2148"/>
      <c r="L12" s="2148"/>
      <c r="M12" s="2149"/>
    </row>
    <row r="13" spans="1:13" ht="66.75" customHeight="1">
      <c r="A13" s="1729"/>
      <c r="B13" s="151" t="s">
        <v>1071</v>
      </c>
      <c r="C13" s="2029" t="s">
        <v>555</v>
      </c>
      <c r="D13" s="1717"/>
      <c r="E13" s="1717"/>
      <c r="F13" s="1717"/>
      <c r="G13" s="1717"/>
      <c r="H13" s="1717"/>
      <c r="I13" s="1717"/>
      <c r="J13" s="1717"/>
      <c r="K13" s="1717"/>
      <c r="L13" s="1717"/>
      <c r="M13" s="1718"/>
    </row>
    <row r="14" spans="1:13" ht="38.25" customHeight="1">
      <c r="A14" s="1729"/>
      <c r="B14" s="1746" t="s">
        <v>1072</v>
      </c>
      <c r="C14" s="1717" t="s">
        <v>55</v>
      </c>
      <c r="D14" s="1717"/>
      <c r="E14" s="84" t="s">
        <v>108</v>
      </c>
      <c r="F14" s="1722" t="s">
        <v>1441</v>
      </c>
      <c r="G14" s="1723"/>
      <c r="H14" s="1723"/>
      <c r="I14" s="1723"/>
      <c r="J14" s="1723"/>
      <c r="K14" s="1723"/>
      <c r="L14" s="1723"/>
      <c r="M14" s="2027"/>
    </row>
    <row r="15" spans="1:13">
      <c r="A15" s="1729"/>
      <c r="B15" s="1746"/>
      <c r="C15" s="99"/>
      <c r="D15" s="99"/>
      <c r="E15" s="167"/>
      <c r="F15" s="55"/>
      <c r="G15" s="55"/>
      <c r="H15" s="55"/>
      <c r="I15" s="55"/>
      <c r="J15" s="55"/>
      <c r="K15" s="55"/>
      <c r="L15" s="124"/>
      <c r="M15" s="125"/>
    </row>
    <row r="16" spans="1:13">
      <c r="A16" s="1714" t="s">
        <v>204</v>
      </c>
      <c r="B16" s="140" t="s">
        <v>283</v>
      </c>
      <c r="C16" s="1716" t="s">
        <v>572</v>
      </c>
      <c r="D16" s="1717"/>
      <c r="E16" s="1717"/>
      <c r="F16" s="1717"/>
      <c r="G16" s="1717"/>
      <c r="H16" s="1717"/>
      <c r="I16" s="1717"/>
      <c r="J16" s="1717"/>
      <c r="K16" s="1717"/>
      <c r="L16" s="1717"/>
      <c r="M16" s="1718"/>
    </row>
    <row r="17" spans="1:13" ht="28.5" customHeight="1">
      <c r="A17" s="1715"/>
      <c r="B17" s="140" t="s">
        <v>1074</v>
      </c>
      <c r="C17" s="1719" t="s">
        <v>576</v>
      </c>
      <c r="D17" s="1720"/>
      <c r="E17" s="1720"/>
      <c r="F17" s="1720"/>
      <c r="G17" s="1720"/>
      <c r="H17" s="1720"/>
      <c r="I17" s="1720"/>
      <c r="J17" s="1720"/>
      <c r="K17" s="1720"/>
      <c r="L17" s="1720"/>
      <c r="M17" s="1721"/>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37"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c r="A30" s="1715"/>
      <c r="B30" s="143"/>
      <c r="C30" s="76" t="s">
        <v>974</v>
      </c>
      <c r="D30" s="30">
        <v>0</v>
      </c>
      <c r="E30" s="23"/>
      <c r="F30" s="31" t="s">
        <v>975</v>
      </c>
      <c r="G30" s="19">
        <v>2022</v>
      </c>
      <c r="H30" s="23"/>
      <c r="I30" s="31" t="s">
        <v>976</v>
      </c>
      <c r="J30" s="98" t="s">
        <v>431</v>
      </c>
      <c r="K30" s="99"/>
      <c r="L30" s="96"/>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2025</v>
      </c>
      <c r="E33" s="34"/>
      <c r="F33" s="23" t="s">
        <v>979</v>
      </c>
      <c r="G33" s="35"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958">
        <v>0</v>
      </c>
      <c r="E37" s="1959"/>
      <c r="F37" s="1958">
        <v>0</v>
      </c>
      <c r="G37" s="1959"/>
      <c r="H37" s="1958">
        <v>80000</v>
      </c>
      <c r="I37" s="1959"/>
      <c r="J37" s="1958">
        <v>80000</v>
      </c>
      <c r="K37" s="1959"/>
      <c r="L37" s="1958">
        <v>80000</v>
      </c>
      <c r="M37" s="2056"/>
    </row>
    <row r="38" spans="1:13">
      <c r="A38" s="1715"/>
      <c r="B38" s="1557"/>
      <c r="C38" s="81"/>
      <c r="D38" s="6">
        <v>2028</v>
      </c>
      <c r="E38" s="6"/>
      <c r="F38" s="6">
        <v>2029</v>
      </c>
      <c r="G38" s="6"/>
      <c r="H38" s="131">
        <v>2030</v>
      </c>
      <c r="I38" s="131"/>
      <c r="J38" s="131">
        <v>2031</v>
      </c>
      <c r="K38" s="6"/>
      <c r="L38" s="6">
        <v>2032</v>
      </c>
      <c r="M38" s="15"/>
    </row>
    <row r="39" spans="1:13">
      <c r="A39" s="1715"/>
      <c r="B39" s="1557"/>
      <c r="C39" s="81"/>
      <c r="D39" s="93"/>
      <c r="E39" s="9">
        <v>80000</v>
      </c>
      <c r="F39" s="93"/>
      <c r="G39" s="9">
        <v>80000</v>
      </c>
      <c r="H39" s="93"/>
      <c r="I39" s="9">
        <v>80000</v>
      </c>
      <c r="J39" s="93"/>
      <c r="K39" s="9">
        <v>80000</v>
      </c>
      <c r="L39" s="93"/>
      <c r="M39" s="95">
        <v>80000</v>
      </c>
    </row>
    <row r="40" spans="1:13">
      <c r="A40" s="1715"/>
      <c r="B40" s="1557"/>
      <c r="C40" s="81"/>
      <c r="D40" s="6">
        <v>2033</v>
      </c>
      <c r="E40" s="6"/>
      <c r="F40" s="6" t="s">
        <v>1218</v>
      </c>
      <c r="G40" s="6"/>
      <c r="H40" s="131" t="s">
        <v>1219</v>
      </c>
      <c r="I40" s="131"/>
      <c r="J40" s="131" t="s">
        <v>1220</v>
      </c>
      <c r="K40" s="6"/>
      <c r="L40" s="6" t="s">
        <v>1221</v>
      </c>
      <c r="M40" s="15"/>
    </row>
    <row r="41" spans="1:13">
      <c r="A41" s="1715"/>
      <c r="B41" s="1557"/>
      <c r="C41" s="81"/>
      <c r="D41" s="93"/>
      <c r="E41" s="9">
        <v>80000</v>
      </c>
      <c r="F41" s="93"/>
      <c r="G41" s="9"/>
      <c r="H41" s="93"/>
      <c r="I41" s="9"/>
      <c r="J41" s="93"/>
      <c r="K41" s="9"/>
      <c r="L41" s="93"/>
      <c r="M41" s="95"/>
    </row>
    <row r="42" spans="1:13">
      <c r="A42" s="1715"/>
      <c r="B42" s="1557"/>
      <c r="C42" s="81"/>
      <c r="D42" s="10" t="s">
        <v>1221</v>
      </c>
      <c r="E42" s="94"/>
      <c r="F42" s="10" t="s">
        <v>981</v>
      </c>
      <c r="G42" s="94"/>
      <c r="H42" s="63"/>
      <c r="I42" s="64"/>
      <c r="J42" s="63"/>
      <c r="K42" s="64"/>
      <c r="L42" s="63"/>
      <c r="M42" s="65"/>
    </row>
    <row r="43" spans="1:13">
      <c r="A43" s="1715"/>
      <c r="B43" s="1557"/>
      <c r="C43" s="81"/>
      <c r="D43" s="93"/>
      <c r="E43" s="9"/>
      <c r="F43" s="511"/>
      <c r="G43" s="512">
        <v>720000</v>
      </c>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110" t="s">
        <v>984</v>
      </c>
      <c r="L46" s="1599"/>
      <c r="M46" s="1600"/>
    </row>
    <row r="47" spans="1:13">
      <c r="A47" s="1715"/>
      <c r="B47" s="1557"/>
      <c r="C47" s="109"/>
      <c r="D47" s="111" t="s">
        <v>964</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47.25" customHeight="1">
      <c r="A49" s="1715"/>
      <c r="B49" s="151" t="s">
        <v>985</v>
      </c>
      <c r="C49" s="2144" t="s">
        <v>1442</v>
      </c>
      <c r="D49" s="2145"/>
      <c r="E49" s="2145"/>
      <c r="F49" s="2145"/>
      <c r="G49" s="2145"/>
      <c r="H49" s="2145"/>
      <c r="I49" s="2145"/>
      <c r="J49" s="2145"/>
      <c r="K49" s="2145"/>
      <c r="L49" s="2145"/>
      <c r="M49" s="2146"/>
    </row>
    <row r="50" spans="1:13">
      <c r="A50" s="1715"/>
      <c r="B50" s="140" t="s">
        <v>986</v>
      </c>
      <c r="C50" s="1917" t="s">
        <v>1443</v>
      </c>
      <c r="D50" s="1918"/>
      <c r="E50" s="1918"/>
      <c r="F50" s="1918"/>
      <c r="G50" s="1918"/>
      <c r="H50" s="1918"/>
      <c r="I50" s="1918"/>
      <c r="J50" s="1918"/>
      <c r="K50" s="1918"/>
      <c r="L50" s="1918"/>
      <c r="M50" s="1919"/>
    </row>
    <row r="51" spans="1:13">
      <c r="A51" s="1715"/>
      <c r="B51" s="140" t="s">
        <v>988</v>
      </c>
      <c r="C51" s="218" t="s">
        <v>989</v>
      </c>
      <c r="D51" s="275" t="s">
        <v>594</v>
      </c>
      <c r="E51" s="275" t="s">
        <v>594</v>
      </c>
      <c r="F51" s="275" t="s">
        <v>594</v>
      </c>
      <c r="G51" s="275" t="s">
        <v>594</v>
      </c>
      <c r="H51" s="275" t="s">
        <v>594</v>
      </c>
      <c r="I51" s="275" t="s">
        <v>594</v>
      </c>
      <c r="J51" s="275" t="s">
        <v>594</v>
      </c>
      <c r="K51" s="275" t="s">
        <v>594</v>
      </c>
      <c r="L51" s="275" t="s">
        <v>594</v>
      </c>
      <c r="M51" s="515" t="s">
        <v>594</v>
      </c>
    </row>
    <row r="52" spans="1:13">
      <c r="A52" s="1715"/>
      <c r="B52" s="140" t="s">
        <v>990</v>
      </c>
      <c r="C52" s="218" t="s">
        <v>431</v>
      </c>
      <c r="D52" s="275" t="s">
        <v>594</v>
      </c>
      <c r="E52" s="275" t="s">
        <v>594</v>
      </c>
      <c r="F52" s="275" t="s">
        <v>594</v>
      </c>
      <c r="G52" s="275" t="s">
        <v>594</v>
      </c>
      <c r="H52" s="275" t="s">
        <v>594</v>
      </c>
      <c r="I52" s="275" t="s">
        <v>594</v>
      </c>
      <c r="J52" s="275" t="s">
        <v>594</v>
      </c>
      <c r="K52" s="275" t="s">
        <v>594</v>
      </c>
      <c r="L52" s="275" t="s">
        <v>594</v>
      </c>
      <c r="M52" s="515" t="s">
        <v>594</v>
      </c>
    </row>
    <row r="53" spans="1:13" ht="15.75" customHeight="1">
      <c r="A53" s="1699" t="s">
        <v>216</v>
      </c>
      <c r="B53" s="144" t="s">
        <v>992</v>
      </c>
      <c r="C53" s="1917" t="s">
        <v>578</v>
      </c>
      <c r="D53" s="1918"/>
      <c r="E53" s="1918"/>
      <c r="F53" s="1918"/>
      <c r="G53" s="1918"/>
      <c r="H53" s="1918"/>
      <c r="I53" s="1918"/>
      <c r="J53" s="1918"/>
      <c r="K53" s="1918"/>
      <c r="L53" s="1918"/>
      <c r="M53" s="1919"/>
    </row>
    <row r="54" spans="1:13">
      <c r="A54" s="1700"/>
      <c r="B54" s="144" t="s">
        <v>993</v>
      </c>
      <c r="C54" s="1917" t="s">
        <v>1444</v>
      </c>
      <c r="D54" s="1918"/>
      <c r="E54" s="1918"/>
      <c r="F54" s="1918"/>
      <c r="G54" s="1918"/>
      <c r="H54" s="1918"/>
      <c r="I54" s="1918"/>
      <c r="J54" s="1918"/>
      <c r="K54" s="1918"/>
      <c r="L54" s="1918"/>
      <c r="M54" s="1919"/>
    </row>
    <row r="55" spans="1:13">
      <c r="A55" s="1700"/>
      <c r="B55" s="144" t="s">
        <v>995</v>
      </c>
      <c r="C55" s="1917" t="s">
        <v>389</v>
      </c>
      <c r="D55" s="1918"/>
      <c r="E55" s="1918"/>
      <c r="F55" s="1918"/>
      <c r="G55" s="1918"/>
      <c r="H55" s="1918"/>
      <c r="I55" s="1918"/>
      <c r="J55" s="1918"/>
      <c r="K55" s="1918"/>
      <c r="L55" s="1918"/>
      <c r="M55" s="1919"/>
    </row>
    <row r="56" spans="1:13" ht="15.75" customHeight="1">
      <c r="A56" s="1700"/>
      <c r="B56" s="145" t="s">
        <v>997</v>
      </c>
      <c r="C56" s="1917" t="s">
        <v>577</v>
      </c>
      <c r="D56" s="1918"/>
      <c r="E56" s="1918"/>
      <c r="F56" s="1918"/>
      <c r="G56" s="1918"/>
      <c r="H56" s="1918"/>
      <c r="I56" s="1918"/>
      <c r="J56" s="1918"/>
      <c r="K56" s="1918"/>
      <c r="L56" s="1918"/>
      <c r="M56" s="1919"/>
    </row>
    <row r="57" spans="1:13" ht="15.75" customHeight="1">
      <c r="A57" s="1700"/>
      <c r="B57" s="144" t="s">
        <v>998</v>
      </c>
      <c r="C57" s="1612" t="s">
        <v>1445</v>
      </c>
      <c r="D57" s="1613"/>
      <c r="E57" s="1613"/>
      <c r="F57" s="1613"/>
      <c r="G57" s="1613"/>
      <c r="H57" s="1613"/>
      <c r="I57" s="1613"/>
      <c r="J57" s="1613"/>
      <c r="K57" s="1613"/>
      <c r="L57" s="1613"/>
      <c r="M57" s="2153"/>
    </row>
    <row r="58" spans="1:13">
      <c r="A58" s="1704"/>
      <c r="B58" s="144" t="s">
        <v>999</v>
      </c>
      <c r="C58" s="1917" t="s">
        <v>579</v>
      </c>
      <c r="D58" s="1918"/>
      <c r="E58" s="1918"/>
      <c r="F58" s="1918"/>
      <c r="G58" s="1918"/>
      <c r="H58" s="1918"/>
      <c r="I58" s="1918"/>
      <c r="J58" s="1918"/>
      <c r="K58" s="1918"/>
      <c r="L58" s="1918"/>
      <c r="M58" s="1919"/>
    </row>
    <row r="59" spans="1:13" ht="15.75" customHeight="1">
      <c r="A59" s="1699" t="s">
        <v>1000</v>
      </c>
      <c r="B59" s="146" t="s">
        <v>1001</v>
      </c>
      <c r="C59" s="1917" t="s">
        <v>1432</v>
      </c>
      <c r="D59" s="1918"/>
      <c r="E59" s="1918"/>
      <c r="F59" s="1918"/>
      <c r="G59" s="1918"/>
      <c r="H59" s="1918"/>
      <c r="I59" s="1918"/>
      <c r="J59" s="1918"/>
      <c r="K59" s="1918"/>
      <c r="L59" s="1918"/>
      <c r="M59" s="1919"/>
    </row>
    <row r="60" spans="1:13" ht="30" customHeight="1">
      <c r="A60" s="1700"/>
      <c r="B60" s="146" t="s">
        <v>1003</v>
      </c>
      <c r="C60" s="1917" t="s">
        <v>1433</v>
      </c>
      <c r="D60" s="1918"/>
      <c r="E60" s="1918"/>
      <c r="F60" s="1918"/>
      <c r="G60" s="1918"/>
      <c r="H60" s="1918"/>
      <c r="I60" s="1918"/>
      <c r="J60" s="1918"/>
      <c r="K60" s="1918"/>
      <c r="L60" s="1918"/>
      <c r="M60" s="1919"/>
    </row>
    <row r="61" spans="1:13" ht="30" customHeight="1">
      <c r="A61" s="1700"/>
      <c r="B61" s="147" t="s">
        <v>296</v>
      </c>
      <c r="C61" s="1917" t="s">
        <v>50</v>
      </c>
      <c r="D61" s="1918"/>
      <c r="E61" s="1918"/>
      <c r="F61" s="1918"/>
      <c r="G61" s="1918"/>
      <c r="H61" s="1918"/>
      <c r="I61" s="1918"/>
      <c r="J61" s="1918"/>
      <c r="K61" s="1918"/>
      <c r="L61" s="1918"/>
      <c r="M61" s="1919"/>
    </row>
    <row r="62" spans="1:13">
      <c r="A62" s="138" t="s">
        <v>220</v>
      </c>
      <c r="B62" s="148"/>
      <c r="C62" s="1749"/>
      <c r="D62" s="2154"/>
      <c r="E62" s="2154"/>
      <c r="F62" s="2154"/>
      <c r="G62" s="2154"/>
      <c r="H62" s="2154"/>
      <c r="I62" s="2154"/>
      <c r="J62" s="2154"/>
      <c r="K62" s="2154"/>
      <c r="L62" s="2154"/>
      <c r="M62" s="2155"/>
    </row>
  </sheetData>
  <mergeCells count="49">
    <mergeCell ref="A59:A61"/>
    <mergeCell ref="C59:M59"/>
    <mergeCell ref="C60:M60"/>
    <mergeCell ref="C61:M61"/>
    <mergeCell ref="C62:M62"/>
    <mergeCell ref="A53:A58"/>
    <mergeCell ref="C53:M53"/>
    <mergeCell ref="C54:M54"/>
    <mergeCell ref="C55:M55"/>
    <mergeCell ref="C56:M56"/>
    <mergeCell ref="C57:M57"/>
    <mergeCell ref="C58:M58"/>
    <mergeCell ref="B14:B15"/>
    <mergeCell ref="C14:D14"/>
    <mergeCell ref="A16:A52"/>
    <mergeCell ref="C16:M16"/>
    <mergeCell ref="C17:M17"/>
    <mergeCell ref="B18:B24"/>
    <mergeCell ref="B25:B28"/>
    <mergeCell ref="B32:B34"/>
    <mergeCell ref="B35:B44"/>
    <mergeCell ref="A2:A15"/>
    <mergeCell ref="F4:G4"/>
    <mergeCell ref="C7:D7"/>
    <mergeCell ref="I7:M7"/>
    <mergeCell ref="B8:B10"/>
    <mergeCell ref="H43:I43"/>
    <mergeCell ref="B45:B48"/>
    <mergeCell ref="C6:M6"/>
    <mergeCell ref="C12:M12"/>
    <mergeCell ref="C11:M11"/>
    <mergeCell ref="C13:M13"/>
    <mergeCell ref="F14:M14"/>
    <mergeCell ref="C9:D9"/>
    <mergeCell ref="F9:G9"/>
    <mergeCell ref="I9:J9"/>
    <mergeCell ref="C10:D10"/>
    <mergeCell ref="F10:G10"/>
    <mergeCell ref="I10:J10"/>
    <mergeCell ref="C50:M50"/>
    <mergeCell ref="D37:E37"/>
    <mergeCell ref="F37:G37"/>
    <mergeCell ref="H37:I37"/>
    <mergeCell ref="J37:K37"/>
    <mergeCell ref="L37:M37"/>
    <mergeCell ref="L46:M47"/>
    <mergeCell ref="F46:F47"/>
    <mergeCell ref="G46:J47"/>
    <mergeCell ref="C49:M49"/>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57"/>
  <sheetViews>
    <sheetView topLeftCell="B13" zoomScale="72" zoomScaleNormal="72" zoomScalePageLayoutView="85"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1006</v>
      </c>
      <c r="C1" s="251"/>
      <c r="D1" s="252" t="s">
        <v>594</v>
      </c>
      <c r="E1" s="252" t="s">
        <v>594</v>
      </c>
      <c r="F1" s="252" t="s">
        <v>594</v>
      </c>
      <c r="G1" s="252" t="s">
        <v>594</v>
      </c>
      <c r="H1" s="252" t="s">
        <v>594</v>
      </c>
      <c r="I1" s="252" t="s">
        <v>594</v>
      </c>
      <c r="J1" s="252" t="s">
        <v>594</v>
      </c>
      <c r="K1" s="252" t="s">
        <v>594</v>
      </c>
      <c r="L1" s="252" t="s">
        <v>594</v>
      </c>
      <c r="M1" s="253" t="s">
        <v>594</v>
      </c>
    </row>
    <row r="2" spans="1:13" ht="39" customHeight="1">
      <c r="A2" s="1636" t="s">
        <v>944</v>
      </c>
      <c r="B2" s="254" t="s">
        <v>945</v>
      </c>
      <c r="C2" s="1639" t="s">
        <v>1007</v>
      </c>
      <c r="D2" s="1639"/>
      <c r="E2" s="1639"/>
      <c r="F2" s="1639"/>
      <c r="G2" s="1639"/>
      <c r="H2" s="1639"/>
      <c r="I2" s="1639"/>
      <c r="J2" s="1639"/>
      <c r="K2" s="1639"/>
      <c r="L2" s="1639"/>
      <c r="M2" s="1640"/>
    </row>
    <row r="3" spans="1:13" ht="35.25" customHeight="1">
      <c r="A3" s="1637"/>
      <c r="B3" s="255" t="s">
        <v>946</v>
      </c>
      <c r="C3" s="1641" t="s">
        <v>1008</v>
      </c>
      <c r="D3" s="1641"/>
      <c r="E3" s="1641"/>
      <c r="F3" s="1641"/>
      <c r="G3" s="1641"/>
      <c r="H3" s="1641"/>
      <c r="I3" s="1641"/>
      <c r="J3" s="1641"/>
      <c r="K3" s="1641"/>
      <c r="L3" s="1641"/>
      <c r="M3" s="1642"/>
    </row>
    <row r="4" spans="1:13" ht="36"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6.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15.75" customHeight="1">
      <c r="A7" s="1637"/>
      <c r="B7" s="259" t="s">
        <v>949</v>
      </c>
      <c r="C7" s="1647" t="s">
        <v>33</v>
      </c>
      <c r="D7" s="1647"/>
      <c r="E7" s="221" t="s">
        <v>594</v>
      </c>
      <c r="F7" s="221" t="s">
        <v>594</v>
      </c>
      <c r="G7" s="301" t="s">
        <v>594</v>
      </c>
      <c r="H7" s="302" t="s">
        <v>296</v>
      </c>
      <c r="I7" s="1647" t="s">
        <v>56</v>
      </c>
      <c r="J7" s="1647"/>
      <c r="K7" s="1647"/>
      <c r="L7" s="1647"/>
      <c r="M7" s="1618"/>
    </row>
    <row r="8" spans="1:13">
      <c r="A8" s="1637"/>
      <c r="B8" s="1634" t="s">
        <v>950</v>
      </c>
      <c r="C8" s="1655" t="s">
        <v>56</v>
      </c>
      <c r="D8" s="1656"/>
      <c r="E8" s="609" t="s">
        <v>594</v>
      </c>
      <c r="F8" s="1656" t="s">
        <v>594</v>
      </c>
      <c r="G8" s="1656"/>
      <c r="H8" s="609" t="s">
        <v>594</v>
      </c>
      <c r="I8" s="1656" t="s">
        <v>594</v>
      </c>
      <c r="J8" s="1656"/>
      <c r="K8" s="609" t="s">
        <v>594</v>
      </c>
      <c r="L8" s="1656" t="s">
        <v>594</v>
      </c>
      <c r="M8" s="1659"/>
    </row>
    <row r="9" spans="1:13" ht="44.25" customHeight="1">
      <c r="A9" s="1637"/>
      <c r="B9" s="1634"/>
      <c r="C9" s="1657"/>
      <c r="D9" s="1658"/>
      <c r="E9" s="605" t="s">
        <v>594</v>
      </c>
      <c r="F9" s="1658"/>
      <c r="G9" s="1658"/>
      <c r="H9" s="605" t="s">
        <v>594</v>
      </c>
      <c r="I9" s="1658"/>
      <c r="J9" s="1658"/>
      <c r="K9" s="605" t="s">
        <v>594</v>
      </c>
      <c r="L9" s="1658"/>
      <c r="M9" s="1660"/>
    </row>
    <row r="10" spans="1:13">
      <c r="A10" s="1637"/>
      <c r="B10" s="1635"/>
      <c r="C10" s="1585" t="s">
        <v>951</v>
      </c>
      <c r="D10" s="1585"/>
      <c r="E10" s="610" t="s">
        <v>594</v>
      </c>
      <c r="F10" s="1585" t="s">
        <v>951</v>
      </c>
      <c r="G10" s="1585"/>
      <c r="H10" s="610" t="s">
        <v>594</v>
      </c>
      <c r="I10" s="1585" t="s">
        <v>951</v>
      </c>
      <c r="J10" s="1585"/>
      <c r="K10" s="610" t="s">
        <v>594</v>
      </c>
      <c r="L10" s="1585" t="s">
        <v>951</v>
      </c>
      <c r="M10" s="1586"/>
    </row>
    <row r="11" spans="1:13" ht="113.25" customHeight="1">
      <c r="A11" s="1638"/>
      <c r="B11" s="256" t="s">
        <v>952</v>
      </c>
      <c r="C11" s="1630" t="s">
        <v>1009</v>
      </c>
      <c r="D11" s="1630"/>
      <c r="E11" s="1630"/>
      <c r="F11" s="1630"/>
      <c r="G11" s="1630"/>
      <c r="H11" s="1630"/>
      <c r="I11" s="1630"/>
      <c r="J11" s="1630"/>
      <c r="K11" s="1630"/>
      <c r="L11" s="1630"/>
      <c r="M11" s="1631"/>
    </row>
    <row r="12" spans="1:13" ht="15.75" customHeight="1">
      <c r="A12" s="1632" t="s">
        <v>204</v>
      </c>
      <c r="B12" s="259" t="s">
        <v>283</v>
      </c>
      <c r="C12" s="1554" t="s">
        <v>1010</v>
      </c>
      <c r="D12" s="1554"/>
      <c r="E12" s="1554"/>
      <c r="F12" s="1554"/>
      <c r="G12" s="1554"/>
      <c r="H12" s="1554"/>
      <c r="I12" s="1554"/>
      <c r="J12" s="1554"/>
      <c r="K12" s="1554"/>
      <c r="L12" s="1554"/>
      <c r="M12" s="1555"/>
    </row>
    <row r="13" spans="1:13"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row>
    <row r="14" spans="1:13"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row>
    <row r="15" spans="1:13" ht="18.75" customHeight="1">
      <c r="A15" s="1632"/>
      <c r="B15" s="1634"/>
      <c r="C15" s="220" t="s">
        <v>955</v>
      </c>
      <c r="D15" s="260" t="s">
        <v>594</v>
      </c>
      <c r="E15" s="220" t="s">
        <v>956</v>
      </c>
      <c r="F15" s="260" t="s">
        <v>594</v>
      </c>
      <c r="G15" s="220" t="s">
        <v>957</v>
      </c>
      <c r="H15" s="260" t="s">
        <v>594</v>
      </c>
      <c r="I15" s="220" t="s">
        <v>958</v>
      </c>
      <c r="J15" s="611" t="s">
        <v>964</v>
      </c>
      <c r="K15" s="220" t="s">
        <v>594</v>
      </c>
      <c r="L15" s="220" t="s">
        <v>594</v>
      </c>
      <c r="M15" s="242" t="s">
        <v>594</v>
      </c>
    </row>
    <row r="16" spans="1:13" ht="22.5" customHeight="1">
      <c r="A16" s="1632"/>
      <c r="B16" s="1634"/>
      <c r="C16" s="220" t="s">
        <v>959</v>
      </c>
      <c r="D16" s="260" t="s">
        <v>594</v>
      </c>
      <c r="E16" s="220" t="s">
        <v>960</v>
      </c>
      <c r="F16" s="260" t="s">
        <v>594</v>
      </c>
      <c r="G16" s="220" t="s">
        <v>961</v>
      </c>
      <c r="H16" s="260" t="s">
        <v>594</v>
      </c>
      <c r="I16" s="220" t="s">
        <v>594</v>
      </c>
      <c r="J16" s="209" t="s">
        <v>594</v>
      </c>
      <c r="K16" s="220" t="s">
        <v>594</v>
      </c>
      <c r="L16" s="220" t="s">
        <v>594</v>
      </c>
      <c r="M16" s="242" t="s">
        <v>594</v>
      </c>
    </row>
    <row r="17" spans="1:13" ht="18" customHeight="1">
      <c r="A17" s="1632"/>
      <c r="B17" s="1634"/>
      <c r="C17" s="220" t="s">
        <v>962</v>
      </c>
      <c r="D17" s="260" t="s">
        <v>594</v>
      </c>
      <c r="E17" s="220" t="s">
        <v>963</v>
      </c>
      <c r="F17" s="260" t="s">
        <v>594</v>
      </c>
      <c r="G17" s="220" t="s">
        <v>594</v>
      </c>
      <c r="H17" s="220" t="s">
        <v>594</v>
      </c>
      <c r="I17" s="220" t="s">
        <v>594</v>
      </c>
      <c r="J17" s="209" t="s">
        <v>594</v>
      </c>
      <c r="K17" s="220" t="s">
        <v>594</v>
      </c>
      <c r="L17" s="220" t="s">
        <v>594</v>
      </c>
      <c r="M17" s="242" t="s">
        <v>594</v>
      </c>
    </row>
    <row r="18" spans="1:13">
      <c r="A18" s="1632"/>
      <c r="B18" s="1634"/>
      <c r="C18" s="220" t="s">
        <v>105</v>
      </c>
      <c r="D18" s="260" t="s">
        <v>594</v>
      </c>
      <c r="E18" s="220" t="s">
        <v>965</v>
      </c>
      <c r="F18" s="236" t="s">
        <v>594</v>
      </c>
      <c r="G18" s="236" t="s">
        <v>594</v>
      </c>
      <c r="H18" s="236" t="s">
        <v>594</v>
      </c>
      <c r="I18" s="236" t="s">
        <v>594</v>
      </c>
      <c r="J18" s="612" t="s">
        <v>594</v>
      </c>
      <c r="K18" s="236" t="s">
        <v>594</v>
      </c>
      <c r="L18" s="236" t="s">
        <v>594</v>
      </c>
      <c r="M18" s="248" t="s">
        <v>594</v>
      </c>
    </row>
    <row r="19" spans="1:13" ht="9.75" customHeight="1">
      <c r="A19" s="1632"/>
      <c r="B19" s="1635"/>
      <c r="C19" s="216" t="s">
        <v>594</v>
      </c>
      <c r="D19" s="216" t="s">
        <v>594</v>
      </c>
      <c r="E19" s="216" t="s">
        <v>594</v>
      </c>
      <c r="F19" s="216" t="s">
        <v>594</v>
      </c>
      <c r="G19" s="216" t="s">
        <v>594</v>
      </c>
      <c r="H19" s="216" t="s">
        <v>594</v>
      </c>
      <c r="I19" s="216" t="s">
        <v>594</v>
      </c>
      <c r="J19" s="510" t="s">
        <v>594</v>
      </c>
      <c r="K19" s="216" t="s">
        <v>594</v>
      </c>
      <c r="L19" s="216" t="s">
        <v>594</v>
      </c>
      <c r="M19" s="217" t="s">
        <v>594</v>
      </c>
    </row>
    <row r="20" spans="1:13">
      <c r="A20" s="1632"/>
      <c r="B20" s="1634" t="s">
        <v>967</v>
      </c>
      <c r="C20" s="220" t="s">
        <v>594</v>
      </c>
      <c r="D20" s="220" t="s">
        <v>594</v>
      </c>
      <c r="E20" s="220" t="s">
        <v>594</v>
      </c>
      <c r="F20" s="220" t="s">
        <v>594</v>
      </c>
      <c r="G20" s="220" t="s">
        <v>594</v>
      </c>
      <c r="H20" s="220" t="s">
        <v>594</v>
      </c>
      <c r="I20" s="220" t="s">
        <v>594</v>
      </c>
      <c r="J20" s="209" t="s">
        <v>594</v>
      </c>
      <c r="K20" s="220" t="s">
        <v>594</v>
      </c>
      <c r="L20" s="221" t="s">
        <v>594</v>
      </c>
      <c r="M20" s="234" t="s">
        <v>594</v>
      </c>
    </row>
    <row r="21" spans="1:13">
      <c r="A21" s="1632"/>
      <c r="B21" s="1634"/>
      <c r="C21" s="220" t="s">
        <v>968</v>
      </c>
      <c r="D21" s="222" t="s">
        <v>594</v>
      </c>
      <c r="E21" s="220" t="s">
        <v>594</v>
      </c>
      <c r="F21" s="220" t="s">
        <v>969</v>
      </c>
      <c r="G21" s="222" t="s">
        <v>594</v>
      </c>
      <c r="H21" s="220" t="s">
        <v>594</v>
      </c>
      <c r="I21" s="220" t="s">
        <v>970</v>
      </c>
      <c r="J21" s="563" t="s">
        <v>964</v>
      </c>
      <c r="K21" s="220" t="s">
        <v>594</v>
      </c>
      <c r="L21" s="221" t="s">
        <v>594</v>
      </c>
      <c r="M21" s="234" t="s">
        <v>594</v>
      </c>
    </row>
    <row r="22" spans="1:13">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row>
    <row r="23" spans="1:13">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row>
    <row r="24" spans="1:13">
      <c r="A24" s="1632"/>
      <c r="B24" s="464" t="s">
        <v>973</v>
      </c>
      <c r="C24" s="627" t="s">
        <v>594</v>
      </c>
      <c r="D24" s="627" t="s">
        <v>594</v>
      </c>
      <c r="E24" s="627" t="s">
        <v>594</v>
      </c>
      <c r="F24" s="627" t="s">
        <v>594</v>
      </c>
      <c r="G24" s="627" t="s">
        <v>594</v>
      </c>
      <c r="H24" s="627" t="s">
        <v>594</v>
      </c>
      <c r="I24" s="627" t="s">
        <v>594</v>
      </c>
      <c r="J24" s="627" t="s">
        <v>594</v>
      </c>
      <c r="K24" s="627" t="s">
        <v>594</v>
      </c>
      <c r="L24" s="627" t="s">
        <v>594</v>
      </c>
      <c r="M24" s="628" t="s">
        <v>594</v>
      </c>
    </row>
    <row r="25" spans="1:13" ht="37.5" customHeight="1">
      <c r="A25" s="1632"/>
      <c r="B25" s="257" t="s">
        <v>594</v>
      </c>
      <c r="C25" s="635" t="s">
        <v>974</v>
      </c>
      <c r="D25" s="634">
        <v>15158</v>
      </c>
      <c r="E25" s="627" t="s">
        <v>594</v>
      </c>
      <c r="F25" s="629" t="s">
        <v>975</v>
      </c>
      <c r="G25" s="632">
        <v>2021</v>
      </c>
      <c r="H25" s="633" t="s">
        <v>594</v>
      </c>
      <c r="I25" s="629" t="s">
        <v>976</v>
      </c>
      <c r="J25" s="1614" t="s">
        <v>1011</v>
      </c>
      <c r="K25" s="1615"/>
      <c r="L25" s="1616"/>
      <c r="M25" s="628" t="s">
        <v>594</v>
      </c>
    </row>
    <row r="26" spans="1:13">
      <c r="A26" s="1632"/>
      <c r="B26" s="256" t="s">
        <v>594</v>
      </c>
      <c r="C26" s="630" t="s">
        <v>594</v>
      </c>
      <c r="D26" s="630" t="s">
        <v>594</v>
      </c>
      <c r="E26" s="630" t="s">
        <v>594</v>
      </c>
      <c r="F26" s="627" t="s">
        <v>594</v>
      </c>
      <c r="G26" s="627" t="s">
        <v>594</v>
      </c>
      <c r="H26" s="627" t="s">
        <v>594</v>
      </c>
      <c r="I26" s="630" t="s">
        <v>594</v>
      </c>
      <c r="J26" s="630" t="s">
        <v>594</v>
      </c>
      <c r="K26" s="630" t="s">
        <v>594</v>
      </c>
      <c r="L26" s="630" t="s">
        <v>594</v>
      </c>
      <c r="M26" s="631" t="s">
        <v>594</v>
      </c>
    </row>
    <row r="27" spans="1:13">
      <c r="A27" s="1632"/>
      <c r="B27" s="1634" t="s">
        <v>977</v>
      </c>
      <c r="C27" s="244" t="s">
        <v>594</v>
      </c>
      <c r="D27" s="244" t="s">
        <v>594</v>
      </c>
      <c r="E27" s="244" t="s">
        <v>594</v>
      </c>
      <c r="F27" s="602" t="s">
        <v>594</v>
      </c>
      <c r="G27" s="238" t="s">
        <v>594</v>
      </c>
      <c r="H27" s="602" t="s">
        <v>594</v>
      </c>
      <c r="I27" s="244" t="s">
        <v>594</v>
      </c>
      <c r="J27" s="244" t="s">
        <v>594</v>
      </c>
      <c r="K27" s="244" t="s">
        <v>594</v>
      </c>
      <c r="L27" s="221" t="s">
        <v>594</v>
      </c>
      <c r="M27" s="234" t="s">
        <v>594</v>
      </c>
    </row>
    <row r="28" spans="1:13">
      <c r="A28" s="1632"/>
      <c r="B28" s="1634"/>
      <c r="C28" s="220" t="s">
        <v>978</v>
      </c>
      <c r="D28" s="563">
        <v>2023</v>
      </c>
      <c r="E28" s="244" t="s">
        <v>594</v>
      </c>
      <c r="F28" s="220" t="s">
        <v>979</v>
      </c>
      <c r="G28" s="563">
        <v>2033</v>
      </c>
      <c r="H28" s="244" t="s">
        <v>594</v>
      </c>
      <c r="I28" s="221" t="s">
        <v>594</v>
      </c>
      <c r="J28" s="244" t="s">
        <v>594</v>
      </c>
      <c r="K28" s="244" t="s">
        <v>594</v>
      </c>
      <c r="L28" s="221" t="s">
        <v>594</v>
      </c>
      <c r="M28" s="234" t="s">
        <v>594</v>
      </c>
    </row>
    <row r="29" spans="1:13">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row>
    <row r="30" spans="1:13">
      <c r="A30" s="1632"/>
      <c r="B30" s="464" t="s">
        <v>980</v>
      </c>
      <c r="C30" s="636" t="s">
        <v>594</v>
      </c>
      <c r="D30" s="636" t="s">
        <v>594</v>
      </c>
      <c r="E30" s="636" t="s">
        <v>594</v>
      </c>
      <c r="F30" s="636" t="s">
        <v>594</v>
      </c>
      <c r="G30" s="636" t="s">
        <v>594</v>
      </c>
      <c r="H30" s="636" t="s">
        <v>594</v>
      </c>
      <c r="I30" s="636" t="s">
        <v>594</v>
      </c>
      <c r="J30" s="636" t="s">
        <v>594</v>
      </c>
      <c r="K30" s="636" t="s">
        <v>594</v>
      </c>
      <c r="L30" s="636" t="s">
        <v>594</v>
      </c>
      <c r="M30" s="637" t="s">
        <v>594</v>
      </c>
    </row>
    <row r="31" spans="1:13">
      <c r="A31" s="1632"/>
      <c r="B31" s="257" t="s">
        <v>594</v>
      </c>
      <c r="C31" s="627" t="s">
        <v>594</v>
      </c>
      <c r="D31" s="638">
        <v>2023</v>
      </c>
      <c r="E31" s="638" t="s">
        <v>594</v>
      </c>
      <c r="F31" s="638">
        <v>2024</v>
      </c>
      <c r="G31" s="638" t="s">
        <v>594</v>
      </c>
      <c r="H31" s="639">
        <v>2025</v>
      </c>
      <c r="I31" s="639" t="s">
        <v>594</v>
      </c>
      <c r="J31" s="639">
        <v>2026</v>
      </c>
      <c r="K31" s="638" t="s">
        <v>594</v>
      </c>
      <c r="L31" s="638">
        <v>2027</v>
      </c>
      <c r="M31" s="640" t="s">
        <v>594</v>
      </c>
    </row>
    <row r="32" spans="1:13">
      <c r="A32" s="1632"/>
      <c r="B32" s="257" t="s">
        <v>594</v>
      </c>
      <c r="C32" s="627" t="s">
        <v>594</v>
      </c>
      <c r="D32" s="648">
        <v>20000</v>
      </c>
      <c r="E32" s="642" t="s">
        <v>594</v>
      </c>
      <c r="F32" s="608">
        <v>20200</v>
      </c>
      <c r="G32" s="642" t="s">
        <v>594</v>
      </c>
      <c r="H32" s="608">
        <v>20400</v>
      </c>
      <c r="I32" s="642" t="s">
        <v>594</v>
      </c>
      <c r="J32" s="608">
        <v>20600</v>
      </c>
      <c r="K32" s="642" t="s">
        <v>594</v>
      </c>
      <c r="L32" s="608">
        <v>20800</v>
      </c>
      <c r="M32" s="643" t="s">
        <v>594</v>
      </c>
    </row>
    <row r="33" spans="1:13">
      <c r="A33" s="1632"/>
      <c r="B33" s="257" t="s">
        <v>594</v>
      </c>
      <c r="C33" s="627" t="s">
        <v>594</v>
      </c>
      <c r="D33" s="638">
        <v>2028</v>
      </c>
      <c r="E33" s="638" t="s">
        <v>594</v>
      </c>
      <c r="F33" s="638">
        <v>2029</v>
      </c>
      <c r="G33" s="638" t="s">
        <v>594</v>
      </c>
      <c r="H33" s="639">
        <v>2030</v>
      </c>
      <c r="I33" s="639" t="s">
        <v>594</v>
      </c>
      <c r="J33" s="639">
        <v>2031</v>
      </c>
      <c r="K33" s="638" t="s">
        <v>594</v>
      </c>
      <c r="L33" s="638">
        <v>2032</v>
      </c>
      <c r="M33" s="628" t="s">
        <v>594</v>
      </c>
    </row>
    <row r="34" spans="1:13">
      <c r="A34" s="1632"/>
      <c r="B34" s="257" t="s">
        <v>594</v>
      </c>
      <c r="C34" s="627" t="s">
        <v>594</v>
      </c>
      <c r="D34" s="641">
        <v>21000</v>
      </c>
      <c r="E34" s="642" t="s">
        <v>594</v>
      </c>
      <c r="F34" s="608">
        <v>21200</v>
      </c>
      <c r="G34" s="642" t="s">
        <v>594</v>
      </c>
      <c r="H34" s="608">
        <v>21400</v>
      </c>
      <c r="I34" s="642" t="s">
        <v>594</v>
      </c>
      <c r="J34" s="608">
        <v>21600</v>
      </c>
      <c r="K34" s="642" t="s">
        <v>594</v>
      </c>
      <c r="L34" s="608">
        <v>21800</v>
      </c>
      <c r="M34" s="643" t="s">
        <v>594</v>
      </c>
    </row>
    <row r="35" spans="1:13">
      <c r="A35" s="1632"/>
      <c r="B35" s="257" t="s">
        <v>594</v>
      </c>
      <c r="C35" s="627" t="s">
        <v>594</v>
      </c>
      <c r="D35" s="638">
        <v>2033</v>
      </c>
      <c r="E35" s="627" t="s">
        <v>594</v>
      </c>
      <c r="F35" s="627" t="s">
        <v>594</v>
      </c>
      <c r="G35" s="627" t="s">
        <v>594</v>
      </c>
      <c r="H35" s="629" t="s">
        <v>594</v>
      </c>
      <c r="I35" s="629" t="s">
        <v>594</v>
      </c>
      <c r="J35" s="629" t="s">
        <v>594</v>
      </c>
      <c r="K35" s="627" t="s">
        <v>594</v>
      </c>
      <c r="L35" s="627" t="s">
        <v>594</v>
      </c>
      <c r="M35" s="628" t="s">
        <v>594</v>
      </c>
    </row>
    <row r="36" spans="1:13">
      <c r="A36" s="1632"/>
      <c r="B36" s="257" t="s">
        <v>594</v>
      </c>
      <c r="C36" s="627" t="s">
        <v>594</v>
      </c>
      <c r="D36" s="641">
        <v>22000</v>
      </c>
      <c r="E36" s="642"/>
      <c r="F36" s="608"/>
      <c r="G36" s="642" t="s">
        <v>594</v>
      </c>
      <c r="H36" s="608" t="s">
        <v>594</v>
      </c>
      <c r="I36" s="642" t="s">
        <v>594</v>
      </c>
      <c r="J36" s="608" t="s">
        <v>594</v>
      </c>
      <c r="K36" s="642" t="s">
        <v>594</v>
      </c>
      <c r="L36" s="608" t="s">
        <v>594</v>
      </c>
      <c r="M36" s="643" t="s">
        <v>594</v>
      </c>
    </row>
    <row r="37" spans="1:13">
      <c r="A37" s="1632"/>
      <c r="B37" s="257" t="s">
        <v>594</v>
      </c>
      <c r="C37" s="627" t="s">
        <v>594</v>
      </c>
      <c r="D37" s="630" t="s">
        <v>594</v>
      </c>
      <c r="E37" s="630" t="s">
        <v>594</v>
      </c>
      <c r="F37" s="644" t="s">
        <v>981</v>
      </c>
      <c r="G37" s="630" t="s">
        <v>594</v>
      </c>
      <c r="H37" s="627" t="s">
        <v>594</v>
      </c>
      <c r="I37" s="627" t="s">
        <v>594</v>
      </c>
      <c r="J37" s="627" t="s">
        <v>594</v>
      </c>
      <c r="K37" s="627" t="s">
        <v>594</v>
      </c>
      <c r="L37" s="627" t="s">
        <v>594</v>
      </c>
      <c r="M37" s="628" t="s">
        <v>594</v>
      </c>
    </row>
    <row r="38" spans="1:13" ht="15.75" customHeight="1">
      <c r="A38" s="1632"/>
      <c r="B38" s="257" t="s">
        <v>594</v>
      </c>
      <c r="C38" s="627" t="s">
        <v>594</v>
      </c>
      <c r="D38" s="645" t="s">
        <v>594</v>
      </c>
      <c r="E38" s="646" t="s">
        <v>594</v>
      </c>
      <c r="F38" s="1621">
        <v>22000</v>
      </c>
      <c r="G38" s="1622"/>
      <c r="H38" s="627" t="s">
        <v>594</v>
      </c>
      <c r="I38" s="627" t="s">
        <v>594</v>
      </c>
      <c r="J38" s="627" t="s">
        <v>594</v>
      </c>
      <c r="K38" s="627" t="s">
        <v>594</v>
      </c>
      <c r="L38" s="627" t="s">
        <v>594</v>
      </c>
      <c r="M38" s="628" t="s">
        <v>594</v>
      </c>
    </row>
    <row r="39" spans="1:13" ht="15.75" customHeight="1">
      <c r="A39" s="1632"/>
      <c r="B39" s="256" t="s">
        <v>594</v>
      </c>
      <c r="C39" s="630" t="s">
        <v>594</v>
      </c>
      <c r="D39" s="647" t="s">
        <v>594</v>
      </c>
      <c r="E39" s="647" t="s">
        <v>594</v>
      </c>
      <c r="F39" s="647" t="s">
        <v>594</v>
      </c>
      <c r="G39" s="647" t="s">
        <v>594</v>
      </c>
      <c r="H39" s="1623" t="s">
        <v>594</v>
      </c>
      <c r="I39" s="1623"/>
      <c r="J39" s="630" t="s">
        <v>594</v>
      </c>
      <c r="K39" s="630" t="s">
        <v>594</v>
      </c>
      <c r="L39" s="630" t="s">
        <v>594</v>
      </c>
      <c r="M39" s="631" t="s">
        <v>594</v>
      </c>
    </row>
    <row r="40" spans="1:13"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row>
    <row r="41" spans="1:13" ht="15.75" customHeight="1">
      <c r="A41" s="1632"/>
      <c r="B41" s="1634"/>
      <c r="C41" s="221" t="s">
        <v>594</v>
      </c>
      <c r="D41" s="220" t="s">
        <v>93</v>
      </c>
      <c r="E41" s="216" t="s">
        <v>95</v>
      </c>
      <c r="F41" s="1624" t="s">
        <v>983</v>
      </c>
      <c r="G41" s="1625" t="s">
        <v>594</v>
      </c>
      <c r="H41" s="1626"/>
      <c r="I41" s="1626"/>
      <c r="J41" s="1627"/>
      <c r="K41" s="220" t="s">
        <v>984</v>
      </c>
      <c r="L41" s="1617" t="s">
        <v>594</v>
      </c>
      <c r="M41" s="1618"/>
    </row>
    <row r="42" spans="1:13">
      <c r="A42" s="1632"/>
      <c r="B42" s="1634"/>
      <c r="C42" s="221" t="s">
        <v>594</v>
      </c>
      <c r="D42" s="246" t="s">
        <v>594</v>
      </c>
      <c r="E42" s="522" t="s">
        <v>964</v>
      </c>
      <c r="F42" s="1624"/>
      <c r="G42" s="1628"/>
      <c r="H42" s="1552"/>
      <c r="I42" s="1552"/>
      <c r="J42" s="1629"/>
      <c r="K42" s="221" t="s">
        <v>594</v>
      </c>
      <c r="L42" s="1619"/>
      <c r="M42" s="1620"/>
    </row>
    <row r="43" spans="1:13">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row>
    <row r="44" spans="1:13" ht="50.25" customHeight="1">
      <c r="A44" s="1632"/>
      <c r="B44" s="259" t="s">
        <v>985</v>
      </c>
      <c r="C44" s="1554" t="s">
        <v>1012</v>
      </c>
      <c r="D44" s="1554"/>
      <c r="E44" s="1554"/>
      <c r="F44" s="1554"/>
      <c r="G44" s="1554"/>
      <c r="H44" s="1554"/>
      <c r="I44" s="1554"/>
      <c r="J44" s="1554"/>
      <c r="K44" s="1554"/>
      <c r="L44" s="1554"/>
      <c r="M44" s="1555"/>
    </row>
    <row r="45" spans="1:13" ht="15.75" customHeight="1">
      <c r="A45" s="1632"/>
      <c r="B45" s="259" t="s">
        <v>986</v>
      </c>
      <c r="C45" s="1554" t="s">
        <v>1013</v>
      </c>
      <c r="D45" s="1554"/>
      <c r="E45" s="1554"/>
      <c r="F45" s="1554"/>
      <c r="G45" s="1554"/>
      <c r="H45" s="1554"/>
      <c r="I45" s="1554"/>
      <c r="J45" s="1554"/>
      <c r="K45" s="1554"/>
      <c r="L45" s="1554"/>
      <c r="M45" s="1555"/>
    </row>
    <row r="46" spans="1:13" ht="15.75" customHeight="1">
      <c r="A46" s="1632"/>
      <c r="B46" s="259" t="s">
        <v>988</v>
      </c>
      <c r="C46" s="1554" t="s">
        <v>1014</v>
      </c>
      <c r="D46" s="1554"/>
      <c r="E46" s="1554"/>
      <c r="F46" s="1554"/>
      <c r="G46" s="1554"/>
      <c r="H46" s="1554"/>
      <c r="I46" s="1554"/>
      <c r="J46" s="1554"/>
      <c r="K46" s="1554"/>
      <c r="L46" s="1554"/>
      <c r="M46" s="1555"/>
    </row>
    <row r="47" spans="1:13" ht="15.75" customHeight="1">
      <c r="A47" s="1633"/>
      <c r="B47" s="259" t="s">
        <v>990</v>
      </c>
      <c r="C47" s="1650">
        <v>2021</v>
      </c>
      <c r="D47" s="1650"/>
      <c r="E47" s="1650"/>
      <c r="F47" s="1650"/>
      <c r="G47" s="1650"/>
      <c r="H47" s="1650"/>
      <c r="I47" s="1650"/>
      <c r="J47" s="1650"/>
      <c r="K47" s="1650"/>
      <c r="L47" s="1650"/>
      <c r="M47" s="1651"/>
    </row>
    <row r="48" spans="1:13" ht="15.75" customHeight="1">
      <c r="A48" s="1653" t="s">
        <v>216</v>
      </c>
      <c r="B48" s="265" t="s">
        <v>992</v>
      </c>
      <c r="C48" s="1604" t="s">
        <v>336</v>
      </c>
      <c r="D48" s="1605"/>
      <c r="E48" s="1605"/>
      <c r="F48" s="1605"/>
      <c r="G48" s="1605"/>
      <c r="H48" s="1605"/>
      <c r="I48" s="1605"/>
      <c r="J48" s="1605"/>
      <c r="K48" s="1605"/>
      <c r="L48" s="1605"/>
      <c r="M48" s="1605"/>
    </row>
    <row r="49" spans="1:13" ht="15.75" customHeight="1">
      <c r="A49" s="1653"/>
      <c r="B49" s="265" t="s">
        <v>993</v>
      </c>
      <c r="C49" s="1604" t="s">
        <v>994</v>
      </c>
      <c r="D49" s="1605"/>
      <c r="E49" s="1605"/>
      <c r="F49" s="1605"/>
      <c r="G49" s="1605"/>
      <c r="H49" s="1605"/>
      <c r="I49" s="1605"/>
      <c r="J49" s="1605"/>
      <c r="K49" s="1605"/>
      <c r="L49" s="1605"/>
      <c r="M49" s="1605"/>
    </row>
    <row r="50" spans="1:13" ht="16.5" customHeight="1">
      <c r="A50" s="1653"/>
      <c r="B50" s="265" t="s">
        <v>995</v>
      </c>
      <c r="C50" s="1604" t="s">
        <v>996</v>
      </c>
      <c r="D50" s="1605"/>
      <c r="E50" s="1605"/>
      <c r="F50" s="1605"/>
      <c r="G50" s="1605"/>
      <c r="H50" s="1605"/>
      <c r="I50" s="1605"/>
      <c r="J50" s="1605"/>
      <c r="K50" s="1605"/>
      <c r="L50" s="1605"/>
      <c r="M50" s="1605"/>
    </row>
    <row r="51" spans="1:13" ht="15.75" customHeight="1">
      <c r="A51" s="1653"/>
      <c r="B51" s="265" t="s">
        <v>997</v>
      </c>
      <c r="C51" s="1604" t="s">
        <v>335</v>
      </c>
      <c r="D51" s="1605"/>
      <c r="E51" s="1605"/>
      <c r="F51" s="1605"/>
      <c r="G51" s="1605"/>
      <c r="H51" s="1605"/>
      <c r="I51" s="1605"/>
      <c r="J51" s="1605"/>
      <c r="K51" s="1605"/>
      <c r="L51" s="1605"/>
      <c r="M51" s="1605"/>
    </row>
    <row r="52" spans="1:13" ht="15.75" customHeight="1">
      <c r="A52" s="1653"/>
      <c r="B52" s="265" t="s">
        <v>998</v>
      </c>
      <c r="C52" s="1612" t="s">
        <v>337</v>
      </c>
      <c r="D52" s="1613"/>
      <c r="E52" s="1613"/>
      <c r="F52" s="1613"/>
      <c r="G52" s="1613"/>
      <c r="H52" s="1613"/>
      <c r="I52" s="1613"/>
      <c r="J52" s="1613"/>
      <c r="K52" s="1613"/>
      <c r="L52" s="1613"/>
      <c r="M52" s="1613"/>
    </row>
    <row r="53" spans="1:13" ht="15.75" customHeight="1">
      <c r="A53" s="1654"/>
      <c r="B53" s="265" t="s">
        <v>999</v>
      </c>
      <c r="C53" s="1604">
        <v>3102407261</v>
      </c>
      <c r="D53" s="1605"/>
      <c r="E53" s="1605"/>
      <c r="F53" s="1605"/>
      <c r="G53" s="1605"/>
      <c r="H53" s="1605"/>
      <c r="I53" s="1605"/>
      <c r="J53" s="1605"/>
      <c r="K53" s="1605"/>
      <c r="L53" s="1605"/>
      <c r="M53" s="1605"/>
    </row>
    <row r="54" spans="1:13" ht="15.75" customHeight="1">
      <c r="A54" s="1652" t="s">
        <v>1000</v>
      </c>
      <c r="B54" s="266" t="s">
        <v>1001</v>
      </c>
      <c r="C54" s="1538" t="s">
        <v>1002</v>
      </c>
      <c r="D54" s="1539"/>
      <c r="E54" s="1539"/>
      <c r="F54" s="1539"/>
      <c r="G54" s="1539"/>
      <c r="H54" s="1539"/>
      <c r="I54" s="1539"/>
      <c r="J54" s="1539"/>
      <c r="K54" s="1539"/>
      <c r="L54" s="1539"/>
      <c r="M54" s="1540"/>
    </row>
    <row r="55" spans="1:13" ht="30" customHeight="1">
      <c r="A55" s="1653"/>
      <c r="B55" s="266" t="s">
        <v>1003</v>
      </c>
      <c r="C55" s="1538" t="s">
        <v>1004</v>
      </c>
      <c r="D55" s="1539"/>
      <c r="E55" s="1539"/>
      <c r="F55" s="1539"/>
      <c r="G55" s="1539"/>
      <c r="H55" s="1539"/>
      <c r="I55" s="1539"/>
      <c r="J55" s="1539"/>
      <c r="K55" s="1539"/>
      <c r="L55" s="1539"/>
      <c r="M55" s="1540"/>
    </row>
    <row r="56" spans="1:13" ht="30" customHeight="1">
      <c r="A56" s="1653"/>
      <c r="B56" s="267" t="s">
        <v>296</v>
      </c>
      <c r="C56" s="1541" t="s">
        <v>56</v>
      </c>
      <c r="D56" s="1542"/>
      <c r="E56" s="1542"/>
      <c r="F56" s="1542"/>
      <c r="G56" s="1542"/>
      <c r="H56" s="1542"/>
      <c r="I56" s="1542"/>
      <c r="J56" s="1542"/>
      <c r="K56" s="1542"/>
      <c r="L56" s="1542"/>
      <c r="M56" s="1543"/>
    </row>
    <row r="57" spans="1:13" ht="15.75" customHeight="1">
      <c r="A57" s="318" t="s">
        <v>220</v>
      </c>
      <c r="B57" s="268" t="s">
        <v>594</v>
      </c>
      <c r="C57" s="1648" t="s">
        <v>594</v>
      </c>
      <c r="D57" s="1648"/>
      <c r="E57" s="1648"/>
      <c r="F57" s="1648"/>
      <c r="G57" s="1648"/>
      <c r="H57" s="1648"/>
      <c r="I57" s="1648"/>
      <c r="J57" s="1648"/>
      <c r="K57" s="1648"/>
      <c r="L57" s="1648"/>
      <c r="M57" s="1649"/>
    </row>
  </sheetData>
  <mergeCells count="45">
    <mergeCell ref="C8:D9"/>
    <mergeCell ref="F8:G9"/>
    <mergeCell ref="I8:J9"/>
    <mergeCell ref="L8:M9"/>
    <mergeCell ref="L10:M10"/>
    <mergeCell ref="A54:A56"/>
    <mergeCell ref="C54:M54"/>
    <mergeCell ref="C55:M55"/>
    <mergeCell ref="C56:M56"/>
    <mergeCell ref="A48:A53"/>
    <mergeCell ref="C57:M57"/>
    <mergeCell ref="C44:M44"/>
    <mergeCell ref="C45:M45"/>
    <mergeCell ref="C46:M46"/>
    <mergeCell ref="C47:M47"/>
    <mergeCell ref="C48:M48"/>
    <mergeCell ref="C49:M49"/>
    <mergeCell ref="C50:M50"/>
    <mergeCell ref="C51:M51"/>
    <mergeCell ref="C52:M52"/>
    <mergeCell ref="C53:M53"/>
    <mergeCell ref="C2:M2"/>
    <mergeCell ref="C3:M3"/>
    <mergeCell ref="F4:G4"/>
    <mergeCell ref="C5:M5"/>
    <mergeCell ref="C7:D7"/>
    <mergeCell ref="I7:M7"/>
    <mergeCell ref="A12:A47"/>
    <mergeCell ref="B13:B19"/>
    <mergeCell ref="B20:B23"/>
    <mergeCell ref="B27:B29"/>
    <mergeCell ref="A2:A11"/>
    <mergeCell ref="B8:B10"/>
    <mergeCell ref="B40:B43"/>
    <mergeCell ref="J25:L25"/>
    <mergeCell ref="L41:M42"/>
    <mergeCell ref="C10:D10"/>
    <mergeCell ref="F10:G10"/>
    <mergeCell ref="I10:J10"/>
    <mergeCell ref="F38:G38"/>
    <mergeCell ref="H39:I39"/>
    <mergeCell ref="F41:F42"/>
    <mergeCell ref="G41:J42"/>
    <mergeCell ref="C12:M12"/>
    <mergeCell ref="C11:M11"/>
  </mergeCells>
  <hyperlinks>
    <hyperlink ref="C52" r:id="rId1"/>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3" zoomScale="72" zoomScaleNormal="72" zoomScalePageLayoutView="9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ht="16.5" thickBot="1">
      <c r="A1" s="56"/>
      <c r="B1" s="57" t="s">
        <v>1446</v>
      </c>
      <c r="C1" s="196"/>
      <c r="D1" s="196"/>
      <c r="E1" s="196"/>
      <c r="F1" s="196"/>
      <c r="G1" s="196"/>
      <c r="H1" s="196"/>
      <c r="I1" s="196"/>
      <c r="J1" s="196"/>
      <c r="K1" s="196"/>
      <c r="L1" s="196"/>
      <c r="M1" s="197"/>
    </row>
    <row r="2" spans="1:13" ht="36" customHeight="1">
      <c r="A2" s="1728" t="s">
        <v>944</v>
      </c>
      <c r="B2" s="139" t="s">
        <v>945</v>
      </c>
      <c r="C2" s="1927" t="s">
        <v>2284</v>
      </c>
      <c r="D2" s="1639"/>
      <c r="E2" s="1639"/>
      <c r="F2" s="1639"/>
      <c r="G2" s="1639"/>
      <c r="H2" s="1639"/>
      <c r="I2" s="1639"/>
      <c r="J2" s="1639"/>
      <c r="K2" s="1639"/>
      <c r="L2" s="1639"/>
      <c r="M2" s="1640"/>
    </row>
    <row r="3" spans="1:13" ht="31.5" customHeight="1">
      <c r="A3" s="1729"/>
      <c r="B3" s="151" t="s">
        <v>1063</v>
      </c>
      <c r="C3" s="1577" t="s">
        <v>1447</v>
      </c>
      <c r="D3" s="1554"/>
      <c r="E3" s="1554"/>
      <c r="F3" s="1554"/>
      <c r="G3" s="1554"/>
      <c r="H3" s="1554"/>
      <c r="I3" s="1554"/>
      <c r="J3" s="1554"/>
      <c r="K3" s="1554"/>
      <c r="L3" s="1554"/>
      <c r="M3" s="1555"/>
    </row>
    <row r="4" spans="1:13" ht="25.5" customHeight="1">
      <c r="A4" s="1729"/>
      <c r="B4" s="142" t="s">
        <v>292</v>
      </c>
      <c r="C4" s="215" t="s">
        <v>95</v>
      </c>
      <c r="D4" s="229" t="s">
        <v>594</v>
      </c>
      <c r="E4" s="230" t="s">
        <v>594</v>
      </c>
      <c r="F4" s="2157" t="s">
        <v>293</v>
      </c>
      <c r="G4" s="2158"/>
      <c r="H4" s="231" t="s">
        <v>95</v>
      </c>
      <c r="I4" s="216" t="s">
        <v>594</v>
      </c>
      <c r="J4" s="216" t="s">
        <v>594</v>
      </c>
      <c r="K4" s="216" t="s">
        <v>594</v>
      </c>
      <c r="L4" s="216" t="s">
        <v>594</v>
      </c>
      <c r="M4" s="217" t="s">
        <v>594</v>
      </c>
    </row>
    <row r="5" spans="1:13">
      <c r="A5" s="1729"/>
      <c r="B5" s="142" t="s">
        <v>947</v>
      </c>
      <c r="C5" s="215" t="s">
        <v>95</v>
      </c>
      <c r="D5" s="216" t="s">
        <v>594</v>
      </c>
      <c r="E5" s="216" t="s">
        <v>594</v>
      </c>
      <c r="F5" s="216" t="s">
        <v>594</v>
      </c>
      <c r="G5" s="216" t="s">
        <v>594</v>
      </c>
      <c r="H5" s="216" t="s">
        <v>594</v>
      </c>
      <c r="I5" s="216" t="s">
        <v>594</v>
      </c>
      <c r="J5" s="216" t="s">
        <v>594</v>
      </c>
      <c r="K5" s="216" t="s">
        <v>594</v>
      </c>
      <c r="L5" s="216" t="s">
        <v>594</v>
      </c>
      <c r="M5" s="217" t="s">
        <v>594</v>
      </c>
    </row>
    <row r="6" spans="1:13" ht="31.5" customHeight="1">
      <c r="A6" s="1729"/>
      <c r="B6" s="142" t="s">
        <v>948</v>
      </c>
      <c r="C6" s="215" t="s">
        <v>95</v>
      </c>
      <c r="D6" s="216" t="s">
        <v>594</v>
      </c>
      <c r="E6" s="216" t="s">
        <v>594</v>
      </c>
      <c r="F6" s="216" t="s">
        <v>594</v>
      </c>
      <c r="G6" s="216" t="s">
        <v>594</v>
      </c>
      <c r="H6" s="216" t="s">
        <v>594</v>
      </c>
      <c r="I6" s="216" t="s">
        <v>594</v>
      </c>
      <c r="J6" s="216" t="s">
        <v>594</v>
      </c>
      <c r="K6" s="216" t="s">
        <v>594</v>
      </c>
      <c r="L6" s="216" t="s">
        <v>594</v>
      </c>
      <c r="M6" s="217" t="s">
        <v>594</v>
      </c>
    </row>
    <row r="7" spans="1:13">
      <c r="A7" s="1729"/>
      <c r="B7" s="151" t="s">
        <v>949</v>
      </c>
      <c r="C7" s="1583" t="s">
        <v>41</v>
      </c>
      <c r="D7" s="1560"/>
      <c r="E7" s="120"/>
      <c r="F7" s="120"/>
      <c r="G7" s="121"/>
      <c r="H7" s="61" t="s">
        <v>296</v>
      </c>
      <c r="I7" s="1559" t="s">
        <v>96</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96</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35.25" customHeight="1">
      <c r="A11" s="1729"/>
      <c r="B11" s="151" t="s">
        <v>952</v>
      </c>
      <c r="C11" s="1577" t="s">
        <v>2285</v>
      </c>
      <c r="D11" s="1554"/>
      <c r="E11" s="1554"/>
      <c r="F11" s="1554"/>
      <c r="G11" s="1554"/>
      <c r="H11" s="1554"/>
      <c r="I11" s="1554"/>
      <c r="J11" s="1554"/>
      <c r="K11" s="1554"/>
      <c r="L11" s="1554"/>
      <c r="M11" s="1555"/>
    </row>
    <row r="12" spans="1:13" ht="135.75" customHeight="1">
      <c r="A12" s="1729"/>
      <c r="B12" s="235" t="s">
        <v>1069</v>
      </c>
      <c r="C12" s="1609" t="s">
        <v>1448</v>
      </c>
      <c r="D12" s="1610"/>
      <c r="E12" s="1610"/>
      <c r="F12" s="1610"/>
      <c r="G12" s="1610"/>
      <c r="H12" s="1610"/>
      <c r="I12" s="1610"/>
      <c r="J12" s="1610"/>
      <c r="K12" s="1610"/>
      <c r="L12" s="1610"/>
      <c r="M12" s="1611"/>
    </row>
    <row r="13" spans="1:13" ht="31.5" customHeight="1">
      <c r="A13" s="1729"/>
      <c r="B13" s="151" t="s">
        <v>1071</v>
      </c>
      <c r="C13" s="1577" t="s">
        <v>1449</v>
      </c>
      <c r="D13" s="1554"/>
      <c r="E13" s="1554"/>
      <c r="F13" s="1554"/>
      <c r="G13" s="1554"/>
      <c r="H13" s="1554"/>
      <c r="I13" s="1554"/>
      <c r="J13" s="1554"/>
      <c r="K13" s="1554"/>
      <c r="L13" s="1554"/>
      <c r="M13" s="1555"/>
    </row>
    <row r="14" spans="1:13" ht="66" customHeight="1">
      <c r="A14" s="1729"/>
      <c r="B14" s="1746" t="s">
        <v>1072</v>
      </c>
      <c r="C14" s="1554" t="s">
        <v>72</v>
      </c>
      <c r="D14" s="1554"/>
      <c r="E14" s="232" t="s">
        <v>108</v>
      </c>
      <c r="F14" s="1554" t="s">
        <v>1450</v>
      </c>
      <c r="G14" s="1554"/>
      <c r="H14" s="1554"/>
      <c r="I14" s="1554"/>
      <c r="J14" s="1554"/>
      <c r="K14" s="1554"/>
      <c r="L14" s="1554"/>
      <c r="M14" s="1555"/>
    </row>
    <row r="15" spans="1:13">
      <c r="A15" s="1729"/>
      <c r="B15" s="1746"/>
      <c r="C15" s="216" t="s">
        <v>594</v>
      </c>
      <c r="D15" s="216" t="s">
        <v>594</v>
      </c>
      <c r="E15" s="233" t="s">
        <v>594</v>
      </c>
      <c r="F15" s="220" t="s">
        <v>594</v>
      </c>
      <c r="G15" s="220" t="s">
        <v>594</v>
      </c>
      <c r="H15" s="220" t="s">
        <v>594</v>
      </c>
      <c r="I15" s="220" t="s">
        <v>594</v>
      </c>
      <c r="J15" s="220" t="s">
        <v>594</v>
      </c>
      <c r="K15" s="220" t="s">
        <v>594</v>
      </c>
      <c r="L15" s="221" t="s">
        <v>594</v>
      </c>
      <c r="M15" s="234" t="s">
        <v>594</v>
      </c>
    </row>
    <row r="16" spans="1:13" ht="15.75" customHeight="1">
      <c r="A16" s="1714" t="s">
        <v>204</v>
      </c>
      <c r="B16" s="140" t="s">
        <v>283</v>
      </c>
      <c r="C16" s="1577" t="s">
        <v>2286</v>
      </c>
      <c r="D16" s="1554"/>
      <c r="E16" s="1554"/>
      <c r="F16" s="1554"/>
      <c r="G16" s="1554"/>
      <c r="H16" s="1554"/>
      <c r="I16" s="1554"/>
      <c r="J16" s="1554"/>
      <c r="K16" s="1554"/>
      <c r="L16" s="1554"/>
      <c r="M16" s="1555"/>
    </row>
    <row r="17" spans="1:13" ht="37.5" customHeight="1">
      <c r="A17" s="1715"/>
      <c r="B17" s="140" t="s">
        <v>1074</v>
      </c>
      <c r="C17" s="1577" t="s">
        <v>2283</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666" t="s">
        <v>1451</v>
      </c>
      <c r="G23" s="1666"/>
      <c r="H23" s="1666"/>
      <c r="I23" s="1666"/>
      <c r="J23" s="1666"/>
      <c r="K23" s="1666"/>
      <c r="L23" s="1666"/>
      <c r="M23" s="2119"/>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237" t="s">
        <v>594</v>
      </c>
      <c r="D29" s="238" t="s">
        <v>594</v>
      </c>
      <c r="E29" s="238" t="s">
        <v>594</v>
      </c>
      <c r="F29" s="238" t="s">
        <v>594</v>
      </c>
      <c r="G29" s="238" t="s">
        <v>594</v>
      </c>
      <c r="H29" s="238" t="s">
        <v>594</v>
      </c>
      <c r="I29" s="238" t="s">
        <v>594</v>
      </c>
      <c r="J29" s="238" t="s">
        <v>594</v>
      </c>
      <c r="K29" s="238" t="s">
        <v>594</v>
      </c>
      <c r="L29" s="238" t="s">
        <v>594</v>
      </c>
      <c r="M29" s="239" t="s">
        <v>594</v>
      </c>
    </row>
    <row r="30" spans="1:13" ht="31.5" customHeight="1">
      <c r="A30" s="1715"/>
      <c r="B30" s="143"/>
      <c r="C30" s="240" t="s">
        <v>974</v>
      </c>
      <c r="D30" s="241">
        <v>72</v>
      </c>
      <c r="E30" s="220" t="s">
        <v>594</v>
      </c>
      <c r="F30" s="221" t="s">
        <v>975</v>
      </c>
      <c r="G30" s="222">
        <v>2021</v>
      </c>
      <c r="H30" s="220" t="s">
        <v>594</v>
      </c>
      <c r="I30" s="221" t="s">
        <v>976</v>
      </c>
      <c r="J30" s="1663" t="s">
        <v>1452</v>
      </c>
      <c r="K30" s="1554"/>
      <c r="L30" s="1664"/>
      <c r="M30" s="242" t="s">
        <v>594</v>
      </c>
    </row>
    <row r="31" spans="1:13">
      <c r="A31" s="1715"/>
      <c r="B31" s="142"/>
      <c r="C31" s="215" t="s">
        <v>594</v>
      </c>
      <c r="D31" s="216" t="s">
        <v>594</v>
      </c>
      <c r="E31" s="216" t="s">
        <v>594</v>
      </c>
      <c r="F31" s="216" t="s">
        <v>594</v>
      </c>
      <c r="G31" s="216" t="s">
        <v>594</v>
      </c>
      <c r="H31" s="216" t="s">
        <v>594</v>
      </c>
      <c r="I31" s="216" t="s">
        <v>594</v>
      </c>
      <c r="J31" s="216" t="s">
        <v>594</v>
      </c>
      <c r="K31" s="216" t="s">
        <v>594</v>
      </c>
      <c r="L31" s="216" t="s">
        <v>594</v>
      </c>
      <c r="M31" s="217" t="s">
        <v>594</v>
      </c>
    </row>
    <row r="32" spans="1:13">
      <c r="A32" s="1715"/>
      <c r="B32" s="1556" t="s">
        <v>977</v>
      </c>
      <c r="C32" s="243" t="s">
        <v>594</v>
      </c>
      <c r="D32" s="244" t="s">
        <v>594</v>
      </c>
      <c r="E32" s="244" t="s">
        <v>594</v>
      </c>
      <c r="F32" s="244" t="s">
        <v>594</v>
      </c>
      <c r="G32" s="244" t="s">
        <v>594</v>
      </c>
      <c r="H32" s="244" t="s">
        <v>594</v>
      </c>
      <c r="I32" s="244" t="s">
        <v>594</v>
      </c>
      <c r="J32" s="244" t="s">
        <v>594</v>
      </c>
      <c r="K32" s="244" t="s">
        <v>594</v>
      </c>
      <c r="L32" s="221" t="s">
        <v>594</v>
      </c>
      <c r="M32" s="234" t="s">
        <v>594</v>
      </c>
    </row>
    <row r="33" spans="1:13">
      <c r="A33" s="1715"/>
      <c r="B33" s="1557"/>
      <c r="C33" s="245" t="s">
        <v>978</v>
      </c>
      <c r="D33" s="246">
        <v>2023</v>
      </c>
      <c r="E33" s="244" t="s">
        <v>594</v>
      </c>
      <c r="F33" s="220" t="s">
        <v>979</v>
      </c>
      <c r="G33" s="246">
        <v>2033</v>
      </c>
      <c r="H33" s="244" t="s">
        <v>594</v>
      </c>
      <c r="I33" s="221" t="s">
        <v>594</v>
      </c>
      <c r="J33" s="244" t="s">
        <v>594</v>
      </c>
      <c r="K33" s="244" t="s">
        <v>594</v>
      </c>
      <c r="L33" s="221" t="s">
        <v>594</v>
      </c>
      <c r="M33" s="234" t="s">
        <v>594</v>
      </c>
    </row>
    <row r="34" spans="1:13">
      <c r="A34" s="1715"/>
      <c r="B34" s="1558"/>
      <c r="C34" s="215" t="s">
        <v>594</v>
      </c>
      <c r="D34" s="216" t="s">
        <v>594</v>
      </c>
      <c r="E34" s="247" t="s">
        <v>594</v>
      </c>
      <c r="F34" s="216" t="s">
        <v>594</v>
      </c>
      <c r="G34" s="247" t="s">
        <v>594</v>
      </c>
      <c r="H34" s="247" t="s">
        <v>594</v>
      </c>
      <c r="I34" s="236" t="s">
        <v>594</v>
      </c>
      <c r="J34" s="247" t="s">
        <v>594</v>
      </c>
      <c r="K34" s="247" t="s">
        <v>594</v>
      </c>
      <c r="L34" s="236" t="s">
        <v>594</v>
      </c>
      <c r="M34" s="248" t="s">
        <v>594</v>
      </c>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49">
        <v>20</v>
      </c>
      <c r="E37" s="207" t="s">
        <v>594</v>
      </c>
      <c r="F37" s="249">
        <v>20</v>
      </c>
      <c r="G37" s="207" t="s">
        <v>594</v>
      </c>
      <c r="H37" s="249">
        <v>20</v>
      </c>
      <c r="I37" s="207" t="s">
        <v>594</v>
      </c>
      <c r="J37" s="249">
        <v>20</v>
      </c>
      <c r="K37" s="207" t="s">
        <v>594</v>
      </c>
      <c r="L37" s="249">
        <v>20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49">
        <v>20</v>
      </c>
      <c r="E39" s="207" t="s">
        <v>594</v>
      </c>
      <c r="F39" s="249">
        <v>20</v>
      </c>
      <c r="G39" s="207" t="s">
        <v>594</v>
      </c>
      <c r="H39" s="249">
        <v>20</v>
      </c>
      <c r="I39" s="207" t="s">
        <v>594</v>
      </c>
      <c r="J39" s="249">
        <v>20</v>
      </c>
      <c r="K39" s="207" t="s">
        <v>594</v>
      </c>
      <c r="L39" s="249">
        <v>20</v>
      </c>
      <c r="M39" s="208" t="s">
        <v>594</v>
      </c>
    </row>
    <row r="40" spans="1:13">
      <c r="A40" s="1715"/>
      <c r="B40" s="1557"/>
      <c r="C40" s="81"/>
      <c r="D40" s="6">
        <v>2033</v>
      </c>
      <c r="E40" s="6"/>
      <c r="F40" s="10" t="s">
        <v>981</v>
      </c>
      <c r="G40" s="6"/>
      <c r="H40" s="131"/>
      <c r="I40" s="131"/>
      <c r="J40" s="131"/>
      <c r="K40" s="6"/>
      <c r="L40" s="6"/>
      <c r="M40" s="200"/>
    </row>
    <row r="41" spans="1:13">
      <c r="A41" s="1715"/>
      <c r="B41" s="1557"/>
      <c r="C41" s="81"/>
      <c r="D41" s="249">
        <v>20</v>
      </c>
      <c r="E41" s="9"/>
      <c r="F41" s="249">
        <v>220</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593" t="s">
        <v>103</v>
      </c>
      <c r="H44" s="1594"/>
      <c r="I44" s="1594"/>
      <c r="J44" s="1595"/>
      <c r="K44" s="110" t="s">
        <v>984</v>
      </c>
      <c r="L44" s="1599"/>
      <c r="M44" s="1600"/>
    </row>
    <row r="45" spans="1:13">
      <c r="A45" s="1715"/>
      <c r="B45" s="1557"/>
      <c r="C45" s="109"/>
      <c r="D45" s="111" t="s">
        <v>964</v>
      </c>
      <c r="E45" s="18"/>
      <c r="F45" s="1592"/>
      <c r="G45" s="1596"/>
      <c r="H45" s="1597"/>
      <c r="I45" s="1597"/>
      <c r="J45" s="1598"/>
      <c r="K45" s="25"/>
      <c r="L45" s="1601"/>
      <c r="M45" s="1602"/>
    </row>
    <row r="46" spans="1:13">
      <c r="A46" s="1715"/>
      <c r="B46" s="1558"/>
      <c r="C46" s="112"/>
      <c r="D46" s="113"/>
      <c r="E46" s="113"/>
      <c r="F46" s="113"/>
      <c r="G46" s="113"/>
      <c r="H46" s="113"/>
      <c r="I46" s="113"/>
      <c r="J46" s="113"/>
      <c r="K46" s="113"/>
      <c r="L46" s="25"/>
      <c r="M46" s="108"/>
    </row>
    <row r="47" spans="1:13" ht="54" customHeight="1">
      <c r="A47" s="1715"/>
      <c r="B47" s="151" t="s">
        <v>985</v>
      </c>
      <c r="C47" s="2156" t="s">
        <v>2287</v>
      </c>
      <c r="D47" s="1968"/>
      <c r="E47" s="1968"/>
      <c r="F47" s="1968"/>
      <c r="G47" s="1968"/>
      <c r="H47" s="1968"/>
      <c r="I47" s="1968"/>
      <c r="J47" s="1968"/>
      <c r="K47" s="1968"/>
      <c r="L47" s="1968"/>
      <c r="M47" s="1969"/>
    </row>
    <row r="48" spans="1:13" ht="15.75" customHeight="1">
      <c r="A48" s="1715"/>
      <c r="B48" s="140" t="s">
        <v>986</v>
      </c>
      <c r="C48" s="1577" t="s">
        <v>585</v>
      </c>
      <c r="D48" s="1554"/>
      <c r="E48" s="1554"/>
      <c r="F48" s="1554"/>
      <c r="G48" s="1554"/>
      <c r="H48" s="1554"/>
      <c r="I48" s="1554"/>
      <c r="J48" s="1554"/>
      <c r="K48" s="1554"/>
      <c r="L48" s="1554"/>
      <c r="M48" s="1555"/>
    </row>
    <row r="49" spans="1:13">
      <c r="A49" s="1715"/>
      <c r="B49" s="140" t="s">
        <v>988</v>
      </c>
      <c r="C49" s="218">
        <v>30</v>
      </c>
      <c r="D49" s="216" t="s">
        <v>594</v>
      </c>
      <c r="E49" s="216" t="s">
        <v>594</v>
      </c>
      <c r="F49" s="216" t="s">
        <v>594</v>
      </c>
      <c r="G49" s="216" t="s">
        <v>594</v>
      </c>
      <c r="H49" s="216" t="s">
        <v>594</v>
      </c>
      <c r="I49" s="216" t="s">
        <v>594</v>
      </c>
      <c r="J49" s="216" t="s">
        <v>594</v>
      </c>
      <c r="K49" s="216" t="s">
        <v>594</v>
      </c>
      <c r="L49" s="216" t="s">
        <v>594</v>
      </c>
      <c r="M49" s="217" t="s">
        <v>594</v>
      </c>
    </row>
    <row r="50" spans="1:13" ht="50.25" customHeight="1">
      <c r="A50" s="1715"/>
      <c r="B50" s="140" t="s">
        <v>990</v>
      </c>
      <c r="C50" s="215" t="s">
        <v>95</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915" t="s">
        <v>1453</v>
      </c>
      <c r="D51" s="1690"/>
      <c r="E51" s="1690"/>
      <c r="F51" s="1690"/>
      <c r="G51" s="1690"/>
      <c r="H51" s="1690"/>
      <c r="I51" s="1690"/>
      <c r="J51" s="1690"/>
      <c r="K51" s="1690"/>
      <c r="L51" s="1690"/>
      <c r="M51" s="1884"/>
    </row>
    <row r="52" spans="1:13">
      <c r="A52" s="1700"/>
      <c r="B52" s="144" t="s">
        <v>993</v>
      </c>
      <c r="C52" s="1915" t="s">
        <v>1454</v>
      </c>
      <c r="D52" s="1690"/>
      <c r="E52" s="1690"/>
      <c r="F52" s="1690"/>
      <c r="G52" s="1690"/>
      <c r="H52" s="1690"/>
      <c r="I52" s="1690"/>
      <c r="J52" s="1690"/>
      <c r="K52" s="1690"/>
      <c r="L52" s="1690"/>
      <c r="M52" s="1884"/>
    </row>
    <row r="53" spans="1:13" ht="15.75" customHeight="1">
      <c r="A53" s="1700"/>
      <c r="B53" s="144" t="s">
        <v>995</v>
      </c>
      <c r="C53" s="1915" t="s">
        <v>1455</v>
      </c>
      <c r="D53" s="1690"/>
      <c r="E53" s="1690"/>
      <c r="F53" s="1690"/>
      <c r="G53" s="1690"/>
      <c r="H53" s="1690"/>
      <c r="I53" s="1690"/>
      <c r="J53" s="1690"/>
      <c r="K53" s="1690"/>
      <c r="L53" s="1690"/>
      <c r="M53" s="1884"/>
    </row>
    <row r="54" spans="1:13" ht="15.75" customHeight="1">
      <c r="A54" s="1700"/>
      <c r="B54" s="145" t="s">
        <v>997</v>
      </c>
      <c r="C54" s="1915" t="s">
        <v>585</v>
      </c>
      <c r="D54" s="1690"/>
      <c r="E54" s="1690"/>
      <c r="F54" s="1690"/>
      <c r="G54" s="1690"/>
      <c r="H54" s="1690"/>
      <c r="I54" s="1690"/>
      <c r="J54" s="1690"/>
      <c r="K54" s="1690"/>
      <c r="L54" s="1690"/>
      <c r="M54" s="1884"/>
    </row>
    <row r="55" spans="1:13" ht="15.75" customHeight="1">
      <c r="A55" s="1700"/>
      <c r="B55" s="144" t="s">
        <v>998</v>
      </c>
      <c r="C55" s="1915" t="s">
        <v>588</v>
      </c>
      <c r="D55" s="1690"/>
      <c r="E55" s="1690"/>
      <c r="F55" s="1690"/>
      <c r="G55" s="1690"/>
      <c r="H55" s="1690"/>
      <c r="I55" s="1690"/>
      <c r="J55" s="1690"/>
      <c r="K55" s="1690"/>
      <c r="L55" s="1690"/>
      <c r="M55" s="1884"/>
    </row>
    <row r="56" spans="1:13" ht="15.75" customHeight="1" thickBot="1">
      <c r="A56" s="1704"/>
      <c r="B56" s="144" t="s">
        <v>999</v>
      </c>
      <c r="C56" s="1915" t="s">
        <v>1456</v>
      </c>
      <c r="D56" s="1690"/>
      <c r="E56" s="1690"/>
      <c r="F56" s="1690"/>
      <c r="G56" s="1690"/>
      <c r="H56" s="1690"/>
      <c r="I56" s="1690"/>
      <c r="J56" s="1690"/>
      <c r="K56" s="1690"/>
      <c r="L56" s="1690"/>
      <c r="M56" s="1884"/>
    </row>
    <row r="57" spans="1:13" ht="15.75" customHeight="1">
      <c r="A57" s="1699" t="s">
        <v>1000</v>
      </c>
      <c r="B57" s="146" t="s">
        <v>1001</v>
      </c>
      <c r="C57" s="1915" t="s">
        <v>1457</v>
      </c>
      <c r="D57" s="1690"/>
      <c r="E57" s="1690"/>
      <c r="F57" s="1690"/>
      <c r="G57" s="1690"/>
      <c r="H57" s="1690"/>
      <c r="I57" s="1690"/>
      <c r="J57" s="1690"/>
      <c r="K57" s="1690"/>
      <c r="L57" s="1690"/>
      <c r="M57" s="1884"/>
    </row>
    <row r="58" spans="1:13" ht="30" customHeight="1">
      <c r="A58" s="1700"/>
      <c r="B58" s="146" t="s">
        <v>1003</v>
      </c>
      <c r="C58" s="1915" t="s">
        <v>1458</v>
      </c>
      <c r="D58" s="1690"/>
      <c r="E58" s="1690"/>
      <c r="F58" s="1690"/>
      <c r="G58" s="1690"/>
      <c r="H58" s="1690"/>
      <c r="I58" s="1690"/>
      <c r="J58" s="1690"/>
      <c r="K58" s="1690"/>
      <c r="L58" s="1690"/>
      <c r="M58" s="1884"/>
    </row>
    <row r="59" spans="1:13" ht="30" customHeight="1" thickBot="1">
      <c r="A59" s="1700"/>
      <c r="B59" s="147" t="s">
        <v>296</v>
      </c>
      <c r="C59" s="1577" t="s">
        <v>1459</v>
      </c>
      <c r="D59" s="1554"/>
      <c r="E59" s="1554"/>
      <c r="F59" s="1554"/>
      <c r="G59" s="1554"/>
      <c r="H59" s="1554"/>
      <c r="I59" s="1554"/>
      <c r="J59" s="1554"/>
      <c r="K59" s="1554"/>
      <c r="L59" s="1554"/>
      <c r="M59" s="1555"/>
    </row>
    <row r="60" spans="1:13" ht="65.25" customHeight="1" thickBot="1">
      <c r="A60" s="138" t="s">
        <v>220</v>
      </c>
      <c r="B60" s="148"/>
      <c r="C60" s="1908" t="s">
        <v>594</v>
      </c>
      <c r="D60" s="1648"/>
      <c r="E60" s="1648"/>
      <c r="F60" s="1648"/>
      <c r="G60" s="1648"/>
      <c r="H60" s="1648"/>
      <c r="I60" s="1648"/>
      <c r="J60" s="1648"/>
      <c r="K60" s="1648"/>
      <c r="L60" s="1648"/>
      <c r="M60" s="1649"/>
    </row>
  </sheetData>
  <mergeCells count="46">
    <mergeCell ref="A2:A15"/>
    <mergeCell ref="C2:M2"/>
    <mergeCell ref="C3:M3"/>
    <mergeCell ref="F4:G4"/>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B25:B28"/>
    <mergeCell ref="J30:L30"/>
    <mergeCell ref="A51:A56"/>
    <mergeCell ref="C51:M51"/>
    <mergeCell ref="C52:M52"/>
    <mergeCell ref="C53:M53"/>
    <mergeCell ref="C54:M54"/>
    <mergeCell ref="C55:M55"/>
    <mergeCell ref="C56:M56"/>
    <mergeCell ref="C47:M47"/>
    <mergeCell ref="C48:M48"/>
    <mergeCell ref="A16:A50"/>
    <mergeCell ref="C16:M16"/>
    <mergeCell ref="C17:M17"/>
    <mergeCell ref="B18:B24"/>
    <mergeCell ref="B32:B34"/>
    <mergeCell ref="B35:B42"/>
    <mergeCell ref="B43:B46"/>
    <mergeCell ref="F23:M23"/>
    <mergeCell ref="L44:M45"/>
    <mergeCell ref="F44:F45"/>
    <mergeCell ref="G44:J45"/>
    <mergeCell ref="A57:A59"/>
    <mergeCell ref="C57:M57"/>
    <mergeCell ref="C58:M58"/>
    <mergeCell ref="C59:M59"/>
    <mergeCell ref="C60:M60"/>
  </mergeCells>
  <dataValidations count="5">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Determine si el indicador responde a un enfoque (Derechos Humanos, Género, Diferencial, Poblacional, Ambiental y Territorial). Si responde a más de enfoque separelos por ;" sqref="B16"/>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3"/>
  <sheetViews>
    <sheetView topLeftCell="C21" zoomScale="72" zoomScaleNormal="72" workbookViewId="0">
      <selection activeCell="C2" sqref="C2:M2"/>
    </sheetView>
  </sheetViews>
  <sheetFormatPr baseColWidth="10" defaultColWidth="9.140625" defaultRowHeight="15.75"/>
  <cols>
    <col min="1" max="1" width="28.42578125" customWidth="1"/>
    <col min="2" max="2" width="49.140625" customWidth="1"/>
    <col min="3" max="3" width="12.7109375" customWidth="1"/>
    <col min="4" max="4" width="13.42578125" customWidth="1"/>
    <col min="14" max="18" width="28" style="11" customWidth="1"/>
  </cols>
  <sheetData>
    <row r="1" spans="1:13">
      <c r="A1" s="398" t="s">
        <v>594</v>
      </c>
      <c r="B1" s="252" t="s">
        <v>1460</v>
      </c>
      <c r="C1" s="252" t="s">
        <v>594</v>
      </c>
      <c r="D1" s="252" t="s">
        <v>594</v>
      </c>
      <c r="E1" s="252" t="s">
        <v>594</v>
      </c>
      <c r="F1" s="252" t="s">
        <v>594</v>
      </c>
      <c r="G1" s="252" t="s">
        <v>594</v>
      </c>
      <c r="H1" s="252" t="s">
        <v>594</v>
      </c>
      <c r="I1" s="252" t="s">
        <v>594</v>
      </c>
      <c r="J1" s="252" t="s">
        <v>594</v>
      </c>
      <c r="K1" s="252" t="s">
        <v>594</v>
      </c>
      <c r="L1" s="252" t="s">
        <v>594</v>
      </c>
      <c r="M1" s="253" t="s">
        <v>594</v>
      </c>
    </row>
    <row r="2" spans="1:13" ht="35.25" customHeight="1">
      <c r="A2" s="1636" t="s">
        <v>944</v>
      </c>
      <c r="B2" s="254" t="s">
        <v>945</v>
      </c>
      <c r="C2" s="1639" t="s">
        <v>2139</v>
      </c>
      <c r="D2" s="1639"/>
      <c r="E2" s="1639"/>
      <c r="F2" s="1639"/>
      <c r="G2" s="1639"/>
      <c r="H2" s="1639"/>
      <c r="I2" s="1639"/>
      <c r="J2" s="1639"/>
      <c r="K2" s="1639"/>
      <c r="L2" s="1639"/>
      <c r="M2" s="1640"/>
    </row>
    <row r="3" spans="1:13" ht="15" customHeight="1">
      <c r="A3" s="1637"/>
      <c r="B3" s="255" t="s">
        <v>1063</v>
      </c>
      <c r="C3" s="1554" t="s">
        <v>2179</v>
      </c>
      <c r="D3" s="1554"/>
      <c r="E3" s="1554"/>
      <c r="F3" s="1554"/>
      <c r="G3" s="1554"/>
      <c r="H3" s="1554"/>
      <c r="I3" s="1554"/>
      <c r="J3" s="1554"/>
      <c r="K3" s="1554"/>
      <c r="L3" s="1554"/>
      <c r="M3" s="1555"/>
    </row>
    <row r="4" spans="1:13" ht="15" customHeight="1">
      <c r="A4" s="1637"/>
      <c r="B4" s="256" t="s">
        <v>292</v>
      </c>
      <c r="C4" s="216" t="s">
        <v>93</v>
      </c>
      <c r="D4" s="229" t="s">
        <v>594</v>
      </c>
      <c r="E4" s="230" t="s">
        <v>594</v>
      </c>
      <c r="F4" s="2157" t="s">
        <v>293</v>
      </c>
      <c r="G4" s="2158"/>
      <c r="H4" s="231">
        <v>424</v>
      </c>
      <c r="I4" s="1554"/>
      <c r="J4" s="1554"/>
      <c r="K4" s="1554"/>
      <c r="L4" s="1554"/>
      <c r="M4" s="1555"/>
    </row>
    <row r="5" spans="1:13" ht="15" customHeight="1">
      <c r="A5" s="1637"/>
      <c r="B5" s="256" t="s">
        <v>947</v>
      </c>
      <c r="C5" s="1554" t="s">
        <v>1462</v>
      </c>
      <c r="D5" s="1554"/>
      <c r="E5" s="1554"/>
      <c r="F5" s="1554"/>
      <c r="G5" s="1554"/>
      <c r="H5" s="1554"/>
      <c r="I5" s="1554"/>
      <c r="J5" s="1554"/>
      <c r="K5" s="1554"/>
      <c r="L5" s="1554"/>
      <c r="M5" s="1555"/>
    </row>
    <row r="6" spans="1:13" ht="15" customHeight="1">
      <c r="A6" s="1637"/>
      <c r="B6" s="256" t="s">
        <v>948</v>
      </c>
      <c r="C6" s="1554" t="s">
        <v>1463</v>
      </c>
      <c r="D6" s="1554"/>
      <c r="E6" s="1554"/>
      <c r="F6" s="1554"/>
      <c r="G6" s="1554"/>
      <c r="H6" s="1554"/>
      <c r="I6" s="1554"/>
      <c r="J6" s="1554"/>
      <c r="K6" s="1554"/>
      <c r="L6" s="1554"/>
      <c r="M6" s="1555"/>
    </row>
    <row r="7" spans="1:13" ht="15" customHeight="1">
      <c r="A7" s="1637"/>
      <c r="B7" s="256" t="s">
        <v>949</v>
      </c>
      <c r="C7" s="1667" t="s">
        <v>10</v>
      </c>
      <c r="D7" s="1667"/>
      <c r="E7" s="221" t="s">
        <v>594</v>
      </c>
      <c r="F7" s="221" t="s">
        <v>594</v>
      </c>
      <c r="G7" s="301" t="s">
        <v>594</v>
      </c>
      <c r="H7" s="302" t="s">
        <v>296</v>
      </c>
      <c r="I7" s="1667" t="s">
        <v>18</v>
      </c>
      <c r="J7" s="1667"/>
      <c r="K7" s="1667"/>
      <c r="L7" s="1667"/>
      <c r="M7" s="1668"/>
    </row>
    <row r="8" spans="1:13">
      <c r="A8" s="1637"/>
      <c r="B8" s="1790" t="s">
        <v>950</v>
      </c>
      <c r="C8" s="221" t="s">
        <v>594</v>
      </c>
      <c r="D8" s="221" t="s">
        <v>594</v>
      </c>
      <c r="E8" s="258" t="s">
        <v>594</v>
      </c>
      <c r="F8" s="258" t="s">
        <v>594</v>
      </c>
      <c r="G8" s="258" t="s">
        <v>594</v>
      </c>
      <c r="H8" s="258" t="s">
        <v>594</v>
      </c>
      <c r="I8" s="221" t="s">
        <v>594</v>
      </c>
      <c r="J8" s="221" t="s">
        <v>594</v>
      </c>
      <c r="K8" s="221" t="s">
        <v>594</v>
      </c>
      <c r="L8" s="221" t="s">
        <v>594</v>
      </c>
      <c r="M8" s="234" t="s">
        <v>594</v>
      </c>
    </row>
    <row r="9" spans="1:13" ht="15" customHeight="1">
      <c r="A9" s="1637"/>
      <c r="B9" s="1790"/>
      <c r="C9" s="1666" t="s">
        <v>1684</v>
      </c>
      <c r="D9" s="1666"/>
      <c r="E9" s="221" t="s">
        <v>594</v>
      </c>
      <c r="F9" s="1666" t="s">
        <v>594</v>
      </c>
      <c r="G9" s="1666"/>
      <c r="H9" s="221" t="s">
        <v>594</v>
      </c>
      <c r="I9" s="1666" t="s">
        <v>594</v>
      </c>
      <c r="J9" s="1666"/>
      <c r="K9" s="221" t="s">
        <v>594</v>
      </c>
      <c r="L9" s="221" t="s">
        <v>594</v>
      </c>
      <c r="M9" s="234" t="s">
        <v>594</v>
      </c>
    </row>
    <row r="10" spans="1:13" ht="15" customHeight="1">
      <c r="A10" s="1637"/>
      <c r="B10" s="1791"/>
      <c r="C10" s="1666" t="s">
        <v>951</v>
      </c>
      <c r="D10" s="1666"/>
      <c r="E10" s="236" t="s">
        <v>594</v>
      </c>
      <c r="F10" s="1666" t="s">
        <v>951</v>
      </c>
      <c r="G10" s="1666"/>
      <c r="H10" s="236" t="s">
        <v>594</v>
      </c>
      <c r="I10" s="1666" t="s">
        <v>951</v>
      </c>
      <c r="J10" s="1666"/>
      <c r="K10" s="236" t="s">
        <v>594</v>
      </c>
      <c r="L10" s="236" t="s">
        <v>594</v>
      </c>
      <c r="M10" s="248" t="s">
        <v>594</v>
      </c>
    </row>
    <row r="11" spans="1:13" ht="186.75" customHeight="1">
      <c r="A11" s="1637"/>
      <c r="B11" s="256" t="s">
        <v>952</v>
      </c>
      <c r="C11" s="1690" t="s">
        <v>2140</v>
      </c>
      <c r="D11" s="1690"/>
      <c r="E11" s="1690"/>
      <c r="F11" s="1690"/>
      <c r="G11" s="1690"/>
      <c r="H11" s="1690"/>
      <c r="I11" s="1690"/>
      <c r="J11" s="1690"/>
      <c r="K11" s="1690"/>
      <c r="L11" s="1690"/>
      <c r="M11" s="1884"/>
    </row>
    <row r="12" spans="1:13" ht="147" customHeight="1">
      <c r="A12" s="1637"/>
      <c r="B12" s="256" t="s">
        <v>1069</v>
      </c>
      <c r="C12" s="1690" t="s">
        <v>1685</v>
      </c>
      <c r="D12" s="1690"/>
      <c r="E12" s="1690"/>
      <c r="F12" s="1690"/>
      <c r="G12" s="1690"/>
      <c r="H12" s="1690"/>
      <c r="I12" s="1690"/>
      <c r="J12" s="1690"/>
      <c r="K12" s="1690"/>
      <c r="L12" s="1690"/>
      <c r="M12" s="1884"/>
    </row>
    <row r="13" spans="1:13" ht="45" customHeight="1">
      <c r="A13" s="1637"/>
      <c r="B13" s="256" t="s">
        <v>1071</v>
      </c>
      <c r="C13" s="1956" t="s">
        <v>1449</v>
      </c>
      <c r="D13" s="1956"/>
      <c r="E13" s="1956"/>
      <c r="F13" s="1956"/>
      <c r="G13" s="1956"/>
      <c r="H13" s="1956"/>
      <c r="I13" s="1956"/>
      <c r="J13" s="1956"/>
      <c r="K13" s="1956"/>
      <c r="L13" s="1956"/>
      <c r="M13" s="1957"/>
    </row>
    <row r="14" spans="1:13" ht="15" customHeight="1">
      <c r="A14" s="1637"/>
      <c r="B14" s="1767" t="s">
        <v>1072</v>
      </c>
      <c r="C14" s="1554" t="s">
        <v>69</v>
      </c>
      <c r="D14" s="1554"/>
      <c r="E14" s="232" t="s">
        <v>108</v>
      </c>
      <c r="F14" s="1554" t="s">
        <v>1686</v>
      </c>
      <c r="G14" s="1554"/>
      <c r="H14" s="1554"/>
      <c r="I14" s="1554"/>
      <c r="J14" s="1554"/>
      <c r="K14" s="1554"/>
      <c r="L14" s="1554"/>
      <c r="M14" s="1555"/>
    </row>
    <row r="15" spans="1:13">
      <c r="A15" s="1637"/>
      <c r="B15" s="1768"/>
      <c r="C15" s="216" t="s">
        <v>594</v>
      </c>
      <c r="D15" s="216" t="s">
        <v>594</v>
      </c>
      <c r="E15" s="233" t="s">
        <v>594</v>
      </c>
      <c r="F15" s="220" t="s">
        <v>594</v>
      </c>
      <c r="G15" s="220" t="s">
        <v>594</v>
      </c>
      <c r="H15" s="220" t="s">
        <v>594</v>
      </c>
      <c r="I15" s="220" t="s">
        <v>594</v>
      </c>
      <c r="J15" s="220" t="s">
        <v>594</v>
      </c>
      <c r="K15" s="220" t="s">
        <v>594</v>
      </c>
      <c r="L15" s="221" t="s">
        <v>594</v>
      </c>
      <c r="M15" s="234" t="s">
        <v>594</v>
      </c>
    </row>
    <row r="16" spans="1:13" ht="15" customHeight="1">
      <c r="A16" s="1760" t="s">
        <v>204</v>
      </c>
      <c r="B16" s="259" t="s">
        <v>283</v>
      </c>
      <c r="C16" s="1554" t="s">
        <v>690</v>
      </c>
      <c r="D16" s="1554"/>
      <c r="E16" s="1554"/>
      <c r="F16" s="1554"/>
      <c r="G16" s="1554"/>
      <c r="H16" s="1554"/>
      <c r="I16" s="1554"/>
      <c r="J16" s="1554"/>
      <c r="K16" s="1554"/>
      <c r="L16" s="1554"/>
      <c r="M16" s="1555"/>
    </row>
    <row r="17" spans="1:13" ht="44.25" customHeight="1">
      <c r="A17" s="1632"/>
      <c r="B17" s="259" t="s">
        <v>1074</v>
      </c>
      <c r="C17" s="1554" t="s">
        <v>2138</v>
      </c>
      <c r="D17" s="1554"/>
      <c r="E17" s="1554"/>
      <c r="F17" s="1554"/>
      <c r="G17" s="1554"/>
      <c r="H17" s="1554"/>
      <c r="I17" s="1554"/>
      <c r="J17" s="1554"/>
      <c r="K17" s="1554"/>
      <c r="L17" s="1554"/>
      <c r="M17" s="1555"/>
    </row>
    <row r="18" spans="1:13">
      <c r="A18" s="1632"/>
      <c r="B18" s="1634" t="s">
        <v>954</v>
      </c>
      <c r="C18" s="221" t="s">
        <v>594</v>
      </c>
      <c r="D18" s="220" t="s">
        <v>594</v>
      </c>
      <c r="E18" s="220" t="s">
        <v>594</v>
      </c>
      <c r="F18" s="220" t="s">
        <v>594</v>
      </c>
      <c r="G18" s="220" t="s">
        <v>594</v>
      </c>
      <c r="H18" s="220" t="s">
        <v>594</v>
      </c>
      <c r="I18" s="220" t="s">
        <v>594</v>
      </c>
      <c r="J18" s="220" t="s">
        <v>594</v>
      </c>
      <c r="K18" s="220" t="s">
        <v>594</v>
      </c>
      <c r="L18" s="220" t="s">
        <v>594</v>
      </c>
      <c r="M18" s="242" t="s">
        <v>594</v>
      </c>
    </row>
    <row r="19" spans="1:13">
      <c r="A19" s="1632"/>
      <c r="B19" s="1634"/>
      <c r="C19" s="221" t="s">
        <v>594</v>
      </c>
      <c r="D19" s="216" t="s">
        <v>594</v>
      </c>
      <c r="E19" s="220" t="s">
        <v>594</v>
      </c>
      <c r="F19" s="216" t="s">
        <v>594</v>
      </c>
      <c r="G19" s="220" t="s">
        <v>594</v>
      </c>
      <c r="H19" s="216" t="s">
        <v>594</v>
      </c>
      <c r="I19" s="220" t="s">
        <v>594</v>
      </c>
      <c r="J19" s="216" t="s">
        <v>594</v>
      </c>
      <c r="K19" s="220" t="s">
        <v>594</v>
      </c>
      <c r="L19" s="220" t="s">
        <v>594</v>
      </c>
      <c r="M19" s="242" t="s">
        <v>594</v>
      </c>
    </row>
    <row r="20" spans="1:13" ht="31.5">
      <c r="A20" s="1632"/>
      <c r="B20" s="1634"/>
      <c r="C20" s="220" t="s">
        <v>955</v>
      </c>
      <c r="D20" s="260" t="s">
        <v>594</v>
      </c>
      <c r="E20" s="220" t="s">
        <v>956</v>
      </c>
      <c r="F20" s="260" t="s">
        <v>594</v>
      </c>
      <c r="G20" s="220" t="s">
        <v>957</v>
      </c>
      <c r="H20" s="260" t="s">
        <v>594</v>
      </c>
      <c r="I20" s="220" t="s">
        <v>958</v>
      </c>
      <c r="J20" s="260" t="s">
        <v>594</v>
      </c>
      <c r="K20" s="220" t="s">
        <v>594</v>
      </c>
      <c r="L20" s="220" t="s">
        <v>594</v>
      </c>
      <c r="M20" s="242" t="s">
        <v>594</v>
      </c>
    </row>
    <row r="21" spans="1:13" ht="31.5">
      <c r="A21" s="1632"/>
      <c r="B21" s="1634"/>
      <c r="C21" s="220" t="s">
        <v>959</v>
      </c>
      <c r="D21" s="260" t="s">
        <v>594</v>
      </c>
      <c r="E21" s="220" t="s">
        <v>960</v>
      </c>
      <c r="F21" s="260" t="s">
        <v>594</v>
      </c>
      <c r="G21" s="220" t="s">
        <v>961</v>
      </c>
      <c r="H21" s="260" t="s">
        <v>594</v>
      </c>
      <c r="I21" s="220" t="s">
        <v>594</v>
      </c>
      <c r="J21" s="220" t="s">
        <v>594</v>
      </c>
      <c r="K21" s="220" t="s">
        <v>594</v>
      </c>
      <c r="L21" s="220" t="s">
        <v>594</v>
      </c>
      <c r="M21" s="242" t="s">
        <v>594</v>
      </c>
    </row>
    <row r="22" spans="1:13" ht="31.5">
      <c r="A22" s="1632"/>
      <c r="B22" s="1634"/>
      <c r="C22" s="220" t="s">
        <v>962</v>
      </c>
      <c r="D22" s="260" t="s">
        <v>594</v>
      </c>
      <c r="E22" s="220" t="s">
        <v>963</v>
      </c>
      <c r="F22" s="260" t="s">
        <v>594</v>
      </c>
      <c r="G22" s="220" t="s">
        <v>594</v>
      </c>
      <c r="H22" s="220" t="s">
        <v>594</v>
      </c>
      <c r="I22" s="220" t="s">
        <v>594</v>
      </c>
      <c r="J22" s="220" t="s">
        <v>594</v>
      </c>
      <c r="K22" s="220" t="s">
        <v>594</v>
      </c>
      <c r="L22" s="220" t="s">
        <v>594</v>
      </c>
      <c r="M22" s="242" t="s">
        <v>594</v>
      </c>
    </row>
    <row r="23" spans="1:13" ht="15" customHeight="1">
      <c r="A23" s="1632"/>
      <c r="B23" s="1634"/>
      <c r="C23" s="220" t="s">
        <v>105</v>
      </c>
      <c r="D23" s="260" t="s">
        <v>964</v>
      </c>
      <c r="E23" s="220" t="s">
        <v>965</v>
      </c>
      <c r="F23" s="1666" t="s">
        <v>1687</v>
      </c>
      <c r="G23" s="1666"/>
      <c r="H23" s="1666"/>
      <c r="I23" s="1666"/>
      <c r="J23" s="236" t="s">
        <v>594</v>
      </c>
      <c r="K23" s="236" t="s">
        <v>594</v>
      </c>
      <c r="L23" s="236" t="s">
        <v>594</v>
      </c>
      <c r="M23" s="248" t="s">
        <v>594</v>
      </c>
    </row>
    <row r="24" spans="1:13">
      <c r="A24" s="1632"/>
      <c r="B24" s="1635"/>
      <c r="C24" s="216" t="s">
        <v>594</v>
      </c>
      <c r="D24" s="216" t="s">
        <v>594</v>
      </c>
      <c r="E24" s="216" t="s">
        <v>594</v>
      </c>
      <c r="F24" s="216" t="s">
        <v>594</v>
      </c>
      <c r="G24" s="216" t="s">
        <v>594</v>
      </c>
      <c r="H24" s="216" t="s">
        <v>594</v>
      </c>
      <c r="I24" s="216" t="s">
        <v>594</v>
      </c>
      <c r="J24" s="216" t="s">
        <v>594</v>
      </c>
      <c r="K24" s="216" t="s">
        <v>594</v>
      </c>
      <c r="L24" s="216" t="s">
        <v>594</v>
      </c>
      <c r="M24" s="217" t="s">
        <v>594</v>
      </c>
    </row>
    <row r="25" spans="1:13">
      <c r="A25" s="1632"/>
      <c r="B25" s="1634" t="s">
        <v>967</v>
      </c>
      <c r="C25" s="220" t="s">
        <v>594</v>
      </c>
      <c r="D25" s="220" t="s">
        <v>594</v>
      </c>
      <c r="E25" s="220" t="s">
        <v>594</v>
      </c>
      <c r="F25" s="220" t="s">
        <v>594</v>
      </c>
      <c r="G25" s="220" t="s">
        <v>594</v>
      </c>
      <c r="H25" s="220" t="s">
        <v>594</v>
      </c>
      <c r="I25" s="220" t="s">
        <v>594</v>
      </c>
      <c r="J25" s="220" t="s">
        <v>594</v>
      </c>
      <c r="K25" s="220" t="s">
        <v>594</v>
      </c>
      <c r="L25" s="221" t="s">
        <v>594</v>
      </c>
      <c r="M25" s="234" t="s">
        <v>594</v>
      </c>
    </row>
    <row r="26" spans="1:13">
      <c r="A26" s="1632"/>
      <c r="B26" s="1634"/>
      <c r="C26" s="220" t="s">
        <v>968</v>
      </c>
      <c r="D26" s="222" t="s">
        <v>594</v>
      </c>
      <c r="E26" s="220" t="s">
        <v>594</v>
      </c>
      <c r="F26" s="220" t="s">
        <v>969</v>
      </c>
      <c r="G26" s="222"/>
      <c r="H26" s="220" t="s">
        <v>594</v>
      </c>
      <c r="I26" s="220" t="s">
        <v>970</v>
      </c>
      <c r="J26" s="222"/>
      <c r="K26" s="220" t="s">
        <v>594</v>
      </c>
      <c r="L26" s="221" t="s">
        <v>594</v>
      </c>
      <c r="M26" s="234" t="s">
        <v>594</v>
      </c>
    </row>
    <row r="27" spans="1:13" ht="31.5">
      <c r="A27" s="1632"/>
      <c r="B27" s="1634"/>
      <c r="C27" s="220" t="s">
        <v>971</v>
      </c>
      <c r="D27" s="261" t="s">
        <v>594</v>
      </c>
      <c r="E27" s="221" t="s">
        <v>594</v>
      </c>
      <c r="F27" s="220" t="s">
        <v>972</v>
      </c>
      <c r="G27" s="305" t="s">
        <v>964</v>
      </c>
      <c r="H27" s="221" t="s">
        <v>594</v>
      </c>
      <c r="I27" s="221" t="s">
        <v>594</v>
      </c>
      <c r="J27" s="221" t="s">
        <v>594</v>
      </c>
      <c r="K27" s="221" t="s">
        <v>594</v>
      </c>
      <c r="L27" s="221" t="s">
        <v>594</v>
      </c>
      <c r="M27" s="234" t="s">
        <v>594</v>
      </c>
    </row>
    <row r="28" spans="1:13">
      <c r="A28" s="1632"/>
      <c r="B28" s="1635"/>
      <c r="C28" s="216" t="s">
        <v>594</v>
      </c>
      <c r="D28" s="216" t="s">
        <v>594</v>
      </c>
      <c r="E28" s="216" t="s">
        <v>594</v>
      </c>
      <c r="F28" s="216" t="s">
        <v>594</v>
      </c>
      <c r="G28" s="216" t="s">
        <v>594</v>
      </c>
      <c r="H28" s="216" t="s">
        <v>594</v>
      </c>
      <c r="I28" s="216" t="s">
        <v>594</v>
      </c>
      <c r="J28" s="216" t="s">
        <v>594</v>
      </c>
      <c r="K28" s="216" t="s">
        <v>594</v>
      </c>
      <c r="L28" s="236" t="s">
        <v>594</v>
      </c>
      <c r="M28" s="248" t="s">
        <v>594</v>
      </c>
    </row>
    <row r="29" spans="1:13">
      <c r="A29" s="1632"/>
      <c r="B29" s="257" t="s">
        <v>973</v>
      </c>
      <c r="C29" s="220" t="s">
        <v>594</v>
      </c>
      <c r="D29" s="220" t="s">
        <v>594</v>
      </c>
      <c r="E29" s="220" t="s">
        <v>594</v>
      </c>
      <c r="F29" s="220" t="s">
        <v>594</v>
      </c>
      <c r="G29" s="220" t="s">
        <v>594</v>
      </c>
      <c r="H29" s="220" t="s">
        <v>594</v>
      </c>
      <c r="I29" s="220" t="s">
        <v>594</v>
      </c>
      <c r="J29" s="220" t="s">
        <v>594</v>
      </c>
      <c r="K29" s="220" t="s">
        <v>594</v>
      </c>
      <c r="L29" s="220" t="s">
        <v>594</v>
      </c>
      <c r="M29" s="242" t="s">
        <v>594</v>
      </c>
    </row>
    <row r="30" spans="1:13" ht="15" customHeight="1">
      <c r="A30" s="1632"/>
      <c r="B30" s="257" t="s">
        <v>594</v>
      </c>
      <c r="C30" s="262" t="s">
        <v>974</v>
      </c>
      <c r="D30" s="263">
        <v>20</v>
      </c>
      <c r="E30" s="220" t="s">
        <v>594</v>
      </c>
      <c r="F30" s="221" t="s">
        <v>975</v>
      </c>
      <c r="G30" s="222">
        <v>2022</v>
      </c>
      <c r="H30" s="220" t="s">
        <v>594</v>
      </c>
      <c r="I30" s="221" t="s">
        <v>976</v>
      </c>
      <c r="J30" s="1663" t="s">
        <v>1688</v>
      </c>
      <c r="K30" s="1554"/>
      <c r="L30" s="1664"/>
      <c r="M30" s="242" t="s">
        <v>594</v>
      </c>
    </row>
    <row r="31" spans="1:13">
      <c r="A31" s="1632"/>
      <c r="B31" s="256" t="s">
        <v>594</v>
      </c>
      <c r="C31" s="216" t="s">
        <v>594</v>
      </c>
      <c r="D31" s="216" t="s">
        <v>594</v>
      </c>
      <c r="E31" s="216" t="s">
        <v>594</v>
      </c>
      <c r="F31" s="216" t="s">
        <v>594</v>
      </c>
      <c r="G31" s="216" t="s">
        <v>594</v>
      </c>
      <c r="H31" s="216" t="s">
        <v>594</v>
      </c>
      <c r="I31" s="216" t="s">
        <v>594</v>
      </c>
      <c r="J31" s="216" t="s">
        <v>594</v>
      </c>
      <c r="K31" s="216" t="s">
        <v>594</v>
      </c>
      <c r="L31" s="216" t="s">
        <v>594</v>
      </c>
      <c r="M31" s="217" t="s">
        <v>594</v>
      </c>
    </row>
    <row r="32" spans="1:13">
      <c r="A32" s="1632"/>
      <c r="B32" s="1634" t="s">
        <v>977</v>
      </c>
      <c r="C32" s="244" t="s">
        <v>594</v>
      </c>
      <c r="D32" s="244" t="s">
        <v>594</v>
      </c>
      <c r="E32" s="244" t="s">
        <v>594</v>
      </c>
      <c r="F32" s="244" t="s">
        <v>594</v>
      </c>
      <c r="G32" s="244" t="s">
        <v>594</v>
      </c>
      <c r="H32" s="244" t="s">
        <v>594</v>
      </c>
      <c r="I32" s="244" t="s">
        <v>594</v>
      </c>
      <c r="J32" s="244" t="s">
        <v>594</v>
      </c>
      <c r="K32" s="244" t="s">
        <v>594</v>
      </c>
      <c r="L32" s="221" t="s">
        <v>594</v>
      </c>
      <c r="M32" s="234" t="s">
        <v>594</v>
      </c>
    </row>
    <row r="33" spans="1:13">
      <c r="A33" s="1632"/>
      <c r="B33" s="1634"/>
      <c r="C33" s="220" t="s">
        <v>978</v>
      </c>
      <c r="D33" s="222">
        <v>2.0230000000000001</v>
      </c>
      <c r="E33" s="244" t="s">
        <v>594</v>
      </c>
      <c r="F33" s="220" t="s">
        <v>979</v>
      </c>
      <c r="G33" s="246">
        <v>2033</v>
      </c>
      <c r="H33" s="244" t="s">
        <v>594</v>
      </c>
      <c r="I33" s="221" t="s">
        <v>594</v>
      </c>
      <c r="J33" s="244" t="s">
        <v>594</v>
      </c>
      <c r="K33" s="244" t="s">
        <v>594</v>
      </c>
      <c r="L33" s="221" t="s">
        <v>594</v>
      </c>
      <c r="M33" s="234" t="s">
        <v>594</v>
      </c>
    </row>
    <row r="34" spans="1:13">
      <c r="A34" s="1632"/>
      <c r="B34" s="1635"/>
      <c r="C34" s="216" t="s">
        <v>594</v>
      </c>
      <c r="D34" s="216" t="s">
        <v>594</v>
      </c>
      <c r="E34" s="247" t="s">
        <v>594</v>
      </c>
      <c r="F34" s="216" t="s">
        <v>594</v>
      </c>
      <c r="G34" s="247" t="s">
        <v>594</v>
      </c>
      <c r="H34" s="247" t="s">
        <v>594</v>
      </c>
      <c r="I34" s="236" t="s">
        <v>594</v>
      </c>
      <c r="J34" s="247" t="s">
        <v>594</v>
      </c>
      <c r="K34" s="247" t="s">
        <v>594</v>
      </c>
      <c r="L34" s="236" t="s">
        <v>594</v>
      </c>
      <c r="M34" s="248" t="s">
        <v>594</v>
      </c>
    </row>
    <row r="35" spans="1:13">
      <c r="A35" s="1632"/>
      <c r="B35" s="1634" t="s">
        <v>980</v>
      </c>
      <c r="C35" s="220" t="s">
        <v>594</v>
      </c>
      <c r="D35" s="220" t="s">
        <v>594</v>
      </c>
      <c r="E35" s="220" t="s">
        <v>594</v>
      </c>
      <c r="F35" s="220" t="s">
        <v>594</v>
      </c>
      <c r="G35" s="220" t="s">
        <v>594</v>
      </c>
      <c r="H35" s="220" t="s">
        <v>594</v>
      </c>
      <c r="I35" s="220" t="s">
        <v>594</v>
      </c>
      <c r="J35" s="220" t="s">
        <v>594</v>
      </c>
      <c r="K35" s="220" t="s">
        <v>594</v>
      </c>
      <c r="L35" s="220" t="s">
        <v>594</v>
      </c>
      <c r="M35" s="242" t="s">
        <v>594</v>
      </c>
    </row>
    <row r="36" spans="1:13">
      <c r="A36" s="1632"/>
      <c r="B36" s="1634"/>
      <c r="C36" s="220" t="s">
        <v>594</v>
      </c>
      <c r="D36" s="811">
        <v>2023</v>
      </c>
      <c r="E36" s="822" t="s">
        <v>594</v>
      </c>
      <c r="F36" s="687">
        <v>2024</v>
      </c>
      <c r="G36" s="822" t="s">
        <v>594</v>
      </c>
      <c r="H36" s="814">
        <v>2025</v>
      </c>
      <c r="I36" s="814" t="s">
        <v>594</v>
      </c>
      <c r="J36" s="814">
        <v>2026</v>
      </c>
      <c r="K36" s="822" t="s">
        <v>594</v>
      </c>
      <c r="L36" s="822">
        <v>2027</v>
      </c>
      <c r="M36" s="242" t="s">
        <v>594</v>
      </c>
    </row>
    <row r="37" spans="1:13">
      <c r="A37" s="1632"/>
      <c r="B37" s="1634"/>
      <c r="C37" s="220" t="s">
        <v>594</v>
      </c>
      <c r="D37" s="223">
        <v>5</v>
      </c>
      <c r="E37" s="263" t="s">
        <v>594</v>
      </c>
      <c r="F37" s="227">
        <v>5</v>
      </c>
      <c r="G37" s="263" t="s">
        <v>594</v>
      </c>
      <c r="H37" s="227">
        <v>5</v>
      </c>
      <c r="I37" s="263" t="s">
        <v>594</v>
      </c>
      <c r="J37" s="227">
        <v>5</v>
      </c>
      <c r="K37" s="263" t="s">
        <v>594</v>
      </c>
      <c r="L37" s="227">
        <v>5</v>
      </c>
      <c r="M37" s="264" t="s">
        <v>594</v>
      </c>
    </row>
    <row r="38" spans="1:13">
      <c r="A38" s="1632"/>
      <c r="B38" s="1634"/>
      <c r="C38" s="220" t="s">
        <v>594</v>
      </c>
      <c r="D38" s="822">
        <v>2028</v>
      </c>
      <c r="E38" s="293" t="s">
        <v>594</v>
      </c>
      <c r="F38" s="822">
        <v>2029</v>
      </c>
      <c r="G38" s="293" t="s">
        <v>594</v>
      </c>
      <c r="H38" s="814">
        <v>2030</v>
      </c>
      <c r="I38" s="291" t="s">
        <v>594</v>
      </c>
      <c r="J38" s="814">
        <v>2031</v>
      </c>
      <c r="K38" s="293" t="s">
        <v>594</v>
      </c>
      <c r="L38" s="822">
        <v>2032</v>
      </c>
      <c r="M38" s="242" t="s">
        <v>594</v>
      </c>
    </row>
    <row r="39" spans="1:13">
      <c r="A39" s="1632"/>
      <c r="B39" s="1634"/>
      <c r="C39" s="220" t="s">
        <v>594</v>
      </c>
      <c r="D39" s="223">
        <v>5</v>
      </c>
      <c r="E39" s="263" t="s">
        <v>594</v>
      </c>
      <c r="F39" s="227">
        <v>5</v>
      </c>
      <c r="G39" s="263" t="s">
        <v>594</v>
      </c>
      <c r="H39" s="227">
        <v>5</v>
      </c>
      <c r="I39" s="263" t="s">
        <v>594</v>
      </c>
      <c r="J39" s="227">
        <v>5</v>
      </c>
      <c r="K39" s="263" t="s">
        <v>594</v>
      </c>
      <c r="L39" s="227">
        <v>5</v>
      </c>
      <c r="M39" s="264" t="s">
        <v>594</v>
      </c>
    </row>
    <row r="40" spans="1:13">
      <c r="A40" s="1632"/>
      <c r="B40" s="1634"/>
      <c r="C40" s="220" t="s">
        <v>594</v>
      </c>
      <c r="D40" s="754">
        <v>2033</v>
      </c>
      <c r="E40" s="220" t="s">
        <v>594</v>
      </c>
      <c r="F40" s="220"/>
      <c r="G40" s="220" t="s">
        <v>594</v>
      </c>
      <c r="H40" s="221"/>
      <c r="I40" s="221" t="s">
        <v>594</v>
      </c>
      <c r="J40" s="221"/>
      <c r="K40" s="220" t="s">
        <v>594</v>
      </c>
      <c r="L40" s="220"/>
      <c r="M40" s="242" t="s">
        <v>594</v>
      </c>
    </row>
    <row r="41" spans="1:13">
      <c r="A41" s="1632"/>
      <c r="B41" s="1634"/>
      <c r="C41" s="220" t="s">
        <v>594</v>
      </c>
      <c r="D41" s="223">
        <v>5</v>
      </c>
      <c r="E41" s="263" t="s">
        <v>594</v>
      </c>
      <c r="F41" s="227" t="s">
        <v>594</v>
      </c>
      <c r="G41" s="263" t="s">
        <v>594</v>
      </c>
      <c r="H41" s="227" t="s">
        <v>594</v>
      </c>
      <c r="I41" s="263" t="s">
        <v>594</v>
      </c>
      <c r="J41" s="227" t="s">
        <v>594</v>
      </c>
      <c r="K41" s="263" t="s">
        <v>594</v>
      </c>
      <c r="L41" s="227" t="s">
        <v>594</v>
      </c>
      <c r="M41" s="264" t="s">
        <v>594</v>
      </c>
    </row>
    <row r="42" spans="1:13">
      <c r="A42" s="1632"/>
      <c r="B42" s="1634"/>
      <c r="C42" s="220" t="s">
        <v>594</v>
      </c>
      <c r="D42" s="216"/>
      <c r="E42" s="216" t="s">
        <v>594</v>
      </c>
      <c r="F42" s="216" t="s">
        <v>981</v>
      </c>
      <c r="G42" s="216" t="s">
        <v>594</v>
      </c>
      <c r="H42" s="220" t="s">
        <v>594</v>
      </c>
      <c r="I42" s="220" t="s">
        <v>594</v>
      </c>
      <c r="J42" s="220" t="s">
        <v>594</v>
      </c>
      <c r="K42" s="220" t="s">
        <v>594</v>
      </c>
      <c r="L42" s="220" t="s">
        <v>594</v>
      </c>
      <c r="M42" s="242" t="s">
        <v>594</v>
      </c>
    </row>
    <row r="43" spans="1:13" ht="15" customHeight="1">
      <c r="A43" s="1632"/>
      <c r="B43" s="1634"/>
      <c r="C43" s="220" t="s">
        <v>594</v>
      </c>
      <c r="D43" s="229" t="s">
        <v>594</v>
      </c>
      <c r="E43" s="231" t="s">
        <v>594</v>
      </c>
      <c r="F43" s="1554">
        <v>55</v>
      </c>
      <c r="G43" s="1664"/>
      <c r="H43" s="1675" t="s">
        <v>594</v>
      </c>
      <c r="I43" s="1675"/>
      <c r="J43" s="220" t="s">
        <v>594</v>
      </c>
      <c r="K43" s="220" t="s">
        <v>594</v>
      </c>
      <c r="L43" s="220" t="s">
        <v>594</v>
      </c>
      <c r="M43" s="242" t="s">
        <v>594</v>
      </c>
    </row>
    <row r="44" spans="1:13">
      <c r="A44" s="1632"/>
      <c r="B44" s="1634"/>
      <c r="C44" s="216" t="s">
        <v>594</v>
      </c>
      <c r="D44" s="216" t="s">
        <v>594</v>
      </c>
      <c r="E44" s="216" t="s">
        <v>594</v>
      </c>
      <c r="F44" s="216" t="s">
        <v>594</v>
      </c>
      <c r="G44" s="216" t="s">
        <v>594</v>
      </c>
      <c r="H44" s="216" t="s">
        <v>594</v>
      </c>
      <c r="I44" s="216" t="s">
        <v>594</v>
      </c>
      <c r="J44" s="216" t="s">
        <v>594</v>
      </c>
      <c r="K44" s="216" t="s">
        <v>594</v>
      </c>
      <c r="L44" s="216" t="s">
        <v>594</v>
      </c>
      <c r="M44" s="217" t="s">
        <v>594</v>
      </c>
    </row>
    <row r="45" spans="1:13">
      <c r="A45" s="1632"/>
      <c r="B45" s="1764" t="s">
        <v>982</v>
      </c>
      <c r="C45" s="220" t="s">
        <v>594</v>
      </c>
      <c r="D45" s="220" t="s">
        <v>594</v>
      </c>
      <c r="E45" s="220" t="s">
        <v>594</v>
      </c>
      <c r="F45" s="220" t="s">
        <v>594</v>
      </c>
      <c r="G45" s="220" t="s">
        <v>594</v>
      </c>
      <c r="H45" s="220" t="s">
        <v>594</v>
      </c>
      <c r="I45" s="220" t="s">
        <v>594</v>
      </c>
      <c r="J45" s="220" t="s">
        <v>594</v>
      </c>
      <c r="K45" s="220" t="s">
        <v>594</v>
      </c>
      <c r="L45" s="221" t="s">
        <v>594</v>
      </c>
      <c r="M45" s="234" t="s">
        <v>594</v>
      </c>
    </row>
    <row r="46" spans="1:13" ht="15" customHeight="1">
      <c r="A46" s="1632"/>
      <c r="B46" s="1634"/>
      <c r="C46" s="221" t="s">
        <v>594</v>
      </c>
      <c r="D46" s="220" t="s">
        <v>93</v>
      </c>
      <c r="E46" s="216" t="s">
        <v>95</v>
      </c>
      <c r="F46" s="1624" t="s">
        <v>983</v>
      </c>
      <c r="G46" s="1889" t="s">
        <v>103</v>
      </c>
      <c r="H46" s="1890"/>
      <c r="I46" s="1890"/>
      <c r="J46" s="1891"/>
      <c r="K46" s="220" t="s">
        <v>984</v>
      </c>
      <c r="L46" s="1617" t="s">
        <v>594</v>
      </c>
      <c r="M46" s="1618"/>
    </row>
    <row r="47" spans="1:13">
      <c r="A47" s="1632"/>
      <c r="B47" s="1634"/>
      <c r="C47" s="221" t="s">
        <v>594</v>
      </c>
      <c r="D47" s="246" t="s">
        <v>964</v>
      </c>
      <c r="E47" s="231" t="s">
        <v>594</v>
      </c>
      <c r="F47" s="1624"/>
      <c r="G47" s="1892"/>
      <c r="H47" s="1893"/>
      <c r="I47" s="1893"/>
      <c r="J47" s="1894"/>
      <c r="K47" s="221" t="s">
        <v>594</v>
      </c>
      <c r="L47" s="1619"/>
      <c r="M47" s="1620"/>
    </row>
    <row r="48" spans="1:13">
      <c r="A48" s="1632"/>
      <c r="B48" s="1635"/>
      <c r="C48" s="236" t="s">
        <v>594</v>
      </c>
      <c r="D48" s="236" t="s">
        <v>594</v>
      </c>
      <c r="E48" s="236" t="s">
        <v>594</v>
      </c>
      <c r="F48" s="236" t="s">
        <v>594</v>
      </c>
      <c r="G48" s="236" t="s">
        <v>594</v>
      </c>
      <c r="H48" s="236" t="s">
        <v>594</v>
      </c>
      <c r="I48" s="236" t="s">
        <v>594</v>
      </c>
      <c r="J48" s="236" t="s">
        <v>594</v>
      </c>
      <c r="K48" s="236" t="s">
        <v>594</v>
      </c>
      <c r="L48" s="221" t="s">
        <v>594</v>
      </c>
      <c r="M48" s="234" t="s">
        <v>594</v>
      </c>
    </row>
    <row r="49" spans="1:13" ht="93" customHeight="1">
      <c r="A49" s="1632"/>
      <c r="B49" s="256" t="s">
        <v>985</v>
      </c>
      <c r="C49" s="1690" t="s">
        <v>2141</v>
      </c>
      <c r="D49" s="1690"/>
      <c r="E49" s="1690"/>
      <c r="F49" s="1690"/>
      <c r="G49" s="1690"/>
      <c r="H49" s="1690"/>
      <c r="I49" s="1690"/>
      <c r="J49" s="1690"/>
      <c r="K49" s="1690"/>
      <c r="L49" s="1690"/>
      <c r="M49" s="1884"/>
    </row>
    <row r="50" spans="1:13" ht="27.75" customHeight="1">
      <c r="A50" s="1632"/>
      <c r="B50" s="259" t="s">
        <v>986</v>
      </c>
      <c r="C50" s="1554" t="s">
        <v>1689</v>
      </c>
      <c r="D50" s="1554"/>
      <c r="E50" s="1554"/>
      <c r="F50" s="1554"/>
      <c r="G50" s="1554"/>
      <c r="H50" s="1554"/>
      <c r="I50" s="1554"/>
      <c r="J50" s="1554"/>
      <c r="K50" s="1554"/>
      <c r="L50" s="1554"/>
      <c r="M50" s="1555"/>
    </row>
    <row r="51" spans="1:13">
      <c r="A51" s="1632"/>
      <c r="B51" s="259" t="s">
        <v>988</v>
      </c>
      <c r="C51" s="216">
        <v>10</v>
      </c>
      <c r="D51" s="216" t="s">
        <v>594</v>
      </c>
      <c r="E51" s="216" t="s">
        <v>594</v>
      </c>
      <c r="F51" s="216" t="s">
        <v>594</v>
      </c>
      <c r="G51" s="216" t="s">
        <v>594</v>
      </c>
      <c r="H51" s="216" t="s">
        <v>594</v>
      </c>
      <c r="I51" s="216" t="s">
        <v>594</v>
      </c>
      <c r="J51" s="216" t="s">
        <v>594</v>
      </c>
      <c r="K51" s="216" t="s">
        <v>594</v>
      </c>
      <c r="L51" s="216" t="s">
        <v>594</v>
      </c>
      <c r="M51" s="217" t="s">
        <v>594</v>
      </c>
    </row>
    <row r="52" spans="1:13">
      <c r="A52" s="1632"/>
      <c r="B52" s="259" t="s">
        <v>990</v>
      </c>
      <c r="C52" s="216">
        <v>2022</v>
      </c>
      <c r="D52" s="216" t="s">
        <v>594</v>
      </c>
      <c r="E52" s="216" t="s">
        <v>594</v>
      </c>
      <c r="F52" s="216" t="s">
        <v>594</v>
      </c>
      <c r="G52" s="216" t="s">
        <v>594</v>
      </c>
      <c r="H52" s="216" t="s">
        <v>594</v>
      </c>
      <c r="I52" s="216" t="s">
        <v>594</v>
      </c>
      <c r="J52" s="216" t="s">
        <v>594</v>
      </c>
      <c r="K52" s="216" t="s">
        <v>594</v>
      </c>
      <c r="L52" s="216" t="s">
        <v>594</v>
      </c>
      <c r="M52" s="217" t="s">
        <v>594</v>
      </c>
    </row>
    <row r="53" spans="1:13" ht="15" customHeight="1">
      <c r="A53" s="1652" t="s">
        <v>216</v>
      </c>
      <c r="B53" s="265" t="s">
        <v>992</v>
      </c>
      <c r="C53" s="1554" t="s">
        <v>2150</v>
      </c>
      <c r="D53" s="1554"/>
      <c r="E53" s="1554"/>
      <c r="F53" s="1554"/>
      <c r="G53" s="1554"/>
      <c r="H53" s="1554"/>
      <c r="I53" s="1554"/>
      <c r="J53" s="1554"/>
      <c r="K53" s="1554"/>
      <c r="L53" s="1554"/>
      <c r="M53" s="1555"/>
    </row>
    <row r="54" spans="1:13" ht="15" customHeight="1">
      <c r="A54" s="1653"/>
      <c r="B54" s="265" t="s">
        <v>993</v>
      </c>
      <c r="C54" s="1554" t="s">
        <v>1029</v>
      </c>
      <c r="D54" s="1554"/>
      <c r="E54" s="1554"/>
      <c r="F54" s="1554"/>
      <c r="G54" s="1554"/>
      <c r="H54" s="1554"/>
      <c r="I54" s="1554"/>
      <c r="J54" s="1554"/>
      <c r="K54" s="1554"/>
      <c r="L54" s="1554"/>
      <c r="M54" s="1555"/>
    </row>
    <row r="55" spans="1:13" ht="15" customHeight="1">
      <c r="A55" s="1653"/>
      <c r="B55" s="265" t="s">
        <v>995</v>
      </c>
      <c r="C55" s="1554" t="s">
        <v>1690</v>
      </c>
      <c r="D55" s="1554"/>
      <c r="E55" s="1554"/>
      <c r="F55" s="1554"/>
      <c r="G55" s="1554"/>
      <c r="H55" s="1554"/>
      <c r="I55" s="1554"/>
      <c r="J55" s="1554"/>
      <c r="K55" s="1554"/>
      <c r="L55" s="1554"/>
      <c r="M55" s="1555"/>
    </row>
    <row r="56" spans="1:13" ht="15" customHeight="1">
      <c r="A56" s="1653"/>
      <c r="B56" s="265" t="s">
        <v>997</v>
      </c>
      <c r="C56" s="1554" t="s">
        <v>695</v>
      </c>
      <c r="D56" s="1554"/>
      <c r="E56" s="1554"/>
      <c r="F56" s="1554"/>
      <c r="G56" s="1554"/>
      <c r="H56" s="1554"/>
      <c r="I56" s="1554"/>
      <c r="J56" s="1554"/>
      <c r="K56" s="1554"/>
      <c r="L56" s="1554"/>
      <c r="M56" s="1555"/>
    </row>
    <row r="57" spans="1:13" ht="15" customHeight="1">
      <c r="A57" s="1653"/>
      <c r="B57" s="265" t="s">
        <v>998</v>
      </c>
      <c r="C57" s="1554" t="s">
        <v>2148</v>
      </c>
      <c r="D57" s="1554"/>
      <c r="E57" s="1554"/>
      <c r="F57" s="1554"/>
      <c r="G57" s="1554"/>
      <c r="H57" s="1554"/>
      <c r="I57" s="1554"/>
      <c r="J57" s="1554"/>
      <c r="K57" s="1554"/>
      <c r="L57" s="1554"/>
      <c r="M57" s="1555"/>
    </row>
    <row r="58" spans="1:13" ht="15" customHeight="1">
      <c r="A58" s="1654"/>
      <c r="B58" s="265" t="s">
        <v>999</v>
      </c>
      <c r="C58" s="1554">
        <v>3002048557</v>
      </c>
      <c r="D58" s="1554"/>
      <c r="E58" s="1554"/>
      <c r="F58" s="1554"/>
      <c r="G58" s="1554"/>
      <c r="H58" s="1554"/>
      <c r="I58" s="1554"/>
      <c r="J58" s="1554"/>
      <c r="K58" s="1554"/>
      <c r="L58" s="1554"/>
      <c r="M58" s="1555"/>
    </row>
    <row r="59" spans="1:13" ht="15" customHeight="1">
      <c r="A59" s="1652" t="s">
        <v>1000</v>
      </c>
      <c r="B59" s="266" t="s">
        <v>1001</v>
      </c>
      <c r="C59" s="1554" t="s">
        <v>1691</v>
      </c>
      <c r="D59" s="1554"/>
      <c r="E59" s="1554"/>
      <c r="F59" s="1554"/>
      <c r="G59" s="1554"/>
      <c r="H59" s="1554"/>
      <c r="I59" s="1554"/>
      <c r="J59" s="1554"/>
      <c r="K59" s="1554"/>
      <c r="L59" s="1554"/>
      <c r="M59" s="1555"/>
    </row>
    <row r="60" spans="1:13" ht="15" customHeight="1">
      <c r="A60" s="1653"/>
      <c r="B60" s="266" t="s">
        <v>1003</v>
      </c>
      <c r="C60" s="1554" t="s">
        <v>1103</v>
      </c>
      <c r="D60" s="1554"/>
      <c r="E60" s="1554"/>
      <c r="F60" s="1554"/>
      <c r="G60" s="1554"/>
      <c r="H60" s="1554"/>
      <c r="I60" s="1554"/>
      <c r="J60" s="1554"/>
      <c r="K60" s="1554"/>
      <c r="L60" s="1554"/>
      <c r="M60" s="1555"/>
    </row>
    <row r="61" spans="1:13" ht="15" customHeight="1">
      <c r="A61" s="1653"/>
      <c r="B61" s="267" t="s">
        <v>296</v>
      </c>
      <c r="C61" s="1554" t="s">
        <v>18</v>
      </c>
      <c r="D61" s="1554"/>
      <c r="E61" s="1554"/>
      <c r="F61" s="1554"/>
      <c r="G61" s="1554"/>
      <c r="H61" s="1554"/>
      <c r="I61" s="1554"/>
      <c r="J61" s="1554"/>
      <c r="K61" s="1554"/>
      <c r="L61" s="1554"/>
      <c r="M61" s="1555"/>
    </row>
    <row r="62" spans="1:13" ht="15" customHeight="1">
      <c r="A62" s="318" t="s">
        <v>220</v>
      </c>
      <c r="B62" s="268" t="s">
        <v>594</v>
      </c>
      <c r="C62" s="1554" t="s">
        <v>594</v>
      </c>
      <c r="D62" s="1554"/>
      <c r="E62" s="1554"/>
      <c r="F62" s="1554"/>
      <c r="G62" s="1554"/>
      <c r="H62" s="1554"/>
      <c r="I62" s="1554"/>
      <c r="J62" s="1554"/>
      <c r="K62" s="1554"/>
      <c r="L62" s="1554"/>
      <c r="M62" s="1555"/>
    </row>
    <row r="63" spans="1:13">
      <c r="C63" s="1554"/>
      <c r="D63" s="1554"/>
      <c r="E63" s="1554"/>
      <c r="F63" s="1554"/>
      <c r="G63" s="1554"/>
      <c r="H63" s="1554"/>
      <c r="I63" s="1554"/>
      <c r="J63" s="1554"/>
      <c r="K63" s="1554"/>
      <c r="L63" s="1554"/>
      <c r="M63" s="1555"/>
    </row>
  </sheetData>
  <mergeCells count="52">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L46:M47"/>
    <mergeCell ref="A16:A52"/>
    <mergeCell ref="C16:M16"/>
    <mergeCell ref="C17:M17"/>
    <mergeCell ref="B18:B24"/>
    <mergeCell ref="F23:I23"/>
    <mergeCell ref="B25:B28"/>
    <mergeCell ref="J30:L30"/>
    <mergeCell ref="B32:B34"/>
    <mergeCell ref="B35:B44"/>
    <mergeCell ref="F43:G43"/>
    <mergeCell ref="H43:I43"/>
    <mergeCell ref="B45:B48"/>
    <mergeCell ref="F46:F47"/>
    <mergeCell ref="G46:J47"/>
    <mergeCell ref="C49:M49"/>
    <mergeCell ref="C50:M50"/>
    <mergeCell ref="A53:A58"/>
    <mergeCell ref="C53:M53"/>
    <mergeCell ref="C54:M54"/>
    <mergeCell ref="C55:M55"/>
    <mergeCell ref="C56:M56"/>
    <mergeCell ref="C57:M57"/>
    <mergeCell ref="C58:M58"/>
    <mergeCell ref="C63:M63"/>
    <mergeCell ref="A59:A61"/>
    <mergeCell ref="C59:M59"/>
    <mergeCell ref="C60:M60"/>
    <mergeCell ref="C61:M61"/>
    <mergeCell ref="C62:M62"/>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A14" zoomScale="72" zoomScaleNormal="72" zoomScalePageLayoutView="90" workbookViewId="0">
      <selection activeCell="C2" sqref="C2:M2"/>
    </sheetView>
  </sheetViews>
  <sheetFormatPr baseColWidth="10" defaultColWidth="9.140625" defaultRowHeight="15.75"/>
  <cols>
    <col min="1" max="1" width="21.140625" customWidth="1"/>
    <col min="2" max="2" width="33.42578125" customWidth="1"/>
    <col min="3" max="13" width="9.140625" style="345"/>
    <col min="14" max="18" width="28" style="11" customWidth="1"/>
  </cols>
  <sheetData>
    <row r="1" spans="1:13">
      <c r="A1" s="737" t="s">
        <v>594</v>
      </c>
      <c r="B1" s="2160" t="s">
        <v>1473</v>
      </c>
      <c r="C1" s="2161"/>
      <c r="D1" s="2161"/>
      <c r="E1" s="2161"/>
      <c r="F1" s="2161"/>
      <c r="G1" s="2161"/>
      <c r="H1" s="2161"/>
      <c r="I1" s="2161"/>
      <c r="J1" s="333" t="s">
        <v>594</v>
      </c>
      <c r="K1" s="333" t="s">
        <v>594</v>
      </c>
      <c r="L1" s="333" t="s">
        <v>594</v>
      </c>
      <c r="M1" s="334" t="s">
        <v>594</v>
      </c>
    </row>
    <row r="2" spans="1:13" ht="33" customHeight="1">
      <c r="A2" s="1817" t="s">
        <v>944</v>
      </c>
      <c r="B2" s="281" t="s">
        <v>945</v>
      </c>
      <c r="C2" s="1840" t="s">
        <v>597</v>
      </c>
      <c r="D2" s="1840"/>
      <c r="E2" s="1840"/>
      <c r="F2" s="1840"/>
      <c r="G2" s="1840"/>
      <c r="H2" s="1840"/>
      <c r="I2" s="1840"/>
      <c r="J2" s="1840"/>
      <c r="K2" s="1840"/>
      <c r="L2" s="1840"/>
      <c r="M2" s="1841"/>
    </row>
    <row r="3" spans="1:13" ht="15" customHeight="1">
      <c r="A3" s="1818"/>
      <c r="B3" s="282" t="s">
        <v>946</v>
      </c>
      <c r="C3" s="1758" t="s">
        <v>1474</v>
      </c>
      <c r="D3" s="1758"/>
      <c r="E3" s="1758"/>
      <c r="F3" s="1758"/>
      <c r="G3" s="1758"/>
      <c r="H3" s="1758"/>
      <c r="I3" s="1758"/>
      <c r="J3" s="1758"/>
      <c r="K3" s="1758"/>
      <c r="L3" s="1758"/>
      <c r="M3" s="1759"/>
    </row>
    <row r="4" spans="1:13" ht="15" customHeight="1">
      <c r="A4" s="1818"/>
      <c r="B4" s="283" t="s">
        <v>292</v>
      </c>
      <c r="C4" s="738" t="s">
        <v>93</v>
      </c>
      <c r="D4" s="802" t="s">
        <v>594</v>
      </c>
      <c r="E4" s="803" t="s">
        <v>594</v>
      </c>
      <c r="F4" s="1842" t="s">
        <v>293</v>
      </c>
      <c r="G4" s="1843"/>
      <c r="H4" s="741">
        <v>86</v>
      </c>
      <c r="I4" s="1758" t="s">
        <v>1475</v>
      </c>
      <c r="J4" s="1758"/>
      <c r="K4" s="1758"/>
      <c r="L4" s="1758"/>
      <c r="M4" s="1759"/>
    </row>
    <row r="5" spans="1:13" ht="15" customHeight="1">
      <c r="A5" s="1818"/>
      <c r="B5" s="284" t="s">
        <v>947</v>
      </c>
      <c r="C5" s="1872" t="s">
        <v>1476</v>
      </c>
      <c r="D5" s="1872"/>
      <c r="E5" s="1872"/>
      <c r="F5" s="1872"/>
      <c r="G5" s="1872"/>
      <c r="H5" s="1872"/>
      <c r="I5" s="1872"/>
      <c r="J5" s="1872"/>
      <c r="K5" s="1872"/>
      <c r="L5" s="1872"/>
      <c r="M5" s="2162"/>
    </row>
    <row r="6" spans="1:13" ht="15" customHeight="1">
      <c r="A6" s="1818"/>
      <c r="B6" s="283" t="s">
        <v>948</v>
      </c>
      <c r="C6" s="1758" t="s">
        <v>1477</v>
      </c>
      <c r="D6" s="1758"/>
      <c r="E6" s="1758"/>
      <c r="F6" s="1758"/>
      <c r="G6" s="1758"/>
      <c r="H6" s="1758"/>
      <c r="I6" s="1758"/>
      <c r="J6" s="1758"/>
      <c r="K6" s="1758"/>
      <c r="L6" s="1758"/>
      <c r="M6" s="1759"/>
    </row>
    <row r="7" spans="1:13" ht="15" customHeight="1">
      <c r="A7" s="1818"/>
      <c r="B7" s="283" t="s">
        <v>949</v>
      </c>
      <c r="C7" s="1844" t="s">
        <v>35</v>
      </c>
      <c r="D7" s="1844"/>
      <c r="E7" s="745" t="s">
        <v>594</v>
      </c>
      <c r="F7" s="745" t="s">
        <v>594</v>
      </c>
      <c r="G7" s="746" t="s">
        <v>594</v>
      </c>
      <c r="H7" s="335" t="s">
        <v>296</v>
      </c>
      <c r="I7" s="2163" t="s">
        <v>1478</v>
      </c>
      <c r="J7" s="1836"/>
      <c r="K7" s="1836"/>
      <c r="L7" s="1836"/>
      <c r="M7" s="1836"/>
    </row>
    <row r="8" spans="1:13">
      <c r="A8" s="1818"/>
      <c r="B8" s="1810" t="s">
        <v>950</v>
      </c>
      <c r="C8" s="745" t="s">
        <v>594</v>
      </c>
      <c r="D8" s="745" t="s">
        <v>594</v>
      </c>
      <c r="E8" s="747" t="s">
        <v>594</v>
      </c>
      <c r="F8" s="747" t="s">
        <v>594</v>
      </c>
      <c r="G8" s="747" t="s">
        <v>594</v>
      </c>
      <c r="H8" s="747" t="s">
        <v>594</v>
      </c>
      <c r="I8" s="745" t="s">
        <v>594</v>
      </c>
      <c r="J8" s="745" t="s">
        <v>594</v>
      </c>
      <c r="K8" s="745" t="s">
        <v>594</v>
      </c>
      <c r="L8" s="745" t="s">
        <v>594</v>
      </c>
      <c r="M8" s="748" t="s">
        <v>594</v>
      </c>
    </row>
    <row r="9" spans="1:13" ht="15" customHeight="1">
      <c r="A9" s="1818"/>
      <c r="B9" s="1810"/>
      <c r="C9" s="1836" t="s">
        <v>1478</v>
      </c>
      <c r="D9" s="1836"/>
      <c r="E9" s="745" t="s">
        <v>594</v>
      </c>
      <c r="F9" s="1836" t="s">
        <v>594</v>
      </c>
      <c r="G9" s="1836"/>
      <c r="H9" s="745" t="s">
        <v>594</v>
      </c>
      <c r="I9" s="1836" t="s">
        <v>594</v>
      </c>
      <c r="J9" s="1836"/>
      <c r="K9" s="745" t="s">
        <v>594</v>
      </c>
      <c r="L9" s="745" t="s">
        <v>594</v>
      </c>
      <c r="M9" s="748" t="s">
        <v>594</v>
      </c>
    </row>
    <row r="10" spans="1:13" ht="15" customHeight="1">
      <c r="A10" s="1818"/>
      <c r="B10" s="1819"/>
      <c r="C10" s="1836" t="s">
        <v>951</v>
      </c>
      <c r="D10" s="1836"/>
      <c r="E10" s="750" t="s">
        <v>594</v>
      </c>
      <c r="F10" s="1836" t="s">
        <v>951</v>
      </c>
      <c r="G10" s="1836"/>
      <c r="H10" s="750" t="s">
        <v>594</v>
      </c>
      <c r="I10" s="1836" t="s">
        <v>951</v>
      </c>
      <c r="J10" s="1836"/>
      <c r="K10" s="750" t="s">
        <v>594</v>
      </c>
      <c r="L10" s="750" t="s">
        <v>594</v>
      </c>
      <c r="M10" s="751" t="s">
        <v>594</v>
      </c>
    </row>
    <row r="11" spans="1:13" ht="94.5" customHeight="1">
      <c r="A11" s="1818"/>
      <c r="B11" s="284" t="s">
        <v>952</v>
      </c>
      <c r="C11" s="1869" t="s">
        <v>1479</v>
      </c>
      <c r="D11" s="1869"/>
      <c r="E11" s="1869"/>
      <c r="F11" s="1869"/>
      <c r="G11" s="1869"/>
      <c r="H11" s="1869"/>
      <c r="I11" s="1869"/>
      <c r="J11" s="1869"/>
      <c r="K11" s="1869"/>
      <c r="L11" s="1869"/>
      <c r="M11" s="1870"/>
    </row>
    <row r="12" spans="1:13" ht="120" customHeight="1">
      <c r="A12" s="1818"/>
      <c r="B12" s="284" t="s">
        <v>1069</v>
      </c>
      <c r="C12" s="1869" t="s">
        <v>1480</v>
      </c>
      <c r="D12" s="1869"/>
      <c r="E12" s="1869"/>
      <c r="F12" s="1869"/>
      <c r="G12" s="1869"/>
      <c r="H12" s="1869"/>
      <c r="I12" s="1869"/>
      <c r="J12" s="1869"/>
      <c r="K12" s="1869"/>
      <c r="L12" s="1869"/>
      <c r="M12" s="1870"/>
    </row>
    <row r="13" spans="1:13" ht="44.25" customHeight="1">
      <c r="A13" s="1818"/>
      <c r="B13" s="284" t="s">
        <v>1071</v>
      </c>
      <c r="C13" s="1758" t="s">
        <v>1481</v>
      </c>
      <c r="D13" s="1758"/>
      <c r="E13" s="1758"/>
      <c r="F13" s="1758"/>
      <c r="G13" s="1758"/>
      <c r="H13" s="1758"/>
      <c r="I13" s="1758"/>
      <c r="J13" s="1758"/>
      <c r="K13" s="1758"/>
      <c r="L13" s="1758"/>
      <c r="M13" s="1759"/>
    </row>
    <row r="14" spans="1:13" ht="30" customHeight="1">
      <c r="A14" s="1818"/>
      <c r="B14" s="2164" t="s">
        <v>1072</v>
      </c>
      <c r="C14" s="1758" t="s">
        <v>57</v>
      </c>
      <c r="D14" s="1758"/>
      <c r="E14" s="336" t="s">
        <v>108</v>
      </c>
      <c r="F14" s="1869" t="s">
        <v>1482</v>
      </c>
      <c r="G14" s="1869"/>
      <c r="H14" s="1869"/>
      <c r="I14" s="1869"/>
      <c r="J14" s="1869"/>
      <c r="K14" s="1869"/>
      <c r="L14" s="1869"/>
      <c r="M14" s="1870"/>
    </row>
    <row r="15" spans="1:13">
      <c r="A15" s="1818"/>
      <c r="B15" s="2165"/>
      <c r="C15" s="738" t="s">
        <v>594</v>
      </c>
      <c r="D15" s="738" t="s">
        <v>594</v>
      </c>
      <c r="E15" s="337" t="s">
        <v>594</v>
      </c>
      <c r="F15" s="804" t="s">
        <v>594</v>
      </c>
      <c r="G15" s="804" t="s">
        <v>594</v>
      </c>
      <c r="H15" s="804" t="s">
        <v>594</v>
      </c>
      <c r="I15" s="804" t="s">
        <v>594</v>
      </c>
      <c r="J15" s="804" t="s">
        <v>594</v>
      </c>
      <c r="K15" s="804" t="s">
        <v>594</v>
      </c>
      <c r="L15" s="747" t="s">
        <v>594</v>
      </c>
      <c r="M15" s="772" t="s">
        <v>594</v>
      </c>
    </row>
    <row r="16" spans="1:13" ht="15" customHeight="1">
      <c r="A16" s="1816" t="s">
        <v>204</v>
      </c>
      <c r="B16" s="283" t="s">
        <v>283</v>
      </c>
      <c r="C16" s="1758" t="s">
        <v>600</v>
      </c>
      <c r="D16" s="1758"/>
      <c r="E16" s="1758"/>
      <c r="F16" s="1758"/>
      <c r="G16" s="1758"/>
      <c r="H16" s="1758"/>
      <c r="I16" s="1758"/>
      <c r="J16" s="1758"/>
      <c r="K16" s="1758"/>
      <c r="L16" s="1758"/>
      <c r="M16" s="1759"/>
    </row>
    <row r="17" spans="1:13" ht="38.25" customHeight="1">
      <c r="A17" s="1816"/>
      <c r="B17" s="283" t="s">
        <v>1074</v>
      </c>
      <c r="C17" s="1840" t="s">
        <v>598</v>
      </c>
      <c r="D17" s="1840"/>
      <c r="E17" s="1840"/>
      <c r="F17" s="1840"/>
      <c r="G17" s="1840"/>
      <c r="H17" s="1840"/>
      <c r="I17" s="1840"/>
      <c r="J17" s="1840"/>
      <c r="K17" s="1840"/>
      <c r="L17" s="1840"/>
      <c r="M17" s="1841"/>
    </row>
    <row r="18" spans="1:13">
      <c r="A18" s="1816"/>
      <c r="B18" s="1810" t="s">
        <v>954</v>
      </c>
      <c r="C18" s="745" t="s">
        <v>594</v>
      </c>
      <c r="D18" s="752" t="s">
        <v>594</v>
      </c>
      <c r="E18" s="752" t="s">
        <v>594</v>
      </c>
      <c r="F18" s="752" t="s">
        <v>594</v>
      </c>
      <c r="G18" s="752" t="s">
        <v>594</v>
      </c>
      <c r="H18" s="752" t="s">
        <v>594</v>
      </c>
      <c r="I18" s="752" t="s">
        <v>594</v>
      </c>
      <c r="J18" s="752" t="s">
        <v>594</v>
      </c>
      <c r="K18" s="752" t="s">
        <v>594</v>
      </c>
      <c r="L18" s="752" t="s">
        <v>594</v>
      </c>
      <c r="M18" s="753" t="s">
        <v>594</v>
      </c>
    </row>
    <row r="19" spans="1:13">
      <c r="A19" s="1816"/>
      <c r="B19" s="1810"/>
      <c r="C19" s="745" t="s">
        <v>594</v>
      </c>
      <c r="D19" s="738" t="s">
        <v>594</v>
      </c>
      <c r="E19" s="752" t="s">
        <v>594</v>
      </c>
      <c r="F19" s="738" t="s">
        <v>594</v>
      </c>
      <c r="G19" s="752" t="s">
        <v>594</v>
      </c>
      <c r="H19" s="738" t="s">
        <v>594</v>
      </c>
      <c r="I19" s="752" t="s">
        <v>594</v>
      </c>
      <c r="J19" s="738" t="s">
        <v>594</v>
      </c>
      <c r="K19" s="752" t="s">
        <v>594</v>
      </c>
      <c r="L19" s="752" t="s">
        <v>594</v>
      </c>
      <c r="M19" s="753" t="s">
        <v>594</v>
      </c>
    </row>
    <row r="20" spans="1:13" ht="31.5">
      <c r="A20" s="1816"/>
      <c r="B20" s="1810"/>
      <c r="C20" s="752" t="s">
        <v>955</v>
      </c>
      <c r="D20" s="755" t="s">
        <v>594</v>
      </c>
      <c r="E20" s="752" t="s">
        <v>956</v>
      </c>
      <c r="F20" s="755" t="s">
        <v>594</v>
      </c>
      <c r="G20" s="752" t="s">
        <v>957</v>
      </c>
      <c r="H20" s="755" t="s">
        <v>594</v>
      </c>
      <c r="I20" s="752" t="s">
        <v>958</v>
      </c>
      <c r="J20" s="755" t="s">
        <v>594</v>
      </c>
      <c r="K20" s="752" t="s">
        <v>594</v>
      </c>
      <c r="L20" s="752" t="s">
        <v>594</v>
      </c>
      <c r="M20" s="753" t="s">
        <v>594</v>
      </c>
    </row>
    <row r="21" spans="1:13" ht="31.5">
      <c r="A21" s="1816"/>
      <c r="B21" s="1810"/>
      <c r="C21" s="752" t="s">
        <v>959</v>
      </c>
      <c r="D21" s="755" t="s">
        <v>594</v>
      </c>
      <c r="E21" s="752" t="s">
        <v>960</v>
      </c>
      <c r="F21" s="755" t="s">
        <v>594</v>
      </c>
      <c r="G21" s="752" t="s">
        <v>961</v>
      </c>
      <c r="H21" s="755" t="s">
        <v>594</v>
      </c>
      <c r="I21" s="752" t="s">
        <v>594</v>
      </c>
      <c r="J21" s="752" t="s">
        <v>594</v>
      </c>
      <c r="K21" s="752" t="s">
        <v>594</v>
      </c>
      <c r="L21" s="752" t="s">
        <v>594</v>
      </c>
      <c r="M21" s="753" t="s">
        <v>594</v>
      </c>
    </row>
    <row r="22" spans="1:13" ht="31.5">
      <c r="A22" s="1816"/>
      <c r="B22" s="1810"/>
      <c r="C22" s="752" t="s">
        <v>962</v>
      </c>
      <c r="D22" s="755" t="s">
        <v>594</v>
      </c>
      <c r="E22" s="752" t="s">
        <v>963</v>
      </c>
      <c r="F22" s="755" t="s">
        <v>594</v>
      </c>
      <c r="G22" s="752" t="s">
        <v>594</v>
      </c>
      <c r="H22" s="752" t="s">
        <v>594</v>
      </c>
      <c r="I22" s="752" t="s">
        <v>594</v>
      </c>
      <c r="J22" s="752" t="s">
        <v>594</v>
      </c>
      <c r="K22" s="752" t="s">
        <v>594</v>
      </c>
      <c r="L22" s="752" t="s">
        <v>594</v>
      </c>
      <c r="M22" s="753" t="s">
        <v>594</v>
      </c>
    </row>
    <row r="23" spans="1:13" ht="15.75" customHeight="1">
      <c r="A23" s="1816"/>
      <c r="B23" s="1810"/>
      <c r="C23" s="752" t="s">
        <v>105</v>
      </c>
      <c r="D23" s="755" t="s">
        <v>964</v>
      </c>
      <c r="E23" s="752" t="s">
        <v>965</v>
      </c>
      <c r="F23" s="2159" t="s">
        <v>1483</v>
      </c>
      <c r="G23" s="2159"/>
      <c r="H23" s="2159"/>
      <c r="I23" s="2159"/>
      <c r="J23" s="750" t="s">
        <v>594</v>
      </c>
      <c r="K23" s="750" t="s">
        <v>594</v>
      </c>
      <c r="L23" s="750" t="s">
        <v>594</v>
      </c>
      <c r="M23" s="751" t="s">
        <v>594</v>
      </c>
    </row>
    <row r="24" spans="1:13">
      <c r="A24" s="1816"/>
      <c r="B24" s="1819"/>
      <c r="C24" s="738" t="s">
        <v>594</v>
      </c>
      <c r="D24" s="738" t="s">
        <v>594</v>
      </c>
      <c r="E24" s="738" t="s">
        <v>594</v>
      </c>
      <c r="F24" s="738" t="s">
        <v>594</v>
      </c>
      <c r="G24" s="738" t="s">
        <v>594</v>
      </c>
      <c r="H24" s="738" t="s">
        <v>594</v>
      </c>
      <c r="I24" s="738" t="s">
        <v>594</v>
      </c>
      <c r="J24" s="738" t="s">
        <v>594</v>
      </c>
      <c r="K24" s="738" t="s">
        <v>594</v>
      </c>
      <c r="L24" s="738" t="s">
        <v>594</v>
      </c>
      <c r="M24" s="758" t="s">
        <v>594</v>
      </c>
    </row>
    <row r="25" spans="1:13">
      <c r="A25" s="1816"/>
      <c r="B25" s="1810" t="s">
        <v>967</v>
      </c>
      <c r="C25" s="752" t="s">
        <v>594</v>
      </c>
      <c r="D25" s="752" t="s">
        <v>594</v>
      </c>
      <c r="E25" s="752" t="s">
        <v>594</v>
      </c>
      <c r="F25" s="752" t="s">
        <v>594</v>
      </c>
      <c r="G25" s="752" t="s">
        <v>594</v>
      </c>
      <c r="H25" s="752" t="s">
        <v>594</v>
      </c>
      <c r="I25" s="752" t="s">
        <v>594</v>
      </c>
      <c r="J25" s="752" t="s">
        <v>594</v>
      </c>
      <c r="K25" s="752" t="s">
        <v>594</v>
      </c>
      <c r="L25" s="745" t="s">
        <v>594</v>
      </c>
      <c r="M25" s="748" t="s">
        <v>594</v>
      </c>
    </row>
    <row r="26" spans="1:13">
      <c r="A26" s="1816"/>
      <c r="B26" s="1810"/>
      <c r="C26" s="752" t="s">
        <v>968</v>
      </c>
      <c r="D26" s="759" t="s">
        <v>594</v>
      </c>
      <c r="E26" s="752" t="s">
        <v>594</v>
      </c>
      <c r="F26" s="752" t="s">
        <v>969</v>
      </c>
      <c r="G26" s="759"/>
      <c r="H26" s="752" t="s">
        <v>594</v>
      </c>
      <c r="I26" s="752" t="s">
        <v>970</v>
      </c>
      <c r="J26" s="759"/>
      <c r="K26" s="752" t="s">
        <v>594</v>
      </c>
      <c r="L26" s="745" t="s">
        <v>594</v>
      </c>
      <c r="M26" s="748" t="s">
        <v>594</v>
      </c>
    </row>
    <row r="27" spans="1:13" ht="31.5">
      <c r="A27" s="1816"/>
      <c r="B27" s="1810"/>
      <c r="C27" s="752" t="s">
        <v>971</v>
      </c>
      <c r="D27" s="760" t="s">
        <v>594</v>
      </c>
      <c r="E27" s="745" t="s">
        <v>594</v>
      </c>
      <c r="F27" s="752" t="s">
        <v>972</v>
      </c>
      <c r="G27" s="755" t="s">
        <v>964</v>
      </c>
      <c r="H27" s="745" t="s">
        <v>594</v>
      </c>
      <c r="I27" s="745" t="s">
        <v>594</v>
      </c>
      <c r="J27" s="745" t="s">
        <v>594</v>
      </c>
      <c r="K27" s="745" t="s">
        <v>594</v>
      </c>
      <c r="L27" s="745" t="s">
        <v>594</v>
      </c>
      <c r="M27" s="748" t="s">
        <v>594</v>
      </c>
    </row>
    <row r="28" spans="1:13">
      <c r="A28" s="1816"/>
      <c r="B28" s="1810"/>
      <c r="C28" s="738" t="s">
        <v>594</v>
      </c>
      <c r="D28" s="738" t="s">
        <v>594</v>
      </c>
      <c r="E28" s="738" t="s">
        <v>594</v>
      </c>
      <c r="F28" s="738" t="s">
        <v>594</v>
      </c>
      <c r="G28" s="738" t="s">
        <v>594</v>
      </c>
      <c r="H28" s="738" t="s">
        <v>594</v>
      </c>
      <c r="I28" s="738" t="s">
        <v>594</v>
      </c>
      <c r="J28" s="738" t="s">
        <v>594</v>
      </c>
      <c r="K28" s="738" t="s">
        <v>594</v>
      </c>
      <c r="L28" s="750" t="s">
        <v>594</v>
      </c>
      <c r="M28" s="751" t="s">
        <v>594</v>
      </c>
    </row>
    <row r="29" spans="1:13">
      <c r="A29" s="1816"/>
      <c r="B29" s="288" t="s">
        <v>973</v>
      </c>
      <c r="C29" s="752" t="s">
        <v>594</v>
      </c>
      <c r="D29" s="752" t="s">
        <v>594</v>
      </c>
      <c r="E29" s="752" t="s">
        <v>594</v>
      </c>
      <c r="F29" s="752" t="s">
        <v>594</v>
      </c>
      <c r="G29" s="752" t="s">
        <v>594</v>
      </c>
      <c r="H29" s="752" t="s">
        <v>594</v>
      </c>
      <c r="I29" s="752" t="s">
        <v>594</v>
      </c>
      <c r="J29" s="752" t="s">
        <v>594</v>
      </c>
      <c r="K29" s="752" t="s">
        <v>594</v>
      </c>
      <c r="L29" s="752" t="s">
        <v>594</v>
      </c>
      <c r="M29" s="753" t="s">
        <v>594</v>
      </c>
    </row>
    <row r="30" spans="1:13" ht="15.75" customHeight="1">
      <c r="A30" s="1816"/>
      <c r="B30" s="289" t="s">
        <v>594</v>
      </c>
      <c r="C30" s="761" t="s">
        <v>974</v>
      </c>
      <c r="D30" s="338" t="s">
        <v>411</v>
      </c>
      <c r="E30" s="752" t="s">
        <v>594</v>
      </c>
      <c r="F30" s="745" t="s">
        <v>975</v>
      </c>
      <c r="G30" s="759" t="s">
        <v>411</v>
      </c>
      <c r="H30" s="752" t="s">
        <v>594</v>
      </c>
      <c r="I30" s="745" t="s">
        <v>976</v>
      </c>
      <c r="J30" s="762" t="s">
        <v>411</v>
      </c>
      <c r="K30" s="2167" t="s">
        <v>594</v>
      </c>
      <c r="L30" s="763" t="s">
        <v>594</v>
      </c>
      <c r="M30" s="753" t="s">
        <v>594</v>
      </c>
    </row>
    <row r="31" spans="1:13" ht="15.75" customHeight="1">
      <c r="A31" s="1816"/>
      <c r="B31" s="284" t="s">
        <v>594</v>
      </c>
      <c r="C31" s="738" t="s">
        <v>594</v>
      </c>
      <c r="D31" s="738" t="s">
        <v>594</v>
      </c>
      <c r="E31" s="738" t="s">
        <v>594</v>
      </c>
      <c r="F31" s="738" t="s">
        <v>594</v>
      </c>
      <c r="G31" s="738" t="s">
        <v>594</v>
      </c>
      <c r="H31" s="738" t="s">
        <v>594</v>
      </c>
      <c r="I31" s="738" t="s">
        <v>594</v>
      </c>
      <c r="J31" s="738" t="s">
        <v>594</v>
      </c>
      <c r="K31" s="2168"/>
      <c r="L31" s="738" t="s">
        <v>594</v>
      </c>
      <c r="M31" s="758" t="s">
        <v>594</v>
      </c>
    </row>
    <row r="32" spans="1:13">
      <c r="A32" s="1816"/>
      <c r="B32" s="1810" t="s">
        <v>977</v>
      </c>
      <c r="C32" s="339" t="s">
        <v>594</v>
      </c>
      <c r="D32" s="339" t="s">
        <v>594</v>
      </c>
      <c r="E32" s="339" t="s">
        <v>594</v>
      </c>
      <c r="F32" s="339" t="s">
        <v>594</v>
      </c>
      <c r="G32" s="339" t="s">
        <v>594</v>
      </c>
      <c r="H32" s="339" t="s">
        <v>594</v>
      </c>
      <c r="I32" s="339" t="s">
        <v>594</v>
      </c>
      <c r="J32" s="339" t="s">
        <v>594</v>
      </c>
      <c r="K32" s="339" t="s">
        <v>594</v>
      </c>
      <c r="L32" s="745" t="s">
        <v>594</v>
      </c>
      <c r="M32" s="748" t="s">
        <v>594</v>
      </c>
    </row>
    <row r="33" spans="1:13" ht="31.5">
      <c r="A33" s="1816"/>
      <c r="B33" s="1810"/>
      <c r="C33" s="752" t="s">
        <v>978</v>
      </c>
      <c r="D33" s="759">
        <v>2023</v>
      </c>
      <c r="E33" s="339" t="s">
        <v>594</v>
      </c>
      <c r="F33" s="752" t="s">
        <v>979</v>
      </c>
      <c r="G33" s="808">
        <v>2033</v>
      </c>
      <c r="H33" s="339" t="s">
        <v>594</v>
      </c>
      <c r="I33" s="745" t="s">
        <v>594</v>
      </c>
      <c r="J33" s="339" t="s">
        <v>594</v>
      </c>
      <c r="K33" s="339" t="s">
        <v>594</v>
      </c>
      <c r="L33" s="745" t="s">
        <v>594</v>
      </c>
      <c r="M33" s="748" t="s">
        <v>594</v>
      </c>
    </row>
    <row r="34" spans="1:13">
      <c r="A34" s="1816"/>
      <c r="B34" s="1810"/>
      <c r="C34" s="752" t="s">
        <v>594</v>
      </c>
      <c r="D34" s="752" t="s">
        <v>594</v>
      </c>
      <c r="E34" s="339" t="s">
        <v>594</v>
      </c>
      <c r="F34" s="752" t="s">
        <v>594</v>
      </c>
      <c r="G34" s="339" t="s">
        <v>594</v>
      </c>
      <c r="H34" s="339" t="s">
        <v>594</v>
      </c>
      <c r="I34" s="745" t="s">
        <v>594</v>
      </c>
      <c r="J34" s="339" t="s">
        <v>594</v>
      </c>
      <c r="K34" s="339" t="s">
        <v>594</v>
      </c>
      <c r="L34" s="745" t="s">
        <v>594</v>
      </c>
      <c r="M34" s="748" t="s">
        <v>594</v>
      </c>
    </row>
    <row r="35" spans="1:13">
      <c r="A35" s="1816"/>
      <c r="B35" s="288" t="s">
        <v>980</v>
      </c>
      <c r="C35" s="804" t="s">
        <v>594</v>
      </c>
      <c r="D35" s="804" t="s">
        <v>594</v>
      </c>
      <c r="E35" s="804" t="s">
        <v>594</v>
      </c>
      <c r="F35" s="804" t="s">
        <v>594</v>
      </c>
      <c r="G35" s="804" t="s">
        <v>594</v>
      </c>
      <c r="H35" s="804" t="s">
        <v>594</v>
      </c>
      <c r="I35" s="804" t="s">
        <v>594</v>
      </c>
      <c r="J35" s="804" t="s">
        <v>594</v>
      </c>
      <c r="K35" s="804" t="s">
        <v>594</v>
      </c>
      <c r="L35" s="804" t="s">
        <v>594</v>
      </c>
      <c r="M35" s="805" t="s">
        <v>594</v>
      </c>
    </row>
    <row r="36" spans="1:13">
      <c r="A36" s="1816"/>
      <c r="B36" s="289" t="s">
        <v>594</v>
      </c>
      <c r="C36" s="752" t="s">
        <v>594</v>
      </c>
      <c r="D36" s="6">
        <v>2023</v>
      </c>
      <c r="E36" s="6"/>
      <c r="F36" s="6">
        <v>2024</v>
      </c>
      <c r="G36" s="6"/>
      <c r="H36" s="131">
        <v>2025</v>
      </c>
      <c r="I36" s="131"/>
      <c r="J36" s="131">
        <v>2026</v>
      </c>
      <c r="K36" s="6"/>
      <c r="L36" s="6">
        <v>2027</v>
      </c>
      <c r="M36" s="806" t="s">
        <v>594</v>
      </c>
    </row>
    <row r="37" spans="1:13">
      <c r="A37" s="1816"/>
      <c r="B37" s="289" t="s">
        <v>594</v>
      </c>
      <c r="C37" s="752" t="s">
        <v>594</v>
      </c>
      <c r="D37" s="764">
        <v>10</v>
      </c>
      <c r="E37" s="587"/>
      <c r="F37" s="766">
        <v>11</v>
      </c>
      <c r="G37" s="587"/>
      <c r="H37" s="766">
        <v>12</v>
      </c>
      <c r="I37" s="587"/>
      <c r="J37" s="766">
        <v>13</v>
      </c>
      <c r="K37" s="587"/>
      <c r="L37" s="766">
        <v>14</v>
      </c>
      <c r="M37" s="587"/>
    </row>
    <row r="38" spans="1:13">
      <c r="A38" s="1816"/>
      <c r="B38" s="289" t="s">
        <v>594</v>
      </c>
      <c r="C38" s="752" t="s">
        <v>594</v>
      </c>
      <c r="D38" s="767">
        <v>2028</v>
      </c>
      <c r="E38" s="588" t="s">
        <v>594</v>
      </c>
      <c r="F38" s="767">
        <v>2029</v>
      </c>
      <c r="G38" s="588" t="s">
        <v>594</v>
      </c>
      <c r="H38" s="768">
        <v>2030</v>
      </c>
      <c r="I38" s="589" t="s">
        <v>594</v>
      </c>
      <c r="J38" s="768">
        <v>2031</v>
      </c>
      <c r="K38" s="588" t="s">
        <v>594</v>
      </c>
      <c r="L38" s="767">
        <v>2032</v>
      </c>
      <c r="M38" s="590" t="s">
        <v>594</v>
      </c>
    </row>
    <row r="39" spans="1:13">
      <c r="A39" s="1816"/>
      <c r="B39" s="289" t="s">
        <v>594</v>
      </c>
      <c r="C39" s="752" t="s">
        <v>594</v>
      </c>
      <c r="D39" s="764">
        <v>15</v>
      </c>
      <c r="E39" s="587"/>
      <c r="F39" s="766">
        <v>15</v>
      </c>
      <c r="G39" s="587"/>
      <c r="H39" s="766">
        <v>15</v>
      </c>
      <c r="I39" s="587"/>
      <c r="J39" s="766">
        <v>15</v>
      </c>
      <c r="K39" s="587"/>
      <c r="L39" s="766">
        <v>15</v>
      </c>
      <c r="M39" s="587"/>
    </row>
    <row r="40" spans="1:13">
      <c r="A40" s="1816"/>
      <c r="B40" s="289" t="s">
        <v>594</v>
      </c>
      <c r="C40" s="752" t="s">
        <v>594</v>
      </c>
      <c r="D40" s="767">
        <v>2033</v>
      </c>
      <c r="E40" s="588" t="s">
        <v>594</v>
      </c>
      <c r="F40" s="767"/>
      <c r="G40" s="588" t="s">
        <v>594</v>
      </c>
      <c r="H40" s="768"/>
      <c r="I40" s="768" t="s">
        <v>594</v>
      </c>
      <c r="J40" s="768"/>
      <c r="K40" s="767" t="s">
        <v>594</v>
      </c>
      <c r="L40" s="767"/>
      <c r="M40" s="806" t="s">
        <v>594</v>
      </c>
    </row>
    <row r="41" spans="1:13">
      <c r="A41" s="1816"/>
      <c r="B41" s="289" t="s">
        <v>594</v>
      </c>
      <c r="C41" s="752" t="s">
        <v>594</v>
      </c>
      <c r="D41" s="764">
        <v>15</v>
      </c>
      <c r="E41" s="587"/>
      <c r="F41" s="766" t="s">
        <v>594</v>
      </c>
      <c r="G41" s="587" t="s">
        <v>594</v>
      </c>
      <c r="H41" s="766" t="s">
        <v>594</v>
      </c>
      <c r="I41" s="765" t="s">
        <v>594</v>
      </c>
      <c r="J41" s="766" t="s">
        <v>594</v>
      </c>
      <c r="K41" s="765" t="s">
        <v>594</v>
      </c>
      <c r="L41" s="766" t="s">
        <v>594</v>
      </c>
      <c r="M41" s="807" t="s">
        <v>594</v>
      </c>
    </row>
    <row r="42" spans="1:13">
      <c r="A42" s="1816"/>
      <c r="B42" s="289" t="s">
        <v>594</v>
      </c>
      <c r="C42" s="752" t="s">
        <v>594</v>
      </c>
      <c r="D42" s="769"/>
      <c r="E42" s="769" t="s">
        <v>594</v>
      </c>
      <c r="F42" s="769" t="s">
        <v>981</v>
      </c>
      <c r="G42" s="769" t="s">
        <v>594</v>
      </c>
      <c r="H42" s="767" t="s">
        <v>594</v>
      </c>
      <c r="I42" s="767" t="s">
        <v>594</v>
      </c>
      <c r="J42" s="767" t="s">
        <v>594</v>
      </c>
      <c r="K42" s="767" t="s">
        <v>594</v>
      </c>
      <c r="L42" s="767" t="s">
        <v>594</v>
      </c>
      <c r="M42" s="806" t="s">
        <v>594</v>
      </c>
    </row>
    <row r="43" spans="1:13" ht="15" customHeight="1">
      <c r="A43" s="1816"/>
      <c r="B43" s="289" t="s">
        <v>594</v>
      </c>
      <c r="C43" s="752" t="s">
        <v>594</v>
      </c>
      <c r="D43" s="770" t="s">
        <v>594</v>
      </c>
      <c r="E43" s="771" t="s">
        <v>594</v>
      </c>
      <c r="F43" s="1874">
        <v>150</v>
      </c>
      <c r="G43" s="1875"/>
      <c r="H43" s="767" t="s">
        <v>594</v>
      </c>
      <c r="I43" s="767" t="s">
        <v>594</v>
      </c>
      <c r="J43" s="767" t="s">
        <v>594</v>
      </c>
      <c r="K43" s="767" t="s">
        <v>594</v>
      </c>
      <c r="L43" s="767" t="s">
        <v>594</v>
      </c>
      <c r="M43" s="806" t="s">
        <v>594</v>
      </c>
    </row>
    <row r="44" spans="1:13" ht="15" customHeight="1">
      <c r="A44" s="1816"/>
      <c r="B44" s="284" t="s">
        <v>594</v>
      </c>
      <c r="C44" s="738" t="s">
        <v>594</v>
      </c>
      <c r="D44" s="750" t="s">
        <v>594</v>
      </c>
      <c r="E44" s="750" t="s">
        <v>594</v>
      </c>
      <c r="F44" s="750" t="s">
        <v>594</v>
      </c>
      <c r="G44" s="750" t="s">
        <v>594</v>
      </c>
      <c r="H44" s="2050" t="s">
        <v>594</v>
      </c>
      <c r="I44" s="2050"/>
      <c r="J44" s="738" t="s">
        <v>594</v>
      </c>
      <c r="K44" s="738" t="s">
        <v>594</v>
      </c>
      <c r="L44" s="738" t="s">
        <v>594</v>
      </c>
      <c r="M44" s="758" t="s">
        <v>594</v>
      </c>
    </row>
    <row r="45" spans="1:13">
      <c r="A45" s="1816"/>
      <c r="B45" s="1810" t="s">
        <v>982</v>
      </c>
      <c r="C45" s="752" t="s">
        <v>594</v>
      </c>
      <c r="D45" s="752" t="s">
        <v>594</v>
      </c>
      <c r="E45" s="752" t="s">
        <v>594</v>
      </c>
      <c r="F45" s="752" t="s">
        <v>594</v>
      </c>
      <c r="G45" s="752" t="s">
        <v>594</v>
      </c>
      <c r="H45" s="752" t="s">
        <v>594</v>
      </c>
      <c r="I45" s="752" t="s">
        <v>594</v>
      </c>
      <c r="J45" s="752" t="s">
        <v>594</v>
      </c>
      <c r="K45" s="752" t="s">
        <v>594</v>
      </c>
      <c r="L45" s="745" t="s">
        <v>594</v>
      </c>
      <c r="M45" s="748" t="s">
        <v>594</v>
      </c>
    </row>
    <row r="46" spans="1:13" ht="15" customHeight="1">
      <c r="A46" s="1816"/>
      <c r="B46" s="1810"/>
      <c r="C46" s="745" t="s">
        <v>594</v>
      </c>
      <c r="D46" s="752" t="s">
        <v>93</v>
      </c>
      <c r="E46" s="738" t="s">
        <v>95</v>
      </c>
      <c r="F46" s="1824" t="s">
        <v>983</v>
      </c>
      <c r="G46" s="2047" t="s">
        <v>1484</v>
      </c>
      <c r="H46" s="1869"/>
      <c r="I46" s="1869"/>
      <c r="J46" s="2048"/>
      <c r="K46" s="752" t="s">
        <v>984</v>
      </c>
      <c r="L46" s="1831" t="s">
        <v>594</v>
      </c>
      <c r="M46" s="1832"/>
    </row>
    <row r="47" spans="1:13">
      <c r="A47" s="1816"/>
      <c r="B47" s="1810"/>
      <c r="C47" s="745" t="s">
        <v>594</v>
      </c>
      <c r="D47" s="808" t="s">
        <v>1126</v>
      </c>
      <c r="E47" s="741" t="s">
        <v>594</v>
      </c>
      <c r="F47" s="1824"/>
      <c r="G47" s="2049"/>
      <c r="H47" s="2050"/>
      <c r="I47" s="2050"/>
      <c r="J47" s="2051"/>
      <c r="K47" s="745" t="s">
        <v>594</v>
      </c>
      <c r="L47" s="1833"/>
      <c r="M47" s="1834"/>
    </row>
    <row r="48" spans="1:13">
      <c r="A48" s="1816"/>
      <c r="B48" s="1819"/>
      <c r="C48" s="750" t="s">
        <v>594</v>
      </c>
      <c r="D48" s="750" t="s">
        <v>594</v>
      </c>
      <c r="E48" s="750" t="s">
        <v>594</v>
      </c>
      <c r="F48" s="750" t="s">
        <v>594</v>
      </c>
      <c r="G48" s="750" t="s">
        <v>594</v>
      </c>
      <c r="H48" s="750" t="s">
        <v>594</v>
      </c>
      <c r="I48" s="750" t="s">
        <v>594</v>
      </c>
      <c r="J48" s="750" t="s">
        <v>594</v>
      </c>
      <c r="K48" s="750" t="s">
        <v>594</v>
      </c>
      <c r="L48" s="745" t="s">
        <v>594</v>
      </c>
      <c r="M48" s="748" t="s">
        <v>594</v>
      </c>
    </row>
    <row r="49" spans="1:13" ht="48.75" customHeight="1">
      <c r="A49" s="1816"/>
      <c r="B49" s="283" t="s">
        <v>985</v>
      </c>
      <c r="C49" s="1758" t="s">
        <v>1485</v>
      </c>
      <c r="D49" s="1758"/>
      <c r="E49" s="1758"/>
      <c r="F49" s="1758"/>
      <c r="G49" s="1758"/>
      <c r="H49" s="1758"/>
      <c r="I49" s="1758"/>
      <c r="J49" s="1758"/>
      <c r="K49" s="1758"/>
      <c r="L49" s="1758"/>
      <c r="M49" s="1759"/>
    </row>
    <row r="50" spans="1:13" ht="15" customHeight="1">
      <c r="A50" s="1816"/>
      <c r="B50" s="283" t="s">
        <v>986</v>
      </c>
      <c r="C50" s="1758" t="s">
        <v>1486</v>
      </c>
      <c r="D50" s="1758"/>
      <c r="E50" s="1758"/>
      <c r="F50" s="1758"/>
      <c r="G50" s="1758"/>
      <c r="H50" s="1758"/>
      <c r="I50" s="1758"/>
      <c r="J50" s="1758"/>
      <c r="K50" s="1758"/>
      <c r="L50" s="1758"/>
      <c r="M50" s="1759"/>
    </row>
    <row r="51" spans="1:13" ht="15" customHeight="1">
      <c r="A51" s="1816"/>
      <c r="B51" s="283" t="s">
        <v>988</v>
      </c>
      <c r="C51" s="1813">
        <v>30</v>
      </c>
      <c r="D51" s="1813"/>
      <c r="E51" s="1813"/>
      <c r="F51" s="1813"/>
      <c r="G51" s="1813"/>
      <c r="H51" s="1813"/>
      <c r="I51" s="1813"/>
      <c r="J51" s="1813"/>
      <c r="K51" s="1813"/>
      <c r="L51" s="1813"/>
      <c r="M51" s="1814"/>
    </row>
    <row r="52" spans="1:13" ht="15" customHeight="1">
      <c r="A52" s="2166"/>
      <c r="B52" s="283" t="s">
        <v>990</v>
      </c>
      <c r="C52" s="1813" t="s">
        <v>1487</v>
      </c>
      <c r="D52" s="1813"/>
      <c r="E52" s="1813"/>
      <c r="F52" s="1813"/>
      <c r="G52" s="1813"/>
      <c r="H52" s="1813"/>
      <c r="I52" s="1813"/>
      <c r="J52" s="1813"/>
      <c r="K52" s="1813"/>
      <c r="L52" s="1813"/>
      <c r="M52" s="1814"/>
    </row>
    <row r="53" spans="1:13" ht="15" customHeight="1">
      <c r="A53" s="1818" t="s">
        <v>216</v>
      </c>
      <c r="B53" s="809" t="s">
        <v>992</v>
      </c>
      <c r="C53" s="1813" t="s">
        <v>686</v>
      </c>
      <c r="D53" s="1813"/>
      <c r="E53" s="1813"/>
      <c r="F53" s="1813"/>
      <c r="G53" s="1813"/>
      <c r="H53" s="1813"/>
      <c r="I53" s="1813"/>
      <c r="J53" s="1813"/>
      <c r="K53" s="1813"/>
      <c r="L53" s="1813"/>
      <c r="M53" s="1814"/>
    </row>
    <row r="54" spans="1:13" ht="15" customHeight="1">
      <c r="A54" s="1818"/>
      <c r="B54" s="774" t="s">
        <v>993</v>
      </c>
      <c r="C54" s="1813" t="s">
        <v>1488</v>
      </c>
      <c r="D54" s="1813"/>
      <c r="E54" s="1813"/>
      <c r="F54" s="1813"/>
      <c r="G54" s="1813"/>
      <c r="H54" s="1813"/>
      <c r="I54" s="1813"/>
      <c r="J54" s="1813"/>
      <c r="K54" s="1813"/>
      <c r="L54" s="1813"/>
      <c r="M54" s="1814"/>
    </row>
    <row r="55" spans="1:13" ht="15" customHeight="1">
      <c r="A55" s="1818"/>
      <c r="B55" s="809" t="s">
        <v>995</v>
      </c>
      <c r="C55" s="1813" t="s">
        <v>1489</v>
      </c>
      <c r="D55" s="1813"/>
      <c r="E55" s="1813"/>
      <c r="F55" s="1813"/>
      <c r="G55" s="1813"/>
      <c r="H55" s="1813"/>
      <c r="I55" s="1813"/>
      <c r="J55" s="1813"/>
      <c r="K55" s="1813"/>
      <c r="L55" s="1813"/>
      <c r="M55" s="1814"/>
    </row>
    <row r="56" spans="1:13" ht="15" customHeight="1">
      <c r="A56" s="1818"/>
      <c r="B56" s="774" t="s">
        <v>997</v>
      </c>
      <c r="C56" s="1813" t="s">
        <v>1490</v>
      </c>
      <c r="D56" s="1813"/>
      <c r="E56" s="1813"/>
      <c r="F56" s="1813"/>
      <c r="G56" s="1813"/>
      <c r="H56" s="1813"/>
      <c r="I56" s="1813"/>
      <c r="J56" s="1813"/>
      <c r="K56" s="1813"/>
      <c r="L56" s="1813"/>
      <c r="M56" s="1814"/>
    </row>
    <row r="57" spans="1:13" ht="15" customHeight="1">
      <c r="A57" s="1818"/>
      <c r="B57" s="809" t="s">
        <v>998</v>
      </c>
      <c r="C57" s="1813" t="s">
        <v>606</v>
      </c>
      <c r="D57" s="1813"/>
      <c r="E57" s="1813"/>
      <c r="F57" s="1813"/>
      <c r="G57" s="1813"/>
      <c r="H57" s="1813"/>
      <c r="I57" s="1813"/>
      <c r="J57" s="1813"/>
      <c r="K57" s="1813"/>
      <c r="L57" s="1813"/>
      <c r="M57" s="1814"/>
    </row>
    <row r="58" spans="1:13" ht="15" customHeight="1">
      <c r="A58" s="1835"/>
      <c r="B58" s="809" t="s">
        <v>999</v>
      </c>
      <c r="C58" s="1813">
        <v>3107957666</v>
      </c>
      <c r="D58" s="1813"/>
      <c r="E58" s="1813"/>
      <c r="F58" s="1813"/>
      <c r="G58" s="1813"/>
      <c r="H58" s="1813"/>
      <c r="I58" s="1813"/>
      <c r="J58" s="1813"/>
      <c r="K58" s="1813"/>
      <c r="L58" s="1813"/>
      <c r="M58" s="1814"/>
    </row>
    <row r="59" spans="1:13" ht="15" customHeight="1">
      <c r="A59" s="1817" t="s">
        <v>1000</v>
      </c>
      <c r="B59" s="775" t="s">
        <v>1001</v>
      </c>
      <c r="C59" s="1813" t="s">
        <v>1491</v>
      </c>
      <c r="D59" s="1813"/>
      <c r="E59" s="1813"/>
      <c r="F59" s="1813"/>
      <c r="G59" s="1813"/>
      <c r="H59" s="1813"/>
      <c r="I59" s="1813"/>
      <c r="J59" s="1813"/>
      <c r="K59" s="1813"/>
      <c r="L59" s="1813"/>
      <c r="M59" s="1814"/>
    </row>
    <row r="60" spans="1:13" ht="15" customHeight="1">
      <c r="A60" s="1818"/>
      <c r="B60" s="775" t="s">
        <v>1003</v>
      </c>
      <c r="C60" s="1813" t="s">
        <v>1492</v>
      </c>
      <c r="D60" s="1813"/>
      <c r="E60" s="1813"/>
      <c r="F60" s="1813"/>
      <c r="G60" s="1813"/>
      <c r="H60" s="1813"/>
      <c r="I60" s="1813"/>
      <c r="J60" s="1813"/>
      <c r="K60" s="1813"/>
      <c r="L60" s="1813"/>
      <c r="M60" s="1814"/>
    </row>
    <row r="61" spans="1:13" ht="15" customHeight="1">
      <c r="A61" s="1818"/>
      <c r="B61" s="294" t="s">
        <v>296</v>
      </c>
      <c r="C61" s="1758" t="s">
        <v>1493</v>
      </c>
      <c r="D61" s="1758"/>
      <c r="E61" s="1758"/>
      <c r="F61" s="1758"/>
      <c r="G61" s="1758"/>
      <c r="H61" s="1758"/>
      <c r="I61" s="1758"/>
      <c r="J61" s="1758"/>
      <c r="K61" s="1758"/>
      <c r="L61" s="1758"/>
      <c r="M61" s="1759"/>
    </row>
    <row r="62" spans="1:13" ht="15" customHeight="1">
      <c r="A62" s="295" t="s">
        <v>220</v>
      </c>
      <c r="B62" s="296" t="s">
        <v>594</v>
      </c>
      <c r="C62" s="1811" t="s">
        <v>594</v>
      </c>
      <c r="D62" s="1811"/>
      <c r="E62" s="1811"/>
      <c r="F62" s="1811"/>
      <c r="G62" s="1811"/>
      <c r="H62" s="1811"/>
      <c r="I62" s="1811"/>
      <c r="J62" s="1811"/>
      <c r="K62" s="1811"/>
      <c r="L62" s="1811"/>
      <c r="M62" s="1812"/>
    </row>
  </sheetData>
  <mergeCells count="53">
    <mergeCell ref="A16:A52"/>
    <mergeCell ref="C16:M16"/>
    <mergeCell ref="C17:M17"/>
    <mergeCell ref="B18:B24"/>
    <mergeCell ref="B25:B28"/>
    <mergeCell ref="B32:B34"/>
    <mergeCell ref="F43:G43"/>
    <mergeCell ref="H44:I44"/>
    <mergeCell ref="B45:B48"/>
    <mergeCell ref="C52:M52"/>
    <mergeCell ref="F46:F47"/>
    <mergeCell ref="G46:J47"/>
    <mergeCell ref="L46:M47"/>
    <mergeCell ref="C49:M49"/>
    <mergeCell ref="C50:M50"/>
    <mergeCell ref="K30:K31"/>
    <mergeCell ref="C62:M62"/>
    <mergeCell ref="A53:A58"/>
    <mergeCell ref="C53:M53"/>
    <mergeCell ref="C54:M54"/>
    <mergeCell ref="C55:M55"/>
    <mergeCell ref="C56:M56"/>
    <mergeCell ref="C57:M57"/>
    <mergeCell ref="C58:M58"/>
    <mergeCell ref="A59:A61"/>
    <mergeCell ref="C59:M59"/>
    <mergeCell ref="C60:M60"/>
    <mergeCell ref="C61:M61"/>
    <mergeCell ref="A2:A15"/>
    <mergeCell ref="C2:M2"/>
    <mergeCell ref="C3:M3"/>
    <mergeCell ref="F4:G4"/>
    <mergeCell ref="I4:M4"/>
    <mergeCell ref="C11:M11"/>
    <mergeCell ref="C12:M12"/>
    <mergeCell ref="C13:M13"/>
    <mergeCell ref="B14:B15"/>
    <mergeCell ref="C14:D14"/>
    <mergeCell ref="F14:M14"/>
    <mergeCell ref="B8:B10"/>
    <mergeCell ref="C9:D9"/>
    <mergeCell ref="F9:G9"/>
    <mergeCell ref="I9:J9"/>
    <mergeCell ref="C10:D10"/>
    <mergeCell ref="F23:I23"/>
    <mergeCell ref="C51:M51"/>
    <mergeCell ref="F10:G10"/>
    <mergeCell ref="I10:J10"/>
    <mergeCell ref="B1:I1"/>
    <mergeCell ref="C5:M5"/>
    <mergeCell ref="C6:M6"/>
    <mergeCell ref="C7:D7"/>
    <mergeCell ref="I7:M7"/>
  </mergeCells>
  <hyperlinks>
    <hyperlink ref="C54" r:id="rId1"/>
  </hyperlinks>
  <pageMargins left="0.7" right="0.7" top="0.75" bottom="0.75" header="0.3" footer="0.3"/>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B3" zoomScale="72" zoomScaleNormal="72" workbookViewId="0">
      <selection activeCell="C2" sqref="C2:M2"/>
    </sheetView>
  </sheetViews>
  <sheetFormatPr baseColWidth="10" defaultColWidth="9.140625" defaultRowHeight="15.75"/>
  <cols>
    <col min="1" max="1" width="27" customWidth="1"/>
    <col min="2" max="2" width="36.85546875" style="345" customWidth="1"/>
    <col min="3" max="3" width="14.85546875" style="345" customWidth="1"/>
    <col min="4" max="4" width="9.140625" style="345"/>
    <col min="5" max="5" width="12.140625" style="345" customWidth="1"/>
    <col min="6" max="6" width="10.85546875" style="345" customWidth="1"/>
    <col min="7" max="7" width="12.7109375" style="345" customWidth="1"/>
    <col min="8" max="8" width="9.140625" style="345"/>
    <col min="9" max="9" width="11.42578125" style="345" customWidth="1"/>
    <col min="10" max="13" width="9.140625" style="345"/>
    <col min="14" max="18" width="28" style="11" customWidth="1"/>
  </cols>
  <sheetData>
    <row r="1" spans="1:13">
      <c r="A1" s="398" t="s">
        <v>594</v>
      </c>
      <c r="B1" s="380" t="s">
        <v>1494</v>
      </c>
      <c r="C1" s="347"/>
      <c r="D1" s="348" t="s">
        <v>594</v>
      </c>
      <c r="E1" s="348" t="s">
        <v>594</v>
      </c>
      <c r="F1" s="348" t="s">
        <v>594</v>
      </c>
      <c r="G1" s="348" t="s">
        <v>594</v>
      </c>
      <c r="H1" s="348" t="s">
        <v>594</v>
      </c>
      <c r="I1" s="348" t="s">
        <v>594</v>
      </c>
      <c r="J1" s="348" t="s">
        <v>594</v>
      </c>
      <c r="K1" s="348" t="s">
        <v>594</v>
      </c>
      <c r="L1" s="348" t="s">
        <v>594</v>
      </c>
      <c r="M1" s="349" t="s">
        <v>594</v>
      </c>
    </row>
    <row r="2" spans="1:13" ht="51" customHeight="1">
      <c r="A2" s="1636" t="s">
        <v>944</v>
      </c>
      <c r="B2" s="381" t="s">
        <v>945</v>
      </c>
      <c r="C2" s="1804" t="s">
        <v>2109</v>
      </c>
      <c r="D2" s="1804"/>
      <c r="E2" s="1804"/>
      <c r="F2" s="1804"/>
      <c r="G2" s="1804"/>
      <c r="H2" s="1804"/>
      <c r="I2" s="1804"/>
      <c r="J2" s="1804"/>
      <c r="K2" s="1804"/>
      <c r="L2" s="1804"/>
      <c r="M2" s="1805"/>
    </row>
    <row r="3" spans="1:13" ht="15" customHeight="1">
      <c r="A3" s="1637"/>
      <c r="B3" s="382" t="s">
        <v>1063</v>
      </c>
      <c r="C3" s="1956" t="s">
        <v>1495</v>
      </c>
      <c r="D3" s="1956"/>
      <c r="E3" s="1956"/>
      <c r="F3" s="1956"/>
      <c r="G3" s="1956"/>
      <c r="H3" s="1956"/>
      <c r="I3" s="1956"/>
      <c r="J3" s="1956"/>
      <c r="K3" s="1956"/>
      <c r="L3" s="1956"/>
      <c r="M3" s="1957"/>
    </row>
    <row r="4" spans="1:13" ht="15" customHeight="1">
      <c r="A4" s="1637"/>
      <c r="B4" s="383" t="s">
        <v>292</v>
      </c>
      <c r="C4" s="1956" t="s">
        <v>93</v>
      </c>
      <c r="D4" s="1956"/>
      <c r="E4" s="2169"/>
      <c r="F4" s="1990" t="s">
        <v>293</v>
      </c>
      <c r="G4" s="1991"/>
      <c r="H4" s="1956">
        <v>43</v>
      </c>
      <c r="I4" s="1956"/>
      <c r="J4" s="1956"/>
      <c r="K4" s="1956"/>
      <c r="L4" s="1956"/>
      <c r="M4" s="1957"/>
    </row>
    <row r="5" spans="1:13" ht="15" customHeight="1">
      <c r="A5" s="1637"/>
      <c r="B5" s="383" t="s">
        <v>947</v>
      </c>
      <c r="C5" s="1956" t="s">
        <v>1496</v>
      </c>
      <c r="D5" s="1956"/>
      <c r="E5" s="1956"/>
      <c r="F5" s="1956"/>
      <c r="G5" s="1956"/>
      <c r="H5" s="1956"/>
      <c r="I5" s="1956"/>
      <c r="J5" s="1956"/>
      <c r="K5" s="1956"/>
      <c r="L5" s="1956"/>
      <c r="M5" s="1957"/>
    </row>
    <row r="6" spans="1:13" ht="15" customHeight="1">
      <c r="A6" s="1637"/>
      <c r="B6" s="383" t="s">
        <v>948</v>
      </c>
      <c r="C6" s="1956" t="s">
        <v>1497</v>
      </c>
      <c r="D6" s="1956"/>
      <c r="E6" s="1956"/>
      <c r="F6" s="1956"/>
      <c r="G6" s="1956"/>
      <c r="H6" s="1956"/>
      <c r="I6" s="1956"/>
      <c r="J6" s="1956"/>
      <c r="K6" s="1956"/>
      <c r="L6" s="1956"/>
      <c r="M6" s="1957"/>
    </row>
    <row r="7" spans="1:13" ht="15" customHeight="1">
      <c r="A7" s="1637"/>
      <c r="B7" s="383" t="s">
        <v>949</v>
      </c>
      <c r="C7" s="1992" t="s">
        <v>33</v>
      </c>
      <c r="D7" s="1992"/>
      <c r="E7" s="1992"/>
      <c r="F7" s="1992"/>
      <c r="G7" s="2170"/>
      <c r="H7" s="430" t="s">
        <v>296</v>
      </c>
      <c r="I7" s="1992" t="s">
        <v>56</v>
      </c>
      <c r="J7" s="1992"/>
      <c r="K7" s="1992"/>
      <c r="L7" s="1992"/>
      <c r="M7" s="1993"/>
    </row>
    <row r="8" spans="1:13">
      <c r="A8" s="1637"/>
      <c r="B8" s="1806" t="s">
        <v>950</v>
      </c>
      <c r="C8" s="428" t="s">
        <v>594</v>
      </c>
      <c r="D8" s="428" t="s">
        <v>594</v>
      </c>
      <c r="E8" s="428" t="s">
        <v>594</v>
      </c>
      <c r="F8" s="428" t="s">
        <v>594</v>
      </c>
      <c r="G8" s="428" t="s">
        <v>594</v>
      </c>
      <c r="H8" s="431" t="s">
        <v>594</v>
      </c>
      <c r="I8" s="428" t="s">
        <v>594</v>
      </c>
      <c r="J8" s="428" t="s">
        <v>594</v>
      </c>
      <c r="K8" s="428" t="s">
        <v>594</v>
      </c>
      <c r="L8" s="428" t="s">
        <v>594</v>
      </c>
      <c r="M8" s="432" t="s">
        <v>594</v>
      </c>
    </row>
    <row r="9" spans="1:13" ht="15" customHeight="1">
      <c r="A9" s="1637"/>
      <c r="B9" s="1806"/>
      <c r="C9" s="1681" t="s">
        <v>56</v>
      </c>
      <c r="D9" s="1681"/>
      <c r="E9" s="428"/>
      <c r="F9" s="1985" t="s">
        <v>594</v>
      </c>
      <c r="G9" s="1985"/>
      <c r="H9" s="428"/>
      <c r="I9" s="1985" t="s">
        <v>594</v>
      </c>
      <c r="J9" s="1985"/>
      <c r="K9" s="428"/>
      <c r="L9" s="428"/>
      <c r="M9" s="432" t="s">
        <v>594</v>
      </c>
    </row>
    <row r="10" spans="1:13" ht="15" customHeight="1">
      <c r="A10" s="1637"/>
      <c r="B10" s="1807"/>
      <c r="C10" s="1985" t="s">
        <v>951</v>
      </c>
      <c r="D10" s="1985"/>
      <c r="E10" s="433" t="s">
        <v>594</v>
      </c>
      <c r="F10" s="1985" t="s">
        <v>951</v>
      </c>
      <c r="G10" s="1985"/>
      <c r="H10" s="433" t="s">
        <v>594</v>
      </c>
      <c r="I10" s="1985" t="s">
        <v>951</v>
      </c>
      <c r="J10" s="1985"/>
      <c r="K10" s="433" t="s">
        <v>594</v>
      </c>
      <c r="L10" s="433" t="s">
        <v>594</v>
      </c>
      <c r="M10" s="434" t="s">
        <v>594</v>
      </c>
    </row>
    <row r="11" spans="1:13" ht="55.5" customHeight="1">
      <c r="A11" s="1637"/>
      <c r="B11" s="383" t="s">
        <v>952</v>
      </c>
      <c r="C11" s="1956" t="s">
        <v>1498</v>
      </c>
      <c r="D11" s="1956"/>
      <c r="E11" s="1956"/>
      <c r="F11" s="1956"/>
      <c r="G11" s="1956"/>
      <c r="H11" s="1956"/>
      <c r="I11" s="1956"/>
      <c r="J11" s="1956"/>
      <c r="K11" s="1956"/>
      <c r="L11" s="1956"/>
      <c r="M11" s="1957"/>
    </row>
    <row r="12" spans="1:13" ht="78.75" customHeight="1">
      <c r="A12" s="1637"/>
      <c r="B12" s="383" t="s">
        <v>1069</v>
      </c>
      <c r="C12" s="1956" t="s">
        <v>1499</v>
      </c>
      <c r="D12" s="1956"/>
      <c r="E12" s="1956"/>
      <c r="F12" s="1956"/>
      <c r="G12" s="1956"/>
      <c r="H12" s="1956"/>
      <c r="I12" s="1956"/>
      <c r="J12" s="1956"/>
      <c r="K12" s="1956"/>
      <c r="L12" s="1956"/>
      <c r="M12" s="1957"/>
    </row>
    <row r="13" spans="1:13" ht="54" customHeight="1">
      <c r="A13" s="1637"/>
      <c r="B13" s="383" t="s">
        <v>1071</v>
      </c>
      <c r="C13" s="1956" t="s">
        <v>1449</v>
      </c>
      <c r="D13" s="1956"/>
      <c r="E13" s="1956"/>
      <c r="F13" s="1956"/>
      <c r="G13" s="1956"/>
      <c r="H13" s="1956"/>
      <c r="I13" s="1956"/>
      <c r="J13" s="1956"/>
      <c r="K13" s="1956"/>
      <c r="L13" s="1956"/>
      <c r="M13" s="1957"/>
    </row>
    <row r="14" spans="1:13" ht="43.5" customHeight="1">
      <c r="A14" s="1637"/>
      <c r="B14" s="1808" t="s">
        <v>1072</v>
      </c>
      <c r="C14" s="1975" t="s">
        <v>69</v>
      </c>
      <c r="D14" s="1970"/>
      <c r="E14" s="2173" t="s">
        <v>108</v>
      </c>
      <c r="F14" s="1970" t="s">
        <v>1500</v>
      </c>
      <c r="G14" s="1970"/>
      <c r="H14" s="1970"/>
      <c r="I14" s="1970"/>
      <c r="J14" s="1970"/>
      <c r="K14" s="1970"/>
      <c r="L14" s="1970"/>
      <c r="M14" s="1971"/>
    </row>
    <row r="15" spans="1:13">
      <c r="A15" s="1637"/>
      <c r="B15" s="1809"/>
      <c r="C15" s="2171"/>
      <c r="D15" s="2172"/>
      <c r="E15" s="2174"/>
      <c r="F15" s="2172"/>
      <c r="G15" s="2172"/>
      <c r="H15" s="2172"/>
      <c r="I15" s="2172"/>
      <c r="J15" s="2172"/>
      <c r="K15" s="2172"/>
      <c r="L15" s="2172"/>
      <c r="M15" s="2175"/>
    </row>
    <row r="16" spans="1:13" ht="15" customHeight="1">
      <c r="A16" s="1760" t="s">
        <v>204</v>
      </c>
      <c r="B16" s="387" t="s">
        <v>283</v>
      </c>
      <c r="C16" s="1956" t="s">
        <v>608</v>
      </c>
      <c r="D16" s="1956"/>
      <c r="E16" s="1956"/>
      <c r="F16" s="1956"/>
      <c r="G16" s="1956"/>
      <c r="H16" s="1956"/>
      <c r="I16" s="1956"/>
      <c r="J16" s="1956"/>
      <c r="K16" s="1956"/>
      <c r="L16" s="1956"/>
      <c r="M16" s="1957"/>
    </row>
    <row r="17" spans="1:13" ht="76.5" customHeight="1">
      <c r="A17" s="1632"/>
      <c r="B17" s="387" t="s">
        <v>1074</v>
      </c>
      <c r="C17" s="1769" t="s">
        <v>2110</v>
      </c>
      <c r="D17" s="1769"/>
      <c r="E17" s="1769"/>
      <c r="F17" s="1769"/>
      <c r="G17" s="1769"/>
      <c r="H17" s="1769"/>
      <c r="I17" s="1769"/>
      <c r="J17" s="1769"/>
      <c r="K17" s="1769"/>
      <c r="L17" s="1769"/>
      <c r="M17" s="1770"/>
    </row>
    <row r="18" spans="1:13">
      <c r="A18" s="1632"/>
      <c r="B18" s="1801" t="s">
        <v>954</v>
      </c>
      <c r="C18" s="428" t="s">
        <v>594</v>
      </c>
      <c r="D18" s="437" t="s">
        <v>594</v>
      </c>
      <c r="E18" s="437" t="s">
        <v>594</v>
      </c>
      <c r="F18" s="437" t="s">
        <v>594</v>
      </c>
      <c r="G18" s="437" t="s">
        <v>594</v>
      </c>
      <c r="H18" s="437" t="s">
        <v>594</v>
      </c>
      <c r="I18" s="437" t="s">
        <v>594</v>
      </c>
      <c r="J18" s="437" t="s">
        <v>594</v>
      </c>
      <c r="K18" s="437" t="s">
        <v>594</v>
      </c>
      <c r="L18" s="437" t="s">
        <v>594</v>
      </c>
      <c r="M18" s="438" t="s">
        <v>594</v>
      </c>
    </row>
    <row r="19" spans="1:13">
      <c r="A19" s="1632"/>
      <c r="B19" s="1801"/>
      <c r="C19" s="428" t="s">
        <v>594</v>
      </c>
      <c r="D19" s="425" t="s">
        <v>594</v>
      </c>
      <c r="E19" s="437"/>
      <c r="F19" s="425" t="s">
        <v>594</v>
      </c>
      <c r="G19" s="437"/>
      <c r="H19" s="425" t="s">
        <v>594</v>
      </c>
      <c r="I19" s="437"/>
      <c r="J19" s="425" t="s">
        <v>594</v>
      </c>
      <c r="K19" s="437"/>
      <c r="L19" s="437"/>
      <c r="M19" s="438" t="s">
        <v>594</v>
      </c>
    </row>
    <row r="20" spans="1:13" ht="19.5" customHeight="1">
      <c r="A20" s="1632"/>
      <c r="B20" s="1801"/>
      <c r="C20" s="437" t="s">
        <v>955</v>
      </c>
      <c r="D20" s="439" t="s">
        <v>594</v>
      </c>
      <c r="E20" s="437" t="s">
        <v>956</v>
      </c>
      <c r="F20" s="439" t="s">
        <v>594</v>
      </c>
      <c r="G20" s="437" t="s">
        <v>957</v>
      </c>
      <c r="H20" s="439" t="s">
        <v>594</v>
      </c>
      <c r="I20" s="437" t="s">
        <v>958</v>
      </c>
      <c r="J20" s="439" t="s">
        <v>594</v>
      </c>
      <c r="K20" s="437"/>
      <c r="L20" s="437"/>
      <c r="M20" s="438" t="s">
        <v>594</v>
      </c>
    </row>
    <row r="21" spans="1:13" ht="18" customHeight="1">
      <c r="A21" s="1632"/>
      <c r="B21" s="1801"/>
      <c r="C21" s="437" t="s">
        <v>959</v>
      </c>
      <c r="D21" s="439" t="s">
        <v>594</v>
      </c>
      <c r="E21" s="437" t="s">
        <v>960</v>
      </c>
      <c r="F21" s="439" t="s">
        <v>594</v>
      </c>
      <c r="G21" s="437" t="s">
        <v>961</v>
      </c>
      <c r="H21" s="439" t="s">
        <v>594</v>
      </c>
      <c r="I21" s="437"/>
      <c r="J21" s="437"/>
      <c r="K21" s="437"/>
      <c r="L21" s="437"/>
      <c r="M21" s="438" t="s">
        <v>594</v>
      </c>
    </row>
    <row r="22" spans="1:13" ht="18" customHeight="1">
      <c r="A22" s="1632"/>
      <c r="B22" s="1801"/>
      <c r="C22" s="437" t="s">
        <v>962</v>
      </c>
      <c r="D22" s="439" t="s">
        <v>594</v>
      </c>
      <c r="E22" s="437" t="s">
        <v>963</v>
      </c>
      <c r="F22" s="439" t="s">
        <v>594</v>
      </c>
      <c r="G22" s="437"/>
      <c r="H22" s="437"/>
      <c r="I22" s="437"/>
      <c r="J22" s="437"/>
      <c r="K22" s="437"/>
      <c r="L22" s="437"/>
      <c r="M22" s="438" t="s">
        <v>594</v>
      </c>
    </row>
    <row r="23" spans="1:13" ht="15" customHeight="1">
      <c r="A23" s="1632"/>
      <c r="B23" s="1801"/>
      <c r="C23" s="437" t="s">
        <v>105</v>
      </c>
      <c r="D23" s="439" t="s">
        <v>964</v>
      </c>
      <c r="E23" s="437" t="s">
        <v>965</v>
      </c>
      <c r="F23" s="2176" t="s">
        <v>1046</v>
      </c>
      <c r="G23" s="2176"/>
      <c r="H23" s="433" t="s">
        <v>594</v>
      </c>
      <c r="I23" s="433" t="s">
        <v>594</v>
      </c>
      <c r="J23" s="433" t="s">
        <v>594</v>
      </c>
      <c r="K23" s="433" t="s">
        <v>594</v>
      </c>
      <c r="L23" s="433" t="s">
        <v>594</v>
      </c>
      <c r="M23" s="434" t="s">
        <v>594</v>
      </c>
    </row>
    <row r="24" spans="1:13">
      <c r="A24" s="1632"/>
      <c r="B24" s="1802"/>
      <c r="C24" s="425" t="s">
        <v>594</v>
      </c>
      <c r="D24" s="425" t="s">
        <v>594</v>
      </c>
      <c r="E24" s="425" t="s">
        <v>594</v>
      </c>
      <c r="F24" s="425" t="s">
        <v>594</v>
      </c>
      <c r="G24" s="425" t="s">
        <v>594</v>
      </c>
      <c r="H24" s="425" t="s">
        <v>594</v>
      </c>
      <c r="I24" s="425" t="s">
        <v>594</v>
      </c>
      <c r="J24" s="425" t="s">
        <v>594</v>
      </c>
      <c r="K24" s="425" t="s">
        <v>594</v>
      </c>
      <c r="L24" s="425" t="s">
        <v>594</v>
      </c>
      <c r="M24" s="427" t="s">
        <v>594</v>
      </c>
    </row>
    <row r="25" spans="1:13">
      <c r="A25" s="1632"/>
      <c r="B25" s="1801" t="s">
        <v>967</v>
      </c>
      <c r="C25" s="437" t="s">
        <v>594</v>
      </c>
      <c r="D25" s="437" t="s">
        <v>594</v>
      </c>
      <c r="E25" s="437" t="s">
        <v>594</v>
      </c>
      <c r="F25" s="437" t="s">
        <v>594</v>
      </c>
      <c r="G25" s="437" t="s">
        <v>594</v>
      </c>
      <c r="H25" s="437" t="s">
        <v>594</v>
      </c>
      <c r="I25" s="437" t="s">
        <v>594</v>
      </c>
      <c r="J25" s="437" t="s">
        <v>594</v>
      </c>
      <c r="K25" s="437" t="s">
        <v>594</v>
      </c>
      <c r="L25" s="428" t="s">
        <v>594</v>
      </c>
      <c r="M25" s="432" t="s">
        <v>594</v>
      </c>
    </row>
    <row r="26" spans="1:13">
      <c r="A26" s="1632"/>
      <c r="B26" s="1801"/>
      <c r="C26" s="566" t="s">
        <v>968</v>
      </c>
      <c r="D26" s="567" t="s">
        <v>594</v>
      </c>
      <c r="E26" s="566"/>
      <c r="F26" s="566" t="s">
        <v>969</v>
      </c>
      <c r="G26" s="567" t="s">
        <v>964</v>
      </c>
      <c r="H26" s="566"/>
      <c r="I26" s="566" t="s">
        <v>970</v>
      </c>
      <c r="J26" s="440"/>
      <c r="K26" s="437"/>
      <c r="L26" s="428"/>
      <c r="M26" s="432" t="s">
        <v>594</v>
      </c>
    </row>
    <row r="27" spans="1:13">
      <c r="A27" s="1632"/>
      <c r="B27" s="1801"/>
      <c r="C27" s="566" t="s">
        <v>971</v>
      </c>
      <c r="D27" s="568" t="s">
        <v>594</v>
      </c>
      <c r="E27" s="569"/>
      <c r="F27" s="566" t="s">
        <v>972</v>
      </c>
      <c r="G27" s="570" t="s">
        <v>594</v>
      </c>
      <c r="H27" s="569"/>
      <c r="I27" s="569"/>
      <c r="J27" s="428"/>
      <c r="K27" s="428"/>
      <c r="L27" s="428"/>
      <c r="M27" s="432" t="s">
        <v>594</v>
      </c>
    </row>
    <row r="28" spans="1:13">
      <c r="A28" s="1632"/>
      <c r="B28" s="1802"/>
      <c r="C28" s="425" t="s">
        <v>594</v>
      </c>
      <c r="D28" s="425" t="s">
        <v>594</v>
      </c>
      <c r="E28" s="425" t="s">
        <v>594</v>
      </c>
      <c r="F28" s="425" t="s">
        <v>594</v>
      </c>
      <c r="G28" s="425" t="s">
        <v>594</v>
      </c>
      <c r="H28" s="425" t="s">
        <v>594</v>
      </c>
      <c r="I28" s="425" t="s">
        <v>594</v>
      </c>
      <c r="J28" s="425" t="s">
        <v>594</v>
      </c>
      <c r="K28" s="425" t="s">
        <v>594</v>
      </c>
      <c r="L28" s="433" t="s">
        <v>594</v>
      </c>
      <c r="M28" s="434" t="s">
        <v>594</v>
      </c>
    </row>
    <row r="29" spans="1:13">
      <c r="A29" s="1632"/>
      <c r="B29" s="384" t="s">
        <v>973</v>
      </c>
      <c r="C29" s="437" t="s">
        <v>594</v>
      </c>
      <c r="D29" s="437" t="s">
        <v>594</v>
      </c>
      <c r="E29" s="437" t="s">
        <v>594</v>
      </c>
      <c r="F29" s="437" t="s">
        <v>594</v>
      </c>
      <c r="G29" s="437" t="s">
        <v>594</v>
      </c>
      <c r="H29" s="437" t="s">
        <v>594</v>
      </c>
      <c r="I29" s="437" t="s">
        <v>594</v>
      </c>
      <c r="J29" s="437" t="s">
        <v>594</v>
      </c>
      <c r="K29" s="437" t="s">
        <v>594</v>
      </c>
      <c r="L29" s="437" t="s">
        <v>594</v>
      </c>
      <c r="M29" s="438" t="s">
        <v>594</v>
      </c>
    </row>
    <row r="30" spans="1:13">
      <c r="A30" s="1632"/>
      <c r="B30" s="384" t="s">
        <v>594</v>
      </c>
      <c r="C30" s="441" t="s">
        <v>974</v>
      </c>
      <c r="D30" s="810" t="s">
        <v>411</v>
      </c>
      <c r="E30" s="437"/>
      <c r="F30" s="428" t="s">
        <v>975</v>
      </c>
      <c r="G30" s="440" t="s">
        <v>411</v>
      </c>
      <c r="H30" s="437"/>
      <c r="I30" s="428" t="s">
        <v>976</v>
      </c>
      <c r="J30" s="442" t="s">
        <v>411</v>
      </c>
      <c r="K30" s="400" t="s">
        <v>594</v>
      </c>
      <c r="L30" s="443" t="s">
        <v>594</v>
      </c>
      <c r="M30" s="438" t="s">
        <v>594</v>
      </c>
    </row>
    <row r="31" spans="1:13">
      <c r="A31" s="1632"/>
      <c r="B31" s="383" t="s">
        <v>594</v>
      </c>
      <c r="C31" s="425" t="s">
        <v>594</v>
      </c>
      <c r="D31" s="425" t="s">
        <v>594</v>
      </c>
      <c r="E31" s="425" t="s">
        <v>594</v>
      </c>
      <c r="F31" s="425" t="s">
        <v>594</v>
      </c>
      <c r="G31" s="425" t="s">
        <v>594</v>
      </c>
      <c r="H31" s="425" t="s">
        <v>594</v>
      </c>
      <c r="I31" s="425" t="s">
        <v>594</v>
      </c>
      <c r="J31" s="425" t="s">
        <v>594</v>
      </c>
      <c r="K31" s="425" t="s">
        <v>594</v>
      </c>
      <c r="L31" s="425" t="s">
        <v>594</v>
      </c>
      <c r="M31" s="427" t="s">
        <v>594</v>
      </c>
    </row>
    <row r="32" spans="1:13">
      <c r="A32" s="1632"/>
      <c r="B32" s="1801" t="s">
        <v>977</v>
      </c>
      <c r="C32" s="444" t="s">
        <v>594</v>
      </c>
      <c r="D32" s="444" t="s">
        <v>594</v>
      </c>
      <c r="E32" s="444" t="s">
        <v>594</v>
      </c>
      <c r="F32" s="444" t="s">
        <v>594</v>
      </c>
      <c r="G32" s="444" t="s">
        <v>594</v>
      </c>
      <c r="H32" s="444" t="s">
        <v>594</v>
      </c>
      <c r="I32" s="444" t="s">
        <v>594</v>
      </c>
      <c r="J32" s="444" t="s">
        <v>594</v>
      </c>
      <c r="K32" s="444" t="s">
        <v>594</v>
      </c>
      <c r="L32" s="428" t="s">
        <v>594</v>
      </c>
      <c r="M32" s="432" t="s">
        <v>594</v>
      </c>
    </row>
    <row r="33" spans="1:13">
      <c r="A33" s="1632"/>
      <c r="B33" s="1801"/>
      <c r="C33" s="437" t="s">
        <v>978</v>
      </c>
      <c r="D33" s="440">
        <v>2.0230000000000001</v>
      </c>
      <c r="E33" s="444"/>
      <c r="F33" s="437" t="s">
        <v>979</v>
      </c>
      <c r="G33" s="445">
        <v>2033</v>
      </c>
      <c r="H33" s="444"/>
      <c r="I33" s="428"/>
      <c r="J33" s="444"/>
      <c r="K33" s="444"/>
      <c r="L33" s="428"/>
      <c r="M33" s="432" t="s">
        <v>594</v>
      </c>
    </row>
    <row r="34" spans="1:13">
      <c r="A34" s="1632"/>
      <c r="B34" s="1802"/>
      <c r="C34" s="425" t="s">
        <v>594</v>
      </c>
      <c r="D34" s="425" t="s">
        <v>594</v>
      </c>
      <c r="E34" s="446" t="s">
        <v>594</v>
      </c>
      <c r="F34" s="425" t="s">
        <v>594</v>
      </c>
      <c r="G34" s="446" t="s">
        <v>594</v>
      </c>
      <c r="H34" s="446" t="s">
        <v>594</v>
      </c>
      <c r="I34" s="433" t="s">
        <v>594</v>
      </c>
      <c r="J34" s="446" t="s">
        <v>594</v>
      </c>
      <c r="K34" s="446" t="s">
        <v>594</v>
      </c>
      <c r="L34" s="433" t="s">
        <v>594</v>
      </c>
      <c r="M34" s="434" t="s">
        <v>594</v>
      </c>
    </row>
    <row r="35" spans="1:13">
      <c r="A35" s="1632"/>
      <c r="B35" s="1801" t="s">
        <v>980</v>
      </c>
      <c r="C35" s="363"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801"/>
      <c r="C36" s="363" t="s">
        <v>594</v>
      </c>
      <c r="D36" s="6">
        <v>2023</v>
      </c>
      <c r="E36" s="6"/>
      <c r="F36" s="6">
        <v>2024</v>
      </c>
      <c r="G36" s="6"/>
      <c r="H36" s="131">
        <v>2025</v>
      </c>
      <c r="I36" s="131"/>
      <c r="J36" s="131">
        <v>2026</v>
      </c>
      <c r="K36" s="6"/>
      <c r="L36" s="6">
        <v>2027</v>
      </c>
      <c r="M36" s="438" t="s">
        <v>594</v>
      </c>
    </row>
    <row r="37" spans="1:13">
      <c r="A37" s="1632"/>
      <c r="B37" s="1801"/>
      <c r="C37" s="363" t="s">
        <v>594</v>
      </c>
      <c r="D37" s="447">
        <v>0.09</v>
      </c>
      <c r="E37" s="443"/>
      <c r="F37" s="448">
        <v>0.18</v>
      </c>
      <c r="G37" s="443" t="s">
        <v>594</v>
      </c>
      <c r="H37" s="448">
        <v>0.27</v>
      </c>
      <c r="I37" s="443" t="s">
        <v>594</v>
      </c>
      <c r="J37" s="448">
        <v>0.36</v>
      </c>
      <c r="K37" s="443" t="s">
        <v>594</v>
      </c>
      <c r="L37" s="448">
        <v>0.45</v>
      </c>
      <c r="M37" s="449" t="s">
        <v>594</v>
      </c>
    </row>
    <row r="38" spans="1:13">
      <c r="A38" s="1632"/>
      <c r="B38" s="1801"/>
      <c r="C38" s="363" t="s">
        <v>594</v>
      </c>
      <c r="D38" s="437">
        <v>2028</v>
      </c>
      <c r="E38" s="437"/>
      <c r="F38" s="437">
        <v>2029</v>
      </c>
      <c r="G38" s="437"/>
      <c r="H38" s="428">
        <v>2030</v>
      </c>
      <c r="I38" s="428"/>
      <c r="J38" s="428">
        <v>2031</v>
      </c>
      <c r="K38" s="437"/>
      <c r="L38" s="437">
        <v>2032</v>
      </c>
      <c r="M38" s="438" t="s">
        <v>594</v>
      </c>
    </row>
    <row r="39" spans="1:13">
      <c r="A39" s="1632"/>
      <c r="B39" s="1801"/>
      <c r="C39" s="363" t="s">
        <v>594</v>
      </c>
      <c r="D39" s="447">
        <v>0.54</v>
      </c>
      <c r="E39" s="443" t="s">
        <v>594</v>
      </c>
      <c r="F39" s="448">
        <v>0.63</v>
      </c>
      <c r="G39" s="443" t="s">
        <v>594</v>
      </c>
      <c r="H39" s="448">
        <v>0.72</v>
      </c>
      <c r="I39" s="443" t="s">
        <v>594</v>
      </c>
      <c r="J39" s="448">
        <v>0.81</v>
      </c>
      <c r="K39" s="443" t="s">
        <v>594</v>
      </c>
      <c r="L39" s="448">
        <v>0.9</v>
      </c>
      <c r="M39" s="449" t="s">
        <v>594</v>
      </c>
    </row>
    <row r="40" spans="1:13">
      <c r="A40" s="1632"/>
      <c r="B40" s="1801"/>
      <c r="C40" s="363" t="s">
        <v>594</v>
      </c>
      <c r="D40" s="437">
        <v>2033</v>
      </c>
      <c r="E40" s="437"/>
      <c r="F40" s="437"/>
      <c r="G40" s="437"/>
      <c r="H40" s="428"/>
      <c r="I40" s="428"/>
      <c r="J40" s="428"/>
      <c r="K40" s="437"/>
      <c r="L40" s="437"/>
      <c r="M40" s="438" t="s">
        <v>594</v>
      </c>
    </row>
    <row r="41" spans="1:13">
      <c r="A41" s="1632"/>
      <c r="B41" s="1801"/>
      <c r="C41" s="363" t="s">
        <v>594</v>
      </c>
      <c r="D41" s="447">
        <v>1</v>
      </c>
      <c r="E41" s="443" t="s">
        <v>594</v>
      </c>
      <c r="F41" s="400" t="s">
        <v>594</v>
      </c>
      <c r="G41" s="443" t="s">
        <v>594</v>
      </c>
      <c r="H41" s="400" t="s">
        <v>594</v>
      </c>
      <c r="I41" s="443" t="s">
        <v>594</v>
      </c>
      <c r="J41" s="400" t="s">
        <v>594</v>
      </c>
      <c r="K41" s="443" t="s">
        <v>594</v>
      </c>
      <c r="L41" s="400" t="s">
        <v>594</v>
      </c>
      <c r="M41" s="449" t="s">
        <v>594</v>
      </c>
    </row>
    <row r="42" spans="1:13">
      <c r="A42" s="1632"/>
      <c r="B42" s="1801"/>
      <c r="C42" s="363" t="s">
        <v>594</v>
      </c>
      <c r="D42" s="425"/>
      <c r="E42" s="425" t="s">
        <v>594</v>
      </c>
      <c r="F42" s="425" t="s">
        <v>981</v>
      </c>
      <c r="G42" s="425" t="s">
        <v>594</v>
      </c>
      <c r="H42" s="437" t="s">
        <v>594</v>
      </c>
      <c r="I42" s="437" t="s">
        <v>594</v>
      </c>
      <c r="J42" s="437" t="s">
        <v>594</v>
      </c>
      <c r="K42" s="437" t="s">
        <v>594</v>
      </c>
      <c r="L42" s="437" t="s">
        <v>594</v>
      </c>
      <c r="M42" s="438" t="s">
        <v>594</v>
      </c>
    </row>
    <row r="43" spans="1:13" ht="15" customHeight="1">
      <c r="A43" s="1632"/>
      <c r="B43" s="1801"/>
      <c r="C43" s="363" t="s">
        <v>594</v>
      </c>
      <c r="D43" s="426" t="s">
        <v>594</v>
      </c>
      <c r="E43" s="401" t="s">
        <v>594</v>
      </c>
      <c r="F43" s="2177">
        <v>1</v>
      </c>
      <c r="G43" s="2169"/>
      <c r="H43" s="1973"/>
      <c r="I43" s="1973"/>
      <c r="J43" s="437"/>
      <c r="K43" s="437"/>
      <c r="L43" s="437"/>
      <c r="M43" s="438" t="s">
        <v>594</v>
      </c>
    </row>
    <row r="44" spans="1:13">
      <c r="A44" s="1632"/>
      <c r="B44" s="1801"/>
      <c r="C44" s="350"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803" t="s">
        <v>982</v>
      </c>
      <c r="C45" s="437" t="s">
        <v>594</v>
      </c>
      <c r="D45" s="437" t="s">
        <v>594</v>
      </c>
      <c r="E45" s="437" t="s">
        <v>594</v>
      </c>
      <c r="F45" s="437" t="s">
        <v>594</v>
      </c>
      <c r="G45" s="437" t="s">
        <v>594</v>
      </c>
      <c r="H45" s="437" t="s">
        <v>594</v>
      </c>
      <c r="I45" s="437" t="s">
        <v>594</v>
      </c>
      <c r="J45" s="437" t="s">
        <v>594</v>
      </c>
      <c r="K45" s="437" t="s">
        <v>594</v>
      </c>
      <c r="L45" s="428"/>
      <c r="M45" s="432" t="s">
        <v>594</v>
      </c>
    </row>
    <row r="46" spans="1:13" ht="15" customHeight="1">
      <c r="A46" s="1632"/>
      <c r="B46" s="1801"/>
      <c r="C46" s="428" t="s">
        <v>594</v>
      </c>
      <c r="D46" s="437" t="s">
        <v>93</v>
      </c>
      <c r="E46" s="425" t="s">
        <v>95</v>
      </c>
      <c r="F46" s="1974" t="s">
        <v>983</v>
      </c>
      <c r="G46" s="1975" t="s">
        <v>103</v>
      </c>
      <c r="H46" s="1970"/>
      <c r="I46" s="1970"/>
      <c r="J46" s="1976"/>
      <c r="K46" s="437" t="s">
        <v>984</v>
      </c>
      <c r="L46" s="1979" t="s">
        <v>594</v>
      </c>
      <c r="M46" s="1980"/>
    </row>
    <row r="47" spans="1:13">
      <c r="A47" s="1632"/>
      <c r="B47" s="1801"/>
      <c r="C47" s="428" t="s">
        <v>594</v>
      </c>
      <c r="D47" s="450" t="s">
        <v>964</v>
      </c>
      <c r="E47" s="401" t="s">
        <v>594</v>
      </c>
      <c r="F47" s="1974"/>
      <c r="G47" s="1977"/>
      <c r="H47" s="1681"/>
      <c r="I47" s="1681"/>
      <c r="J47" s="1978"/>
      <c r="K47" s="428"/>
      <c r="L47" s="1981"/>
      <c r="M47" s="1982"/>
    </row>
    <row r="48" spans="1:13">
      <c r="A48" s="1632"/>
      <c r="B48" s="1802"/>
      <c r="C48" s="433" t="s">
        <v>594</v>
      </c>
      <c r="D48" s="1220" t="s">
        <v>594</v>
      </c>
      <c r="E48" s="433" t="s">
        <v>594</v>
      </c>
      <c r="F48" s="433" t="s">
        <v>594</v>
      </c>
      <c r="G48" s="433" t="s">
        <v>594</v>
      </c>
      <c r="H48" s="433" t="s">
        <v>594</v>
      </c>
      <c r="I48" s="433" t="s">
        <v>594</v>
      </c>
      <c r="J48" s="433" t="s">
        <v>594</v>
      </c>
      <c r="K48" s="433" t="s">
        <v>594</v>
      </c>
      <c r="L48" s="428"/>
      <c r="M48" s="432" t="s">
        <v>594</v>
      </c>
    </row>
    <row r="49" spans="1:13" ht="192.75" customHeight="1">
      <c r="A49" s="1632"/>
      <c r="B49" s="383" t="s">
        <v>985</v>
      </c>
      <c r="C49" s="1769" t="s">
        <v>1501</v>
      </c>
      <c r="D49" s="1769"/>
      <c r="E49" s="1769"/>
      <c r="F49" s="1769"/>
      <c r="G49" s="1769"/>
      <c r="H49" s="1769"/>
      <c r="I49" s="1769"/>
      <c r="J49" s="1769"/>
      <c r="K49" s="1769"/>
      <c r="L49" s="1769"/>
      <c r="M49" s="1770"/>
    </row>
    <row r="50" spans="1:13" ht="15" customHeight="1">
      <c r="A50" s="1632"/>
      <c r="B50" s="387" t="s">
        <v>986</v>
      </c>
      <c r="C50" s="1956" t="s">
        <v>1502</v>
      </c>
      <c r="D50" s="1956"/>
      <c r="E50" s="1956"/>
      <c r="F50" s="1956"/>
      <c r="G50" s="1956"/>
      <c r="H50" s="1956"/>
      <c r="I50" s="1956"/>
      <c r="J50" s="1956"/>
      <c r="K50" s="1956"/>
      <c r="L50" s="1956"/>
      <c r="M50" s="1957"/>
    </row>
    <row r="51" spans="1:13" ht="15" customHeight="1">
      <c r="A51" s="1632"/>
      <c r="B51" s="387" t="s">
        <v>988</v>
      </c>
      <c r="C51" s="1968">
        <v>30</v>
      </c>
      <c r="D51" s="1968"/>
      <c r="E51" s="1968"/>
      <c r="F51" s="1968"/>
      <c r="G51" s="1968"/>
      <c r="H51" s="1968"/>
      <c r="I51" s="1968"/>
      <c r="J51" s="1968"/>
      <c r="K51" s="1968"/>
      <c r="L51" s="1968"/>
      <c r="M51" s="1969"/>
    </row>
    <row r="52" spans="1:13" ht="15" customHeight="1">
      <c r="A52" s="1632"/>
      <c r="B52" s="387" t="s">
        <v>990</v>
      </c>
      <c r="C52" s="1956" t="s">
        <v>1503</v>
      </c>
      <c r="D52" s="1956"/>
      <c r="E52" s="1956"/>
      <c r="F52" s="1956"/>
      <c r="G52" s="1956"/>
      <c r="H52" s="1956"/>
      <c r="I52" s="1956"/>
      <c r="J52" s="1956"/>
      <c r="K52" s="1956"/>
      <c r="L52" s="1956"/>
      <c r="M52" s="1957"/>
    </row>
    <row r="53" spans="1:13" ht="15" customHeight="1">
      <c r="A53" s="1652" t="s">
        <v>216</v>
      </c>
      <c r="B53" s="391" t="s">
        <v>992</v>
      </c>
      <c r="C53" s="1604" t="s">
        <v>336</v>
      </c>
      <c r="D53" s="1605"/>
      <c r="E53" s="1605"/>
      <c r="F53" s="1605"/>
      <c r="G53" s="1605"/>
      <c r="H53" s="1605"/>
      <c r="I53" s="1605"/>
      <c r="J53" s="1605"/>
      <c r="K53" s="1605"/>
      <c r="L53" s="1605"/>
      <c r="M53" s="1605"/>
    </row>
    <row r="54" spans="1:13" ht="15" customHeight="1">
      <c r="A54" s="1653"/>
      <c r="B54" s="391" t="s">
        <v>993</v>
      </c>
      <c r="C54" s="1604" t="s">
        <v>994</v>
      </c>
      <c r="D54" s="1605"/>
      <c r="E54" s="1605"/>
      <c r="F54" s="1605"/>
      <c r="G54" s="1605"/>
      <c r="H54" s="1605"/>
      <c r="I54" s="1605"/>
      <c r="J54" s="1605"/>
      <c r="K54" s="1605"/>
      <c r="L54" s="1605"/>
      <c r="M54" s="1605"/>
    </row>
    <row r="55" spans="1:13" ht="15" customHeight="1">
      <c r="A55" s="1653"/>
      <c r="B55" s="391" t="s">
        <v>995</v>
      </c>
      <c r="C55" s="1604" t="s">
        <v>996</v>
      </c>
      <c r="D55" s="1605"/>
      <c r="E55" s="1605"/>
      <c r="F55" s="1605"/>
      <c r="G55" s="1605"/>
      <c r="H55" s="1605"/>
      <c r="I55" s="1605"/>
      <c r="J55" s="1605"/>
      <c r="K55" s="1605"/>
      <c r="L55" s="1605"/>
      <c r="M55" s="1605"/>
    </row>
    <row r="56" spans="1:13" ht="15" customHeight="1">
      <c r="A56" s="1653"/>
      <c r="B56" s="391" t="s">
        <v>997</v>
      </c>
      <c r="C56" s="1604" t="s">
        <v>335</v>
      </c>
      <c r="D56" s="1605"/>
      <c r="E56" s="1605"/>
      <c r="F56" s="1605"/>
      <c r="G56" s="1605"/>
      <c r="H56" s="1605"/>
      <c r="I56" s="1605"/>
      <c r="J56" s="1605"/>
      <c r="K56" s="1605"/>
      <c r="L56" s="1605"/>
      <c r="M56" s="1605"/>
    </row>
    <row r="57" spans="1:13" ht="15" customHeight="1">
      <c r="A57" s="1653"/>
      <c r="B57" s="391" t="s">
        <v>998</v>
      </c>
      <c r="C57" s="2002" t="s">
        <v>337</v>
      </c>
      <c r="D57" s="2003"/>
      <c r="E57" s="2003"/>
      <c r="F57" s="2003"/>
      <c r="G57" s="2003"/>
      <c r="H57" s="2003"/>
      <c r="I57" s="2003"/>
      <c r="J57" s="2003"/>
      <c r="K57" s="2003"/>
      <c r="L57" s="2003"/>
      <c r="M57" s="2003"/>
    </row>
    <row r="58" spans="1:13" ht="15" customHeight="1">
      <c r="A58" s="1654"/>
      <c r="B58" s="391" t="s">
        <v>999</v>
      </c>
      <c r="C58" s="1604">
        <v>3102407261</v>
      </c>
      <c r="D58" s="1605"/>
      <c r="E58" s="1605"/>
      <c r="F58" s="1605"/>
      <c r="G58" s="1605"/>
      <c r="H58" s="1605"/>
      <c r="I58" s="1605"/>
      <c r="J58" s="1605"/>
      <c r="K58" s="1605"/>
      <c r="L58" s="1605"/>
      <c r="M58" s="1605"/>
    </row>
    <row r="59" spans="1:13" ht="15" customHeight="1">
      <c r="A59" s="1652" t="s">
        <v>1000</v>
      </c>
      <c r="B59" s="392" t="s">
        <v>1001</v>
      </c>
      <c r="C59" s="1538" t="s">
        <v>1002</v>
      </c>
      <c r="D59" s="1539"/>
      <c r="E59" s="1539"/>
      <c r="F59" s="1539"/>
      <c r="G59" s="1539"/>
      <c r="H59" s="1539"/>
      <c r="I59" s="1539"/>
      <c r="J59" s="1539"/>
      <c r="K59" s="1539"/>
      <c r="L59" s="1539"/>
      <c r="M59" s="1540"/>
    </row>
    <row r="60" spans="1:13" ht="15" customHeight="1">
      <c r="A60" s="1653"/>
      <c r="B60" s="392" t="s">
        <v>1003</v>
      </c>
      <c r="C60" s="1538" t="s">
        <v>1004</v>
      </c>
      <c r="D60" s="1539"/>
      <c r="E60" s="1539"/>
      <c r="F60" s="1539"/>
      <c r="G60" s="1539"/>
      <c r="H60" s="1539"/>
      <c r="I60" s="1539"/>
      <c r="J60" s="1539"/>
      <c r="K60" s="1539"/>
      <c r="L60" s="1539"/>
      <c r="M60" s="1540"/>
    </row>
    <row r="61" spans="1:13" ht="15" customHeight="1">
      <c r="A61" s="1653"/>
      <c r="B61" s="393" t="s">
        <v>296</v>
      </c>
      <c r="C61" s="1541" t="s">
        <v>56</v>
      </c>
      <c r="D61" s="1542"/>
      <c r="E61" s="1542"/>
      <c r="F61" s="1542"/>
      <c r="G61" s="1542"/>
      <c r="H61" s="1542"/>
      <c r="I61" s="1542"/>
      <c r="J61" s="1542"/>
      <c r="K61" s="1542"/>
      <c r="L61" s="1542"/>
      <c r="M61" s="1543"/>
    </row>
    <row r="62" spans="1:13" ht="97.5" customHeight="1">
      <c r="A62" s="318" t="s">
        <v>220</v>
      </c>
      <c r="B62" s="394" t="s">
        <v>594</v>
      </c>
      <c r="C62" s="1545" t="s">
        <v>1504</v>
      </c>
      <c r="D62" s="1545"/>
      <c r="E62" s="1545"/>
      <c r="F62" s="1545"/>
      <c r="G62" s="1545"/>
      <c r="H62" s="1545"/>
      <c r="I62" s="1545"/>
      <c r="J62" s="1545"/>
      <c r="K62" s="1545"/>
      <c r="L62" s="1545"/>
      <c r="M62" s="1964"/>
    </row>
  </sheetData>
  <mergeCells count="54">
    <mergeCell ref="A59:A61"/>
    <mergeCell ref="C59:M59"/>
    <mergeCell ref="C60:M60"/>
    <mergeCell ref="C61:M61"/>
    <mergeCell ref="C62:M62"/>
    <mergeCell ref="C51:M51"/>
    <mergeCell ref="C52:M52"/>
    <mergeCell ref="A53:A58"/>
    <mergeCell ref="C53:M53"/>
    <mergeCell ref="C54:M54"/>
    <mergeCell ref="C55:M55"/>
    <mergeCell ref="C56:M56"/>
    <mergeCell ref="C57:M57"/>
    <mergeCell ref="C58:M58"/>
    <mergeCell ref="C49:M49"/>
    <mergeCell ref="A16:A52"/>
    <mergeCell ref="C16:M16"/>
    <mergeCell ref="C17:M17"/>
    <mergeCell ref="B18:B24"/>
    <mergeCell ref="F23:G23"/>
    <mergeCell ref="B25:B28"/>
    <mergeCell ref="B32:B34"/>
    <mergeCell ref="B35:B44"/>
    <mergeCell ref="F43:G43"/>
    <mergeCell ref="H43:I43"/>
    <mergeCell ref="B45:B48"/>
    <mergeCell ref="F46:F47"/>
    <mergeCell ref="G46:J47"/>
    <mergeCell ref="L46:M47"/>
    <mergeCell ref="C50:M50"/>
    <mergeCell ref="I10:J10"/>
    <mergeCell ref="C11:M11"/>
    <mergeCell ref="C12:M12"/>
    <mergeCell ref="C13:M13"/>
    <mergeCell ref="B14:B15"/>
    <mergeCell ref="C14:D15"/>
    <mergeCell ref="E14:E15"/>
    <mergeCell ref="F14:M15"/>
    <mergeCell ref="A2:A15"/>
    <mergeCell ref="C2:M2"/>
    <mergeCell ref="C3:M3"/>
    <mergeCell ref="C4:E4"/>
    <mergeCell ref="F4:G4"/>
    <mergeCell ref="H4:M4"/>
    <mergeCell ref="C5:M5"/>
    <mergeCell ref="C6:M6"/>
    <mergeCell ref="C7:G7"/>
    <mergeCell ref="I7:M7"/>
    <mergeCell ref="B8:B10"/>
    <mergeCell ref="C9:D9"/>
    <mergeCell ref="F9:G9"/>
    <mergeCell ref="I9:J9"/>
    <mergeCell ref="C10:D10"/>
    <mergeCell ref="F10:G10"/>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C4" zoomScale="72" zoomScaleNormal="72" zoomScalePageLayoutView="80" workbookViewId="0">
      <selection activeCell="C2" sqref="C2:M2"/>
    </sheetView>
  </sheetViews>
  <sheetFormatPr baseColWidth="10" defaultColWidth="9.140625" defaultRowHeight="15.75"/>
  <cols>
    <col min="1" max="1" width="23.85546875" customWidth="1"/>
    <col min="2" max="2" width="47.42578125" customWidth="1"/>
    <col min="3" max="3" width="37.85546875" customWidth="1"/>
    <col min="5" max="5" width="10.7109375" customWidth="1"/>
    <col min="6" max="6" width="12.140625" customWidth="1"/>
    <col min="14" max="18" width="28" style="11" customWidth="1"/>
  </cols>
  <sheetData>
    <row r="1" spans="1:13">
      <c r="A1" s="737" t="s">
        <v>594</v>
      </c>
      <c r="B1" s="279" t="s">
        <v>1505</v>
      </c>
      <c r="C1" s="279" t="s">
        <v>594</v>
      </c>
      <c r="D1" s="279" t="s">
        <v>594</v>
      </c>
      <c r="E1" s="279" t="s">
        <v>594</v>
      </c>
      <c r="F1" s="279" t="s">
        <v>594</v>
      </c>
      <c r="G1" s="279" t="s">
        <v>594</v>
      </c>
      <c r="H1" s="279" t="s">
        <v>594</v>
      </c>
      <c r="I1" s="279" t="s">
        <v>594</v>
      </c>
      <c r="J1" s="279" t="s">
        <v>594</v>
      </c>
      <c r="K1" s="279" t="s">
        <v>594</v>
      </c>
      <c r="L1" s="279" t="s">
        <v>594</v>
      </c>
      <c r="M1" s="280" t="s">
        <v>594</v>
      </c>
    </row>
    <row r="2" spans="1:13" ht="40.5" customHeight="1">
      <c r="A2" s="2178" t="s">
        <v>944</v>
      </c>
      <c r="B2" s="471" t="s">
        <v>945</v>
      </c>
      <c r="C2" s="2180" t="s">
        <v>610</v>
      </c>
      <c r="D2" s="2180"/>
      <c r="E2" s="2180"/>
      <c r="F2" s="2180"/>
      <c r="G2" s="2180"/>
      <c r="H2" s="2180"/>
      <c r="I2" s="2180"/>
      <c r="J2" s="2180"/>
      <c r="K2" s="2180"/>
      <c r="L2" s="2180"/>
      <c r="M2" s="2181"/>
    </row>
    <row r="3" spans="1:13" ht="30" customHeight="1">
      <c r="A3" s="2179"/>
      <c r="B3" s="472" t="s">
        <v>1063</v>
      </c>
      <c r="C3" s="2180" t="s">
        <v>1495</v>
      </c>
      <c r="D3" s="2180"/>
      <c r="E3" s="2180"/>
      <c r="F3" s="2180"/>
      <c r="G3" s="2180"/>
      <c r="H3" s="2180"/>
      <c r="I3" s="2180"/>
      <c r="J3" s="2180"/>
      <c r="K3" s="2180"/>
      <c r="L3" s="2180"/>
      <c r="M3" s="2181"/>
    </row>
    <row r="4" spans="1:13" ht="15" customHeight="1">
      <c r="A4" s="2179"/>
      <c r="B4" s="473" t="s">
        <v>292</v>
      </c>
      <c r="C4" s="749" t="s">
        <v>93</v>
      </c>
      <c r="D4" s="2182" t="s">
        <v>1506</v>
      </c>
      <c r="E4" s="2183"/>
      <c r="F4" s="2184" t="s">
        <v>293</v>
      </c>
      <c r="G4" s="2185"/>
      <c r="H4" s="812">
        <v>147</v>
      </c>
      <c r="I4" s="2186" t="s">
        <v>1507</v>
      </c>
      <c r="J4" s="2186"/>
      <c r="K4" s="2186"/>
      <c r="L4" s="2186"/>
      <c r="M4" s="2187"/>
    </row>
    <row r="5" spans="1:13" ht="15" customHeight="1">
      <c r="A5" s="2179"/>
      <c r="B5" s="473" t="s">
        <v>947</v>
      </c>
      <c r="C5" s="2180" t="s">
        <v>1508</v>
      </c>
      <c r="D5" s="2180"/>
      <c r="E5" s="2180"/>
      <c r="F5" s="2180"/>
      <c r="G5" s="2180"/>
      <c r="H5" s="2180"/>
      <c r="I5" s="2180"/>
      <c r="J5" s="2180"/>
      <c r="K5" s="2180"/>
      <c r="L5" s="2180"/>
      <c r="M5" s="2181"/>
    </row>
    <row r="6" spans="1:13" ht="15" customHeight="1">
      <c r="A6" s="2179"/>
      <c r="B6" s="473" t="s">
        <v>948</v>
      </c>
      <c r="C6" s="2180" t="s">
        <v>1509</v>
      </c>
      <c r="D6" s="2180"/>
      <c r="E6" s="2180"/>
      <c r="F6" s="2180"/>
      <c r="G6" s="2180"/>
      <c r="H6" s="2180"/>
      <c r="I6" s="2180"/>
      <c r="J6" s="2180"/>
      <c r="K6" s="2180"/>
      <c r="L6" s="2180"/>
      <c r="M6" s="2181"/>
    </row>
    <row r="7" spans="1:13" ht="15" customHeight="1">
      <c r="A7" s="2179"/>
      <c r="B7" s="473" t="s">
        <v>949</v>
      </c>
      <c r="C7" s="2188" t="s">
        <v>35</v>
      </c>
      <c r="D7" s="2188"/>
      <c r="E7" s="814" t="s">
        <v>594</v>
      </c>
      <c r="F7" s="814" t="s">
        <v>594</v>
      </c>
      <c r="G7" s="815" t="s">
        <v>594</v>
      </c>
      <c r="H7" s="285" t="s">
        <v>296</v>
      </c>
      <c r="I7" s="2188" t="s">
        <v>60</v>
      </c>
      <c r="J7" s="2188"/>
      <c r="K7" s="2188"/>
      <c r="L7" s="2188"/>
      <c r="M7" s="2189"/>
    </row>
    <row r="8" spans="1:13">
      <c r="A8" s="2179"/>
      <c r="B8" s="1846" t="s">
        <v>950</v>
      </c>
      <c r="C8" s="814" t="s">
        <v>594</v>
      </c>
      <c r="D8" s="814" t="s">
        <v>594</v>
      </c>
      <c r="E8" s="816" t="s">
        <v>594</v>
      </c>
      <c r="F8" s="816" t="s">
        <v>594</v>
      </c>
      <c r="G8" s="816" t="s">
        <v>594</v>
      </c>
      <c r="H8" s="816" t="s">
        <v>594</v>
      </c>
      <c r="I8" s="814" t="s">
        <v>594</v>
      </c>
      <c r="J8" s="814" t="s">
        <v>594</v>
      </c>
      <c r="K8" s="814" t="s">
        <v>594</v>
      </c>
      <c r="L8" s="814" t="s">
        <v>594</v>
      </c>
      <c r="M8" s="817" t="s">
        <v>594</v>
      </c>
    </row>
    <row r="9" spans="1:13" ht="15" customHeight="1">
      <c r="A9" s="2179"/>
      <c r="B9" s="1846"/>
      <c r="C9" s="2190" t="s">
        <v>60</v>
      </c>
      <c r="D9" s="2190"/>
      <c r="E9" s="814" t="s">
        <v>594</v>
      </c>
      <c r="F9" s="2190" t="s">
        <v>594</v>
      </c>
      <c r="G9" s="2190"/>
      <c r="H9" s="814" t="s">
        <v>594</v>
      </c>
      <c r="I9" s="2190" t="s">
        <v>594</v>
      </c>
      <c r="J9" s="2190"/>
      <c r="K9" s="814" t="s">
        <v>594</v>
      </c>
      <c r="L9" s="814" t="s">
        <v>594</v>
      </c>
      <c r="M9" s="817" t="s">
        <v>594</v>
      </c>
    </row>
    <row r="10" spans="1:13" ht="15" customHeight="1">
      <c r="A10" s="2179"/>
      <c r="B10" s="1847"/>
      <c r="C10" s="2190" t="s">
        <v>951</v>
      </c>
      <c r="D10" s="2190"/>
      <c r="E10" s="818" t="s">
        <v>594</v>
      </c>
      <c r="F10" s="2190" t="s">
        <v>951</v>
      </c>
      <c r="G10" s="2190"/>
      <c r="H10" s="818" t="s">
        <v>594</v>
      </c>
      <c r="I10" s="2190" t="s">
        <v>951</v>
      </c>
      <c r="J10" s="2190"/>
      <c r="K10" s="818" t="s">
        <v>594</v>
      </c>
      <c r="L10" s="818" t="s">
        <v>594</v>
      </c>
      <c r="M10" s="819" t="s">
        <v>594</v>
      </c>
    </row>
    <row r="11" spans="1:13" ht="78.75" customHeight="1">
      <c r="A11" s="2179"/>
      <c r="B11" s="473" t="s">
        <v>952</v>
      </c>
      <c r="C11" s="2186" t="s">
        <v>1510</v>
      </c>
      <c r="D11" s="2186"/>
      <c r="E11" s="2186"/>
      <c r="F11" s="2186"/>
      <c r="G11" s="2186"/>
      <c r="H11" s="2186"/>
      <c r="I11" s="2186"/>
      <c r="J11" s="2186"/>
      <c r="K11" s="2186"/>
      <c r="L11" s="2186"/>
      <c r="M11" s="2187"/>
    </row>
    <row r="12" spans="1:13" ht="76.5" customHeight="1">
      <c r="A12" s="2179"/>
      <c r="B12" s="473" t="s">
        <v>1069</v>
      </c>
      <c r="C12" s="2186" t="s">
        <v>1511</v>
      </c>
      <c r="D12" s="2186"/>
      <c r="E12" s="2186"/>
      <c r="F12" s="2186"/>
      <c r="G12" s="2186"/>
      <c r="H12" s="2186"/>
      <c r="I12" s="2186"/>
      <c r="J12" s="2186"/>
      <c r="K12" s="2186"/>
      <c r="L12" s="2186"/>
      <c r="M12" s="2187"/>
    </row>
    <row r="13" spans="1:13" ht="47.25" customHeight="1">
      <c r="A13" s="2179"/>
      <c r="B13" s="473" t="s">
        <v>1071</v>
      </c>
      <c r="C13" s="2180" t="s">
        <v>1449</v>
      </c>
      <c r="D13" s="2180"/>
      <c r="E13" s="2180"/>
      <c r="F13" s="2180"/>
      <c r="G13" s="2180"/>
      <c r="H13" s="2180"/>
      <c r="I13" s="2180"/>
      <c r="J13" s="2180"/>
      <c r="K13" s="2180"/>
      <c r="L13" s="2180"/>
      <c r="M13" s="2181"/>
    </row>
    <row r="14" spans="1:13" ht="51.75" customHeight="1">
      <c r="A14" s="2179"/>
      <c r="B14" s="2191" t="s">
        <v>1072</v>
      </c>
      <c r="C14" s="2186" t="s">
        <v>69</v>
      </c>
      <c r="D14" s="2186"/>
      <c r="E14" s="286" t="s">
        <v>108</v>
      </c>
      <c r="F14" s="2193" t="s">
        <v>1235</v>
      </c>
      <c r="G14" s="2193"/>
      <c r="H14" s="2193"/>
      <c r="I14" s="2193"/>
      <c r="J14" s="2193"/>
      <c r="K14" s="2193"/>
      <c r="L14" s="2193"/>
      <c r="M14" s="2194"/>
    </row>
    <row r="15" spans="1:13">
      <c r="A15" s="2179"/>
      <c r="B15" s="2192"/>
      <c r="C15" s="749" t="s">
        <v>594</v>
      </c>
      <c r="D15" s="749" t="s">
        <v>594</v>
      </c>
      <c r="E15" s="287" t="s">
        <v>594</v>
      </c>
      <c r="F15" s="820" t="s">
        <v>594</v>
      </c>
      <c r="G15" s="820" t="s">
        <v>594</v>
      </c>
      <c r="H15" s="820" t="s">
        <v>594</v>
      </c>
      <c r="I15" s="820" t="s">
        <v>594</v>
      </c>
      <c r="J15" s="820" t="s">
        <v>594</v>
      </c>
      <c r="K15" s="820" t="s">
        <v>594</v>
      </c>
      <c r="L15" s="816" t="s">
        <v>594</v>
      </c>
      <c r="M15" s="821" t="s">
        <v>594</v>
      </c>
    </row>
    <row r="16" spans="1:13" ht="15" customHeight="1">
      <c r="A16" s="1815" t="s">
        <v>204</v>
      </c>
      <c r="B16" s="283" t="s">
        <v>283</v>
      </c>
      <c r="C16" s="2193" t="s">
        <v>612</v>
      </c>
      <c r="D16" s="2193"/>
      <c r="E16" s="2193"/>
      <c r="F16" s="2193"/>
      <c r="G16" s="2193"/>
      <c r="H16" s="2193"/>
      <c r="I16" s="2193"/>
      <c r="J16" s="2193"/>
      <c r="K16" s="2193"/>
      <c r="L16" s="2193"/>
      <c r="M16" s="2194"/>
    </row>
    <row r="17" spans="1:13" ht="41.25" customHeight="1">
      <c r="A17" s="1816"/>
      <c r="B17" s="1221" t="s">
        <v>1074</v>
      </c>
      <c r="C17" s="2195" t="s">
        <v>611</v>
      </c>
      <c r="D17" s="2195"/>
      <c r="E17" s="2195"/>
      <c r="F17" s="2195"/>
      <c r="G17" s="2195"/>
      <c r="H17" s="2195"/>
      <c r="I17" s="2195"/>
      <c r="J17" s="2195"/>
      <c r="K17" s="2195"/>
      <c r="L17" s="2195"/>
      <c r="M17" s="2195"/>
    </row>
    <row r="18" spans="1:13">
      <c r="A18" s="1816"/>
      <c r="B18" s="1810" t="s">
        <v>954</v>
      </c>
      <c r="C18" s="814" t="s">
        <v>594</v>
      </c>
      <c r="D18" s="822" t="s">
        <v>594</v>
      </c>
      <c r="E18" s="822" t="s">
        <v>594</v>
      </c>
      <c r="F18" s="822" t="s">
        <v>594</v>
      </c>
      <c r="G18" s="822" t="s">
        <v>594</v>
      </c>
      <c r="H18" s="822" t="s">
        <v>594</v>
      </c>
      <c r="I18" s="822" t="s">
        <v>594</v>
      </c>
      <c r="J18" s="822" t="s">
        <v>594</v>
      </c>
      <c r="K18" s="822" t="s">
        <v>594</v>
      </c>
      <c r="L18" s="822" t="s">
        <v>594</v>
      </c>
      <c r="M18" s="823" t="s">
        <v>594</v>
      </c>
    </row>
    <row r="19" spans="1:13">
      <c r="A19" s="1816"/>
      <c r="B19" s="1810"/>
      <c r="C19" s="814" t="s">
        <v>594</v>
      </c>
      <c r="D19" s="749" t="s">
        <v>594</v>
      </c>
      <c r="E19" s="822" t="s">
        <v>594</v>
      </c>
      <c r="F19" s="749" t="s">
        <v>594</v>
      </c>
      <c r="G19" s="822" t="s">
        <v>594</v>
      </c>
      <c r="H19" s="749" t="s">
        <v>594</v>
      </c>
      <c r="I19" s="822" t="s">
        <v>594</v>
      </c>
      <c r="J19" s="749" t="s">
        <v>594</v>
      </c>
      <c r="K19" s="822" t="s">
        <v>594</v>
      </c>
      <c r="L19" s="822" t="s">
        <v>594</v>
      </c>
      <c r="M19" s="823" t="s">
        <v>594</v>
      </c>
    </row>
    <row r="20" spans="1:13" ht="31.5">
      <c r="A20" s="1816"/>
      <c r="B20" s="1810"/>
      <c r="C20" s="822" t="s">
        <v>955</v>
      </c>
      <c r="D20" s="824" t="s">
        <v>594</v>
      </c>
      <c r="E20" s="822" t="s">
        <v>956</v>
      </c>
      <c r="F20" s="824" t="s">
        <v>594</v>
      </c>
      <c r="G20" s="822" t="s">
        <v>957</v>
      </c>
      <c r="H20" s="824" t="s">
        <v>594</v>
      </c>
      <c r="I20" s="822" t="s">
        <v>958</v>
      </c>
      <c r="J20" s="824" t="s">
        <v>594</v>
      </c>
      <c r="K20" s="822" t="s">
        <v>594</v>
      </c>
      <c r="L20" s="822" t="s">
        <v>594</v>
      </c>
      <c r="M20" s="823" t="s">
        <v>594</v>
      </c>
    </row>
    <row r="21" spans="1:13" ht="31.5">
      <c r="A21" s="1816"/>
      <c r="B21" s="1810"/>
      <c r="C21" s="822" t="s">
        <v>959</v>
      </c>
      <c r="D21" s="824" t="s">
        <v>594</v>
      </c>
      <c r="E21" s="822" t="s">
        <v>960</v>
      </c>
      <c r="F21" s="824" t="s">
        <v>594</v>
      </c>
      <c r="G21" s="822" t="s">
        <v>961</v>
      </c>
      <c r="H21" s="824" t="s">
        <v>594</v>
      </c>
      <c r="I21" s="822" t="s">
        <v>594</v>
      </c>
      <c r="J21" s="822" t="s">
        <v>594</v>
      </c>
      <c r="K21" s="822" t="s">
        <v>594</v>
      </c>
      <c r="L21" s="822" t="s">
        <v>594</v>
      </c>
      <c r="M21" s="823" t="s">
        <v>594</v>
      </c>
    </row>
    <row r="22" spans="1:13">
      <c r="A22" s="1816"/>
      <c r="B22" s="1810"/>
      <c r="C22" s="822" t="s">
        <v>962</v>
      </c>
      <c r="D22" s="824" t="s">
        <v>594</v>
      </c>
      <c r="E22" s="822" t="s">
        <v>963</v>
      </c>
      <c r="F22" s="824" t="s">
        <v>964</v>
      </c>
      <c r="G22" s="822" t="s">
        <v>594</v>
      </c>
      <c r="H22" s="822" t="s">
        <v>594</v>
      </c>
      <c r="I22" s="822" t="s">
        <v>594</v>
      </c>
      <c r="J22" s="822" t="s">
        <v>594</v>
      </c>
      <c r="K22" s="822" t="s">
        <v>594</v>
      </c>
      <c r="L22" s="822" t="s">
        <v>594</v>
      </c>
      <c r="M22" s="823" t="s">
        <v>594</v>
      </c>
    </row>
    <row r="23" spans="1:13">
      <c r="A23" s="1816"/>
      <c r="B23" s="1810"/>
      <c r="C23" s="822" t="s">
        <v>105</v>
      </c>
      <c r="D23" s="824" t="s">
        <v>594</v>
      </c>
      <c r="E23" s="822" t="s">
        <v>965</v>
      </c>
      <c r="F23" s="818" t="s">
        <v>594</v>
      </c>
      <c r="G23" s="818" t="s">
        <v>594</v>
      </c>
      <c r="H23" s="818" t="s">
        <v>594</v>
      </c>
      <c r="I23" s="818" t="s">
        <v>594</v>
      </c>
      <c r="J23" s="818" t="s">
        <v>594</v>
      </c>
      <c r="K23" s="818" t="s">
        <v>594</v>
      </c>
      <c r="L23" s="818" t="s">
        <v>594</v>
      </c>
      <c r="M23" s="819" t="s">
        <v>594</v>
      </c>
    </row>
    <row r="24" spans="1:13">
      <c r="A24" s="1816"/>
      <c r="B24" s="1819"/>
      <c r="C24" s="749" t="s">
        <v>594</v>
      </c>
      <c r="D24" s="749" t="s">
        <v>594</v>
      </c>
      <c r="E24" s="749" t="s">
        <v>594</v>
      </c>
      <c r="F24" s="749" t="s">
        <v>594</v>
      </c>
      <c r="G24" s="749" t="s">
        <v>594</v>
      </c>
      <c r="H24" s="749" t="s">
        <v>594</v>
      </c>
      <c r="I24" s="749" t="s">
        <v>594</v>
      </c>
      <c r="J24" s="749" t="s">
        <v>594</v>
      </c>
      <c r="K24" s="749" t="s">
        <v>594</v>
      </c>
      <c r="L24" s="749" t="s">
        <v>594</v>
      </c>
      <c r="M24" s="825" t="s">
        <v>594</v>
      </c>
    </row>
    <row r="25" spans="1:13">
      <c r="A25" s="1816"/>
      <c r="B25" s="1810" t="s">
        <v>967</v>
      </c>
      <c r="C25" s="822" t="s">
        <v>594</v>
      </c>
      <c r="D25" s="822" t="s">
        <v>594</v>
      </c>
      <c r="E25" s="822" t="s">
        <v>594</v>
      </c>
      <c r="F25" s="822" t="s">
        <v>594</v>
      </c>
      <c r="G25" s="822" t="s">
        <v>594</v>
      </c>
      <c r="H25" s="822" t="s">
        <v>594</v>
      </c>
      <c r="I25" s="822" t="s">
        <v>594</v>
      </c>
      <c r="J25" s="822" t="s">
        <v>594</v>
      </c>
      <c r="K25" s="822" t="s">
        <v>594</v>
      </c>
      <c r="L25" s="814" t="s">
        <v>594</v>
      </c>
      <c r="M25" s="817" t="s">
        <v>594</v>
      </c>
    </row>
    <row r="26" spans="1:13">
      <c r="A26" s="1816"/>
      <c r="B26" s="1810"/>
      <c r="C26" s="822" t="s">
        <v>968</v>
      </c>
      <c r="D26" s="826" t="s">
        <v>594</v>
      </c>
      <c r="E26" s="822" t="s">
        <v>594</v>
      </c>
      <c r="F26" s="822" t="s">
        <v>969</v>
      </c>
      <c r="G26" s="826" t="s">
        <v>594</v>
      </c>
      <c r="H26" s="822" t="s">
        <v>594</v>
      </c>
      <c r="I26" s="822" t="s">
        <v>970</v>
      </c>
      <c r="J26" s="826" t="s">
        <v>964</v>
      </c>
      <c r="K26" s="822" t="s">
        <v>594</v>
      </c>
      <c r="L26" s="814" t="s">
        <v>594</v>
      </c>
      <c r="M26" s="817" t="s">
        <v>594</v>
      </c>
    </row>
    <row r="27" spans="1:13">
      <c r="A27" s="1816"/>
      <c r="B27" s="1810"/>
      <c r="C27" s="822" t="s">
        <v>971</v>
      </c>
      <c r="D27" s="827" t="s">
        <v>594</v>
      </c>
      <c r="E27" s="814" t="s">
        <v>594</v>
      </c>
      <c r="F27" s="822" t="s">
        <v>972</v>
      </c>
      <c r="G27" s="824" t="s">
        <v>594</v>
      </c>
      <c r="H27" s="814" t="s">
        <v>594</v>
      </c>
      <c r="I27" s="814" t="s">
        <v>594</v>
      </c>
      <c r="J27" s="814" t="s">
        <v>594</v>
      </c>
      <c r="K27" s="814" t="s">
        <v>594</v>
      </c>
      <c r="L27" s="814" t="s">
        <v>594</v>
      </c>
      <c r="M27" s="817" t="s">
        <v>594</v>
      </c>
    </row>
    <row r="28" spans="1:13">
      <c r="A28" s="1816"/>
      <c r="B28" s="1819"/>
      <c r="C28" s="749" t="s">
        <v>594</v>
      </c>
      <c r="D28" s="749" t="s">
        <v>594</v>
      </c>
      <c r="E28" s="749" t="s">
        <v>594</v>
      </c>
      <c r="F28" s="749" t="s">
        <v>594</v>
      </c>
      <c r="G28" s="749" t="s">
        <v>594</v>
      </c>
      <c r="H28" s="749" t="s">
        <v>594</v>
      </c>
      <c r="I28" s="749" t="s">
        <v>594</v>
      </c>
      <c r="J28" s="749" t="s">
        <v>594</v>
      </c>
      <c r="K28" s="749" t="s">
        <v>594</v>
      </c>
      <c r="L28" s="818" t="s">
        <v>594</v>
      </c>
      <c r="M28" s="819" t="s">
        <v>594</v>
      </c>
    </row>
    <row r="29" spans="1:13">
      <c r="A29" s="1816"/>
      <c r="B29" s="289" t="s">
        <v>973</v>
      </c>
      <c r="C29" s="822" t="s">
        <v>594</v>
      </c>
      <c r="D29" s="822" t="s">
        <v>594</v>
      </c>
      <c r="E29" s="822" t="s">
        <v>594</v>
      </c>
      <c r="F29" s="822" t="s">
        <v>594</v>
      </c>
      <c r="G29" s="822" t="s">
        <v>594</v>
      </c>
      <c r="H29" s="822" t="s">
        <v>594</v>
      </c>
      <c r="I29" s="822" t="s">
        <v>594</v>
      </c>
      <c r="J29" s="822" t="s">
        <v>594</v>
      </c>
      <c r="K29" s="822" t="s">
        <v>594</v>
      </c>
      <c r="L29" s="822" t="s">
        <v>594</v>
      </c>
      <c r="M29" s="823" t="s">
        <v>594</v>
      </c>
    </row>
    <row r="30" spans="1:13" ht="15" customHeight="1">
      <c r="A30" s="1816"/>
      <c r="B30" s="289" t="s">
        <v>594</v>
      </c>
      <c r="C30" s="828" t="s">
        <v>974</v>
      </c>
      <c r="D30" s="290">
        <v>1</v>
      </c>
      <c r="E30" s="822" t="s">
        <v>594</v>
      </c>
      <c r="F30" s="814" t="s">
        <v>975</v>
      </c>
      <c r="G30" s="826">
        <v>2022</v>
      </c>
      <c r="H30" s="822" t="s">
        <v>594</v>
      </c>
      <c r="I30" s="814" t="s">
        <v>976</v>
      </c>
      <c r="J30" s="2182" t="s">
        <v>1513</v>
      </c>
      <c r="K30" s="2186"/>
      <c r="L30" s="2183"/>
      <c r="M30" s="823" t="s">
        <v>594</v>
      </c>
    </row>
    <row r="31" spans="1:13">
      <c r="A31" s="1816"/>
      <c r="B31" s="284" t="s">
        <v>594</v>
      </c>
      <c r="C31" s="749" t="s">
        <v>594</v>
      </c>
      <c r="D31" s="749" t="s">
        <v>594</v>
      </c>
      <c r="E31" s="749" t="s">
        <v>594</v>
      </c>
      <c r="F31" s="749" t="s">
        <v>594</v>
      </c>
      <c r="G31" s="749" t="s">
        <v>594</v>
      </c>
      <c r="H31" s="749" t="s">
        <v>594</v>
      </c>
      <c r="I31" s="749" t="s">
        <v>594</v>
      </c>
      <c r="J31" s="749" t="s">
        <v>594</v>
      </c>
      <c r="K31" s="749" t="s">
        <v>594</v>
      </c>
      <c r="L31" s="749" t="s">
        <v>594</v>
      </c>
      <c r="M31" s="825" t="s">
        <v>594</v>
      </c>
    </row>
    <row r="32" spans="1:13">
      <c r="A32" s="1816"/>
      <c r="B32" s="1810" t="s">
        <v>977</v>
      </c>
      <c r="C32" s="291" t="s">
        <v>594</v>
      </c>
      <c r="D32" s="291" t="s">
        <v>594</v>
      </c>
      <c r="E32" s="291" t="s">
        <v>594</v>
      </c>
      <c r="F32" s="291" t="s">
        <v>594</v>
      </c>
      <c r="G32" s="291" t="s">
        <v>594</v>
      </c>
      <c r="H32" s="291" t="s">
        <v>594</v>
      </c>
      <c r="I32" s="291" t="s">
        <v>594</v>
      </c>
      <c r="J32" s="291" t="s">
        <v>594</v>
      </c>
      <c r="K32" s="291" t="s">
        <v>594</v>
      </c>
      <c r="L32" s="814" t="s">
        <v>594</v>
      </c>
      <c r="M32" s="817" t="s">
        <v>594</v>
      </c>
    </row>
    <row r="33" spans="1:13">
      <c r="A33" s="1816"/>
      <c r="B33" s="1810"/>
      <c r="C33" s="822" t="s">
        <v>978</v>
      </c>
      <c r="D33" s="826">
        <v>2023</v>
      </c>
      <c r="E33" s="291" t="s">
        <v>594</v>
      </c>
      <c r="F33" s="822" t="s">
        <v>979</v>
      </c>
      <c r="G33" s="829">
        <v>2033</v>
      </c>
      <c r="H33" s="291" t="s">
        <v>594</v>
      </c>
      <c r="I33" s="814" t="s">
        <v>594</v>
      </c>
      <c r="J33" s="291" t="s">
        <v>594</v>
      </c>
      <c r="K33" s="291" t="s">
        <v>594</v>
      </c>
      <c r="L33" s="814" t="s">
        <v>594</v>
      </c>
      <c r="M33" s="817" t="s">
        <v>594</v>
      </c>
    </row>
    <row r="34" spans="1:13">
      <c r="A34" s="1816"/>
      <c r="B34" s="1819"/>
      <c r="C34" s="749" t="s">
        <v>594</v>
      </c>
      <c r="D34" s="749" t="s">
        <v>594</v>
      </c>
      <c r="E34" s="319" t="s">
        <v>594</v>
      </c>
      <c r="F34" s="749" t="s">
        <v>594</v>
      </c>
      <c r="G34" s="319" t="s">
        <v>594</v>
      </c>
      <c r="H34" s="319" t="s">
        <v>594</v>
      </c>
      <c r="I34" s="818" t="s">
        <v>594</v>
      </c>
      <c r="J34" s="319" t="s">
        <v>594</v>
      </c>
      <c r="K34" s="319" t="s">
        <v>594</v>
      </c>
      <c r="L34" s="818" t="s">
        <v>594</v>
      </c>
      <c r="M34" s="819" t="s">
        <v>594</v>
      </c>
    </row>
    <row r="35" spans="1:13">
      <c r="A35" s="1816"/>
      <c r="B35" s="1810" t="s">
        <v>980</v>
      </c>
      <c r="C35" s="822" t="s">
        <v>594</v>
      </c>
      <c r="D35" s="822" t="s">
        <v>594</v>
      </c>
      <c r="E35" s="822" t="s">
        <v>594</v>
      </c>
      <c r="F35" s="822" t="s">
        <v>594</v>
      </c>
      <c r="G35" s="822" t="s">
        <v>594</v>
      </c>
      <c r="H35" s="822" t="s">
        <v>594</v>
      </c>
      <c r="I35" s="822" t="s">
        <v>594</v>
      </c>
      <c r="J35" s="822" t="s">
        <v>594</v>
      </c>
      <c r="K35" s="822" t="s">
        <v>594</v>
      </c>
      <c r="L35" s="822" t="s">
        <v>594</v>
      </c>
      <c r="M35" s="823" t="s">
        <v>594</v>
      </c>
    </row>
    <row r="36" spans="1:13">
      <c r="A36" s="1816"/>
      <c r="B36" s="1810"/>
      <c r="C36" s="925" t="s">
        <v>594</v>
      </c>
      <c r="D36" s="6">
        <v>2023</v>
      </c>
      <c r="E36" s="6"/>
      <c r="F36" s="6">
        <v>2024</v>
      </c>
      <c r="G36" s="6"/>
      <c r="H36" s="131">
        <v>2025</v>
      </c>
      <c r="I36" s="131"/>
      <c r="J36" s="131">
        <v>2026</v>
      </c>
      <c r="K36" s="6"/>
      <c r="L36" s="6">
        <v>2027</v>
      </c>
      <c r="M36" s="926" t="s">
        <v>594</v>
      </c>
    </row>
    <row r="37" spans="1:13">
      <c r="A37" s="1816"/>
      <c r="B37" s="1810"/>
      <c r="C37" s="925" t="s">
        <v>594</v>
      </c>
      <c r="D37" s="927">
        <v>1</v>
      </c>
      <c r="E37" s="928" t="s">
        <v>594</v>
      </c>
      <c r="F37" s="927">
        <v>1</v>
      </c>
      <c r="G37" s="928" t="s">
        <v>594</v>
      </c>
      <c r="H37" s="927">
        <v>1</v>
      </c>
      <c r="I37" s="928" t="s">
        <v>594</v>
      </c>
      <c r="J37" s="927">
        <v>1</v>
      </c>
      <c r="K37" s="928" t="s">
        <v>594</v>
      </c>
      <c r="L37" s="927">
        <v>1</v>
      </c>
      <c r="M37" s="930" t="s">
        <v>594</v>
      </c>
    </row>
    <row r="38" spans="1:13">
      <c r="A38" s="1816"/>
      <c r="B38" s="1810"/>
      <c r="C38" s="925" t="s">
        <v>594</v>
      </c>
      <c r="D38" s="925">
        <v>2028</v>
      </c>
      <c r="E38" s="925" t="s">
        <v>594</v>
      </c>
      <c r="F38" s="925">
        <v>2029</v>
      </c>
      <c r="G38" s="925" t="s">
        <v>594</v>
      </c>
      <c r="H38" s="931">
        <v>2030</v>
      </c>
      <c r="I38" s="931" t="s">
        <v>594</v>
      </c>
      <c r="J38" s="931">
        <v>2031</v>
      </c>
      <c r="K38" s="925" t="s">
        <v>594</v>
      </c>
      <c r="L38" s="925">
        <v>2032</v>
      </c>
      <c r="M38" s="926" t="s">
        <v>594</v>
      </c>
    </row>
    <row r="39" spans="1:13">
      <c r="A39" s="1816"/>
      <c r="B39" s="1810"/>
      <c r="C39" s="925" t="s">
        <v>594</v>
      </c>
      <c r="D39" s="927">
        <v>1</v>
      </c>
      <c r="E39" s="928" t="s">
        <v>594</v>
      </c>
      <c r="F39" s="927">
        <v>1</v>
      </c>
      <c r="G39" s="928" t="s">
        <v>594</v>
      </c>
      <c r="H39" s="927">
        <v>1</v>
      </c>
      <c r="I39" s="928" t="s">
        <v>594</v>
      </c>
      <c r="J39" s="927">
        <v>1</v>
      </c>
      <c r="K39" s="928" t="s">
        <v>594</v>
      </c>
      <c r="L39" s="927">
        <v>1</v>
      </c>
      <c r="M39" s="930" t="s">
        <v>594</v>
      </c>
    </row>
    <row r="40" spans="1:13">
      <c r="A40" s="1816"/>
      <c r="B40" s="1810"/>
      <c r="C40" s="925" t="s">
        <v>594</v>
      </c>
      <c r="D40" s="925">
        <v>2033</v>
      </c>
      <c r="E40" s="925" t="s">
        <v>594</v>
      </c>
      <c r="F40" s="925"/>
      <c r="G40" s="925" t="s">
        <v>594</v>
      </c>
      <c r="H40" s="931"/>
      <c r="I40" s="931" t="s">
        <v>594</v>
      </c>
      <c r="J40" s="931"/>
      <c r="K40" s="925" t="s">
        <v>594</v>
      </c>
      <c r="L40" s="925"/>
      <c r="M40" s="926" t="s">
        <v>594</v>
      </c>
    </row>
    <row r="41" spans="1:13">
      <c r="A41" s="1816"/>
      <c r="B41" s="1810"/>
      <c r="C41" s="925" t="s">
        <v>594</v>
      </c>
      <c r="D41" s="927">
        <v>1</v>
      </c>
      <c r="E41" s="928" t="s">
        <v>594</v>
      </c>
      <c r="F41" s="929" t="s">
        <v>594</v>
      </c>
      <c r="G41" s="928" t="s">
        <v>594</v>
      </c>
      <c r="H41" s="929" t="s">
        <v>594</v>
      </c>
      <c r="I41" s="928" t="s">
        <v>594</v>
      </c>
      <c r="J41" s="929" t="s">
        <v>594</v>
      </c>
      <c r="K41" s="928" t="s">
        <v>594</v>
      </c>
      <c r="L41" s="929" t="s">
        <v>594</v>
      </c>
      <c r="M41" s="930" t="s">
        <v>594</v>
      </c>
    </row>
    <row r="42" spans="1:13">
      <c r="A42" s="1816"/>
      <c r="B42" s="1810"/>
      <c r="C42" s="925" t="s">
        <v>594</v>
      </c>
      <c r="D42" s="932"/>
      <c r="E42" s="932" t="s">
        <v>594</v>
      </c>
      <c r="F42" s="932" t="s">
        <v>981</v>
      </c>
      <c r="G42" s="932" t="s">
        <v>594</v>
      </c>
      <c r="H42" s="925" t="s">
        <v>594</v>
      </c>
      <c r="I42" s="925" t="s">
        <v>594</v>
      </c>
      <c r="J42" s="925" t="s">
        <v>594</v>
      </c>
      <c r="K42" s="925" t="s">
        <v>594</v>
      </c>
      <c r="L42" s="925" t="s">
        <v>594</v>
      </c>
      <c r="M42" s="926" t="s">
        <v>594</v>
      </c>
    </row>
    <row r="43" spans="1:13" ht="15" customHeight="1">
      <c r="A43" s="1816"/>
      <c r="B43" s="1810"/>
      <c r="C43" s="925" t="s">
        <v>594</v>
      </c>
      <c r="D43" s="933" t="s">
        <v>594</v>
      </c>
      <c r="E43" s="934" t="s">
        <v>594</v>
      </c>
      <c r="F43" s="2196">
        <v>11</v>
      </c>
      <c r="G43" s="2197"/>
      <c r="H43" s="2198" t="s">
        <v>594</v>
      </c>
      <c r="I43" s="2198"/>
      <c r="J43" s="925" t="s">
        <v>594</v>
      </c>
      <c r="K43" s="925" t="s">
        <v>594</v>
      </c>
      <c r="L43" s="925" t="s">
        <v>594</v>
      </c>
      <c r="M43" s="926" t="s">
        <v>594</v>
      </c>
    </row>
    <row r="44" spans="1:13">
      <c r="A44" s="1816"/>
      <c r="B44" s="1810"/>
      <c r="C44" s="932" t="s">
        <v>594</v>
      </c>
      <c r="D44" s="932" t="s">
        <v>594</v>
      </c>
      <c r="E44" s="932" t="s">
        <v>594</v>
      </c>
      <c r="F44" s="932" t="s">
        <v>594</v>
      </c>
      <c r="G44" s="932" t="s">
        <v>594</v>
      </c>
      <c r="H44" s="932" t="s">
        <v>594</v>
      </c>
      <c r="I44" s="932" t="s">
        <v>594</v>
      </c>
      <c r="J44" s="932" t="s">
        <v>594</v>
      </c>
      <c r="K44" s="932" t="s">
        <v>594</v>
      </c>
      <c r="L44" s="932" t="s">
        <v>594</v>
      </c>
      <c r="M44" s="935" t="s">
        <v>594</v>
      </c>
    </row>
    <row r="45" spans="1:13">
      <c r="A45" s="1816"/>
      <c r="B45" s="1821" t="s">
        <v>982</v>
      </c>
      <c r="C45" s="822" t="s">
        <v>594</v>
      </c>
      <c r="D45" s="822" t="s">
        <v>594</v>
      </c>
      <c r="E45" s="822" t="s">
        <v>594</v>
      </c>
      <c r="F45" s="822" t="s">
        <v>594</v>
      </c>
      <c r="G45" s="822" t="s">
        <v>594</v>
      </c>
      <c r="H45" s="822" t="s">
        <v>594</v>
      </c>
      <c r="I45" s="822" t="s">
        <v>594</v>
      </c>
      <c r="J45" s="822" t="s">
        <v>594</v>
      </c>
      <c r="K45" s="822" t="s">
        <v>594</v>
      </c>
      <c r="L45" s="814" t="s">
        <v>594</v>
      </c>
      <c r="M45" s="817" t="s">
        <v>594</v>
      </c>
    </row>
    <row r="46" spans="1:13" ht="15" customHeight="1">
      <c r="A46" s="1816"/>
      <c r="B46" s="1810"/>
      <c r="C46" s="814" t="s">
        <v>594</v>
      </c>
      <c r="D46" s="822" t="s">
        <v>93</v>
      </c>
      <c r="E46" s="749" t="s">
        <v>95</v>
      </c>
      <c r="F46" s="2199" t="s">
        <v>983</v>
      </c>
      <c r="G46" s="2200" t="s">
        <v>594</v>
      </c>
      <c r="H46" s="2193"/>
      <c r="I46" s="2193"/>
      <c r="J46" s="2201"/>
      <c r="K46" s="822" t="s">
        <v>984</v>
      </c>
      <c r="L46" s="2205" t="s">
        <v>594</v>
      </c>
      <c r="M46" s="2206"/>
    </row>
    <row r="47" spans="1:13">
      <c r="A47" s="1816"/>
      <c r="B47" s="1810"/>
      <c r="C47" s="814" t="s">
        <v>594</v>
      </c>
      <c r="D47" s="829" t="s">
        <v>594</v>
      </c>
      <c r="E47" s="812" t="s">
        <v>964</v>
      </c>
      <c r="F47" s="2199"/>
      <c r="G47" s="2202"/>
      <c r="H47" s="2203"/>
      <c r="I47" s="2203"/>
      <c r="J47" s="2204"/>
      <c r="K47" s="814" t="s">
        <v>594</v>
      </c>
      <c r="L47" s="2207"/>
      <c r="M47" s="2208"/>
    </row>
    <row r="48" spans="1:13">
      <c r="A48" s="1816"/>
      <c r="B48" s="1819"/>
      <c r="C48" s="818" t="s">
        <v>594</v>
      </c>
      <c r="D48" s="818" t="s">
        <v>594</v>
      </c>
      <c r="E48" s="818" t="s">
        <v>594</v>
      </c>
      <c r="F48" s="818" t="s">
        <v>594</v>
      </c>
      <c r="G48" s="818" t="s">
        <v>594</v>
      </c>
      <c r="H48" s="818" t="s">
        <v>594</v>
      </c>
      <c r="I48" s="818" t="s">
        <v>594</v>
      </c>
      <c r="J48" s="818" t="s">
        <v>594</v>
      </c>
      <c r="K48" s="818" t="s">
        <v>594</v>
      </c>
      <c r="L48" s="814" t="s">
        <v>594</v>
      </c>
      <c r="M48" s="817" t="s">
        <v>594</v>
      </c>
    </row>
    <row r="49" spans="1:13" ht="79.5" customHeight="1">
      <c r="A49" s="1816"/>
      <c r="B49" s="284" t="s">
        <v>985</v>
      </c>
      <c r="C49" s="2186" t="s">
        <v>1514</v>
      </c>
      <c r="D49" s="2186"/>
      <c r="E49" s="2186"/>
      <c r="F49" s="2186"/>
      <c r="G49" s="2186"/>
      <c r="H49" s="2186"/>
      <c r="I49" s="2186"/>
      <c r="J49" s="2186"/>
      <c r="K49" s="2186"/>
      <c r="L49" s="2186"/>
      <c r="M49" s="2187"/>
    </row>
    <row r="50" spans="1:13" ht="70.5" customHeight="1">
      <c r="A50" s="1816"/>
      <c r="B50" s="283" t="s">
        <v>986</v>
      </c>
      <c r="C50" s="2186" t="s">
        <v>1515</v>
      </c>
      <c r="D50" s="2186"/>
      <c r="E50" s="2186"/>
      <c r="F50" s="2186"/>
      <c r="G50" s="2186"/>
      <c r="H50" s="2186"/>
      <c r="I50" s="2186"/>
      <c r="J50" s="2186"/>
      <c r="K50" s="2186"/>
      <c r="L50" s="2186"/>
      <c r="M50" s="2187"/>
    </row>
    <row r="51" spans="1:13" ht="15" customHeight="1">
      <c r="A51" s="1816"/>
      <c r="B51" s="283" t="s">
        <v>988</v>
      </c>
      <c r="C51" s="2209">
        <v>15</v>
      </c>
      <c r="D51" s="2209"/>
      <c r="E51" s="2209"/>
      <c r="F51" s="2209"/>
      <c r="G51" s="2209"/>
      <c r="H51" s="2209"/>
      <c r="I51" s="2209"/>
      <c r="J51" s="2209"/>
      <c r="K51" s="2209"/>
      <c r="L51" s="2209"/>
      <c r="M51" s="2210"/>
    </row>
    <row r="52" spans="1:13" ht="15" customHeight="1">
      <c r="A52" s="1816"/>
      <c r="B52" s="283" t="s">
        <v>990</v>
      </c>
      <c r="C52" s="2180" t="s">
        <v>1516</v>
      </c>
      <c r="D52" s="2180"/>
      <c r="E52" s="2180"/>
      <c r="F52" s="2180"/>
      <c r="G52" s="2180"/>
      <c r="H52" s="2180"/>
      <c r="I52" s="2180"/>
      <c r="J52" s="2180"/>
      <c r="K52" s="2180"/>
      <c r="L52" s="2180"/>
      <c r="M52" s="2181"/>
    </row>
    <row r="53" spans="1:13" ht="15" customHeight="1">
      <c r="A53" s="1817" t="s">
        <v>216</v>
      </c>
      <c r="B53" s="774" t="s">
        <v>992</v>
      </c>
      <c r="C53" s="2186" t="s">
        <v>1517</v>
      </c>
      <c r="D53" s="2186"/>
      <c r="E53" s="2186"/>
      <c r="F53" s="2186"/>
      <c r="G53" s="2186"/>
      <c r="H53" s="2186"/>
      <c r="I53" s="2186"/>
      <c r="J53" s="2186"/>
      <c r="K53" s="2186"/>
      <c r="L53" s="2186"/>
      <c r="M53" s="2187"/>
    </row>
    <row r="54" spans="1:13" ht="15" customHeight="1">
      <c r="A54" s="1818"/>
      <c r="B54" s="774" t="s">
        <v>993</v>
      </c>
      <c r="C54" s="2186" t="s">
        <v>1518</v>
      </c>
      <c r="D54" s="2186"/>
      <c r="E54" s="2186"/>
      <c r="F54" s="2186"/>
      <c r="G54" s="2186"/>
      <c r="H54" s="2186"/>
      <c r="I54" s="2186"/>
      <c r="J54" s="2186"/>
      <c r="K54" s="2186"/>
      <c r="L54" s="2186"/>
      <c r="M54" s="2187"/>
    </row>
    <row r="55" spans="1:13" ht="15" customHeight="1">
      <c r="A55" s="1818"/>
      <c r="B55" s="774" t="s">
        <v>995</v>
      </c>
      <c r="C55" s="2186" t="s">
        <v>1519</v>
      </c>
      <c r="D55" s="2186"/>
      <c r="E55" s="2186"/>
      <c r="F55" s="2186"/>
      <c r="G55" s="2186"/>
      <c r="H55" s="2186"/>
      <c r="I55" s="2186"/>
      <c r="J55" s="2186"/>
      <c r="K55" s="2186"/>
      <c r="L55" s="2186"/>
      <c r="M55" s="2187"/>
    </row>
    <row r="56" spans="1:13" ht="15" customHeight="1">
      <c r="A56" s="1818"/>
      <c r="B56" s="774" t="s">
        <v>997</v>
      </c>
      <c r="C56" s="2186" t="s">
        <v>614</v>
      </c>
      <c r="D56" s="2186"/>
      <c r="E56" s="2186"/>
      <c r="F56" s="2186"/>
      <c r="G56" s="2186"/>
      <c r="H56" s="2186"/>
      <c r="I56" s="2186"/>
      <c r="J56" s="2186"/>
      <c r="K56" s="2186"/>
      <c r="L56" s="2186"/>
      <c r="M56" s="2187"/>
    </row>
    <row r="57" spans="1:13" ht="15" customHeight="1">
      <c r="A57" s="1818"/>
      <c r="B57" s="774" t="s">
        <v>998</v>
      </c>
      <c r="C57" s="2186" t="s">
        <v>1520</v>
      </c>
      <c r="D57" s="2186"/>
      <c r="E57" s="2186"/>
      <c r="F57" s="2186"/>
      <c r="G57" s="2186"/>
      <c r="H57" s="2186"/>
      <c r="I57" s="2186"/>
      <c r="J57" s="2186"/>
      <c r="K57" s="2186"/>
      <c r="L57" s="2186"/>
      <c r="M57" s="2187"/>
    </row>
    <row r="58" spans="1:13" ht="15" customHeight="1">
      <c r="A58" s="1835"/>
      <c r="B58" s="774" t="s">
        <v>999</v>
      </c>
      <c r="C58" s="2186" t="s">
        <v>1521</v>
      </c>
      <c r="D58" s="2186"/>
      <c r="E58" s="2186"/>
      <c r="F58" s="2186"/>
      <c r="G58" s="2186"/>
      <c r="H58" s="2186"/>
      <c r="I58" s="2186"/>
      <c r="J58" s="2186"/>
      <c r="K58" s="2186"/>
      <c r="L58" s="2186"/>
      <c r="M58" s="2187"/>
    </row>
    <row r="59" spans="1:13" ht="15" customHeight="1">
      <c r="A59" s="1817" t="s">
        <v>1000</v>
      </c>
      <c r="B59" s="775" t="s">
        <v>1001</v>
      </c>
      <c r="C59" s="2186" t="s">
        <v>1522</v>
      </c>
      <c r="D59" s="2186"/>
      <c r="E59" s="2186"/>
      <c r="F59" s="2186"/>
      <c r="G59" s="2186"/>
      <c r="H59" s="2186"/>
      <c r="I59" s="2186"/>
      <c r="J59" s="2186"/>
      <c r="K59" s="2186"/>
      <c r="L59" s="2186"/>
      <c r="M59" s="2187"/>
    </row>
    <row r="60" spans="1:13" ht="15" customHeight="1">
      <c r="A60" s="1818"/>
      <c r="B60" s="775" t="s">
        <v>1003</v>
      </c>
      <c r="C60" s="2186" t="s">
        <v>1523</v>
      </c>
      <c r="D60" s="2186"/>
      <c r="E60" s="2186"/>
      <c r="F60" s="2186"/>
      <c r="G60" s="2186"/>
      <c r="H60" s="2186"/>
      <c r="I60" s="2186"/>
      <c r="J60" s="2186"/>
      <c r="K60" s="2186"/>
      <c r="L60" s="2186"/>
      <c r="M60" s="2187"/>
    </row>
    <row r="61" spans="1:13" ht="15" customHeight="1">
      <c r="A61" s="1818"/>
      <c r="B61" s="294" t="s">
        <v>296</v>
      </c>
      <c r="C61" s="2186" t="s">
        <v>1519</v>
      </c>
      <c r="D61" s="2186"/>
      <c r="E61" s="2186"/>
      <c r="F61" s="2186"/>
      <c r="G61" s="2186"/>
      <c r="H61" s="2186"/>
      <c r="I61" s="2186"/>
      <c r="J61" s="2186"/>
      <c r="K61" s="2186"/>
      <c r="L61" s="2186"/>
      <c r="M61" s="2187"/>
    </row>
    <row r="62" spans="1:13" ht="15" customHeight="1">
      <c r="A62" s="295" t="s">
        <v>220</v>
      </c>
      <c r="B62" s="296" t="s">
        <v>594</v>
      </c>
      <c r="C62" s="2211" t="s">
        <v>594</v>
      </c>
      <c r="D62" s="2211"/>
      <c r="E62" s="2211"/>
      <c r="F62" s="2211"/>
      <c r="G62" s="2211"/>
      <c r="H62" s="2211"/>
      <c r="I62" s="2211"/>
      <c r="J62" s="2211"/>
      <c r="K62" s="2211"/>
      <c r="L62" s="2211"/>
      <c r="M62" s="2212"/>
    </row>
  </sheetData>
  <mergeCells count="53">
    <mergeCell ref="A59:A61"/>
    <mergeCell ref="C59:M59"/>
    <mergeCell ref="C60:M60"/>
    <mergeCell ref="C61:M61"/>
    <mergeCell ref="C62:M62"/>
    <mergeCell ref="C51:M51"/>
    <mergeCell ref="C52:M52"/>
    <mergeCell ref="A53:A58"/>
    <mergeCell ref="C53:M53"/>
    <mergeCell ref="C54:M54"/>
    <mergeCell ref="C55:M55"/>
    <mergeCell ref="C56:M56"/>
    <mergeCell ref="C57:M57"/>
    <mergeCell ref="C58:M58"/>
    <mergeCell ref="C49:M49"/>
    <mergeCell ref="A16:A52"/>
    <mergeCell ref="C16:M16"/>
    <mergeCell ref="C17:M17"/>
    <mergeCell ref="B18:B24"/>
    <mergeCell ref="B25:B28"/>
    <mergeCell ref="J30:L30"/>
    <mergeCell ref="B32:B34"/>
    <mergeCell ref="B35:B44"/>
    <mergeCell ref="F43:G43"/>
    <mergeCell ref="H43:I43"/>
    <mergeCell ref="B45:B48"/>
    <mergeCell ref="F46:F47"/>
    <mergeCell ref="G46:J47"/>
    <mergeCell ref="L46:M47"/>
    <mergeCell ref="C50:M50"/>
    <mergeCell ref="I10:J10"/>
    <mergeCell ref="C11:M11"/>
    <mergeCell ref="C12:M12"/>
    <mergeCell ref="C13:M13"/>
    <mergeCell ref="B14:B15"/>
    <mergeCell ref="C14:D14"/>
    <mergeCell ref="F14:M14"/>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s>
  <pageMargins left="0.7" right="0.7" top="0.75" bottom="0.75"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1524</v>
      </c>
      <c r="C1" s="196"/>
      <c r="D1" s="196"/>
      <c r="E1" s="196"/>
      <c r="F1" s="196"/>
      <c r="G1" s="196"/>
      <c r="H1" s="196"/>
      <c r="I1" s="196"/>
      <c r="J1" s="196"/>
      <c r="K1" s="196"/>
      <c r="L1" s="196"/>
      <c r="M1" s="197"/>
    </row>
    <row r="2" spans="1:13" ht="36" customHeight="1">
      <c r="A2" s="1728" t="s">
        <v>944</v>
      </c>
      <c r="B2" s="139" t="s">
        <v>945</v>
      </c>
      <c r="C2" s="1733" t="s">
        <v>2111</v>
      </c>
      <c r="D2" s="1734"/>
      <c r="E2" s="1734"/>
      <c r="F2" s="1734"/>
      <c r="G2" s="1734"/>
      <c r="H2" s="1734"/>
      <c r="I2" s="1734"/>
      <c r="J2" s="1734"/>
      <c r="K2" s="1734"/>
      <c r="L2" s="1734"/>
      <c r="M2" s="1735"/>
    </row>
    <row r="3" spans="1:13" ht="31.5">
      <c r="A3" s="1729"/>
      <c r="B3" s="151" t="s">
        <v>1063</v>
      </c>
      <c r="C3" s="1733" t="s">
        <v>1525</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509</v>
      </c>
      <c r="I4" s="118"/>
      <c r="J4" s="118"/>
      <c r="K4" s="118"/>
      <c r="L4" s="118"/>
      <c r="M4" s="119"/>
    </row>
    <row r="5" spans="1:13">
      <c r="A5" s="1729"/>
      <c r="B5" s="142" t="s">
        <v>947</v>
      </c>
      <c r="C5" s="485" t="s">
        <v>1526</v>
      </c>
      <c r="D5" s="221"/>
      <c r="E5" s="221"/>
      <c r="F5" s="221"/>
      <c r="G5" s="221"/>
      <c r="H5" s="221"/>
      <c r="I5" s="221"/>
      <c r="J5" s="486" t="s">
        <v>594</v>
      </c>
      <c r="K5" s="227" t="s">
        <v>594</v>
      </c>
      <c r="L5" s="227" t="s">
        <v>594</v>
      </c>
      <c r="M5" s="264" t="s">
        <v>594</v>
      </c>
    </row>
    <row r="6" spans="1:13" ht="31.5" customHeight="1">
      <c r="A6" s="1729"/>
      <c r="B6" s="142" t="s">
        <v>948</v>
      </c>
      <c r="C6" s="1577" t="s">
        <v>1527</v>
      </c>
      <c r="D6" s="1554"/>
      <c r="E6" s="1554"/>
      <c r="F6" s="1554"/>
      <c r="G6" s="1554"/>
      <c r="H6" s="1554"/>
      <c r="I6" s="1554"/>
      <c r="J6" s="1554"/>
      <c r="K6" s="1554"/>
      <c r="L6" s="1554"/>
      <c r="M6" s="1555"/>
    </row>
    <row r="7" spans="1:13">
      <c r="A7" s="1729"/>
      <c r="B7" s="151" t="s">
        <v>949</v>
      </c>
      <c r="C7" s="1583" t="s">
        <v>41</v>
      </c>
      <c r="D7" s="1560"/>
      <c r="E7" s="120"/>
      <c r="F7" s="120"/>
      <c r="G7" s="121"/>
      <c r="H7" s="61" t="s">
        <v>296</v>
      </c>
      <c r="I7" s="1559" t="s">
        <v>98</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98</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35.25" customHeight="1">
      <c r="A11" s="1729"/>
      <c r="B11" s="151" t="s">
        <v>952</v>
      </c>
      <c r="C11" s="1747" t="s">
        <v>1528</v>
      </c>
      <c r="D11" s="1712"/>
      <c r="E11" s="1712"/>
      <c r="F11" s="1712"/>
      <c r="G11" s="1712"/>
      <c r="H11" s="1712"/>
      <c r="I11" s="1712"/>
      <c r="J11" s="1712"/>
      <c r="K11" s="1712"/>
      <c r="L11" s="1712"/>
      <c r="M11" s="1713"/>
    </row>
    <row r="12" spans="1:13" ht="33.75" customHeight="1">
      <c r="A12" s="1729"/>
      <c r="B12" s="151" t="s">
        <v>1069</v>
      </c>
      <c r="C12" s="1747" t="s">
        <v>1529</v>
      </c>
      <c r="D12" s="1712"/>
      <c r="E12" s="1712"/>
      <c r="F12" s="1712"/>
      <c r="G12" s="1712"/>
      <c r="H12" s="1712"/>
      <c r="I12" s="1712"/>
      <c r="J12" s="1712"/>
      <c r="K12" s="1712"/>
      <c r="L12" s="1712"/>
      <c r="M12" s="1713"/>
    </row>
    <row r="13" spans="1:13" ht="31.5">
      <c r="A13" s="1729"/>
      <c r="B13" s="151" t="s">
        <v>1071</v>
      </c>
      <c r="C13" s="2180" t="s">
        <v>1449</v>
      </c>
      <c r="D13" s="2180"/>
      <c r="E13" s="2180"/>
      <c r="F13" s="2180"/>
      <c r="G13" s="2180"/>
      <c r="H13" s="2180"/>
      <c r="I13" s="2180"/>
      <c r="J13" s="2180"/>
      <c r="K13" s="2180"/>
      <c r="L13" s="2180"/>
      <c r="M13" s="2181"/>
    </row>
    <row r="14" spans="1:13" ht="66" customHeight="1">
      <c r="A14" s="1729"/>
      <c r="B14" s="1746" t="s">
        <v>1072</v>
      </c>
      <c r="C14" s="1723" t="s">
        <v>69</v>
      </c>
      <c r="D14" s="1723"/>
      <c r="E14" s="84" t="s">
        <v>108</v>
      </c>
      <c r="F14" s="1663" t="s">
        <v>1500</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619</v>
      </c>
      <c r="D16" s="1554"/>
      <c r="E16" s="1554"/>
      <c r="F16" s="1554"/>
      <c r="G16" s="1554"/>
      <c r="H16" s="1554"/>
      <c r="I16" s="1554"/>
      <c r="J16" s="1554"/>
      <c r="K16" s="1554"/>
      <c r="L16" s="1554"/>
      <c r="M16" s="1555"/>
    </row>
    <row r="17" spans="1:13" ht="28.5" customHeight="1">
      <c r="A17" s="1715"/>
      <c r="B17" s="140" t="s">
        <v>1074</v>
      </c>
      <c r="C17" s="2215" t="s">
        <v>618</v>
      </c>
      <c r="D17" s="2216"/>
      <c r="E17" s="2216"/>
      <c r="F17" s="2216"/>
      <c r="G17" s="2216"/>
      <c r="H17" s="2216"/>
      <c r="I17" s="2216"/>
      <c r="J17" s="2216"/>
      <c r="K17" s="2216"/>
      <c r="L17" s="2216"/>
      <c r="M17" s="2217"/>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2214" t="s">
        <v>1531</v>
      </c>
      <c r="G23" s="2214"/>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19" t="s">
        <v>326</v>
      </c>
      <c r="E30" s="23"/>
      <c r="F30" s="31" t="s">
        <v>975</v>
      </c>
      <c r="G30" s="19" t="s">
        <v>326</v>
      </c>
      <c r="H30" s="23"/>
      <c r="I30" s="31" t="s">
        <v>976</v>
      </c>
      <c r="J30" s="1722" t="s">
        <v>1099</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11">
        <v>4</v>
      </c>
      <c r="E37" s="212"/>
      <c r="F37" s="211">
        <v>4</v>
      </c>
      <c r="G37" s="212"/>
      <c r="H37" s="211">
        <v>4</v>
      </c>
      <c r="I37" s="212"/>
      <c r="J37" s="211">
        <v>4</v>
      </c>
      <c r="K37" s="212"/>
      <c r="L37" s="211">
        <v>4</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11">
        <v>4</v>
      </c>
      <c r="E39" s="212"/>
      <c r="F39" s="211">
        <v>4</v>
      </c>
      <c r="G39" s="212"/>
      <c r="H39" s="211">
        <v>4</v>
      </c>
      <c r="I39" s="212"/>
      <c r="J39" s="211">
        <v>4</v>
      </c>
      <c r="K39" s="212"/>
      <c r="L39" s="211">
        <v>4</v>
      </c>
      <c r="M39" s="214"/>
    </row>
    <row r="40" spans="1:13">
      <c r="A40" s="1715"/>
      <c r="B40" s="1557"/>
      <c r="C40" s="81"/>
      <c r="D40" s="6">
        <v>2033</v>
      </c>
      <c r="E40" s="6"/>
      <c r="F40" s="10" t="s">
        <v>981</v>
      </c>
      <c r="G40" s="6"/>
      <c r="H40" s="131"/>
      <c r="I40" s="131"/>
      <c r="J40" s="131"/>
      <c r="K40" s="6"/>
      <c r="L40" s="6"/>
      <c r="M40" s="200"/>
    </row>
    <row r="41" spans="1:13" ht="15.75" customHeight="1">
      <c r="A41" s="1715"/>
      <c r="B41" s="1557"/>
      <c r="C41" s="81"/>
      <c r="D41" s="211">
        <v>4</v>
      </c>
      <c r="E41" s="212" t="s">
        <v>594</v>
      </c>
      <c r="F41" s="1684">
        <v>44</v>
      </c>
      <c r="G41" s="1551"/>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54" customHeight="1">
      <c r="A47" s="1715"/>
      <c r="B47" s="151" t="s">
        <v>985</v>
      </c>
      <c r="C47" s="2079" t="s">
        <v>1532</v>
      </c>
      <c r="D47" s="1641"/>
      <c r="E47" s="1641"/>
      <c r="F47" s="1641"/>
      <c r="G47" s="1641"/>
      <c r="H47" s="1641"/>
      <c r="I47" s="1641"/>
      <c r="J47" s="1641"/>
      <c r="K47" s="1641"/>
      <c r="L47" s="1641"/>
      <c r="M47" s="1642"/>
    </row>
    <row r="48" spans="1:13">
      <c r="A48" s="1715"/>
      <c r="B48" s="140" t="s">
        <v>986</v>
      </c>
      <c r="C48" s="1577" t="s">
        <v>1533</v>
      </c>
      <c r="D48" s="1554"/>
      <c r="E48" s="1554"/>
      <c r="F48" s="1554"/>
      <c r="G48" s="1554"/>
      <c r="H48" s="1554"/>
      <c r="I48" s="1554"/>
      <c r="J48" s="1554"/>
      <c r="K48" s="1554"/>
      <c r="L48" s="1554"/>
      <c r="M48" s="1555"/>
    </row>
    <row r="49" spans="1:13">
      <c r="A49" s="1715"/>
      <c r="B49" s="140" t="s">
        <v>988</v>
      </c>
      <c r="C49" s="1577" t="s">
        <v>1534</v>
      </c>
      <c r="D49" s="1554"/>
      <c r="E49" s="1554"/>
      <c r="F49" s="1554"/>
      <c r="G49" s="1554"/>
      <c r="H49" s="1554"/>
      <c r="I49" s="1554"/>
      <c r="J49" s="1554"/>
      <c r="K49" s="1554"/>
      <c r="L49" s="1554"/>
      <c r="M49" s="1555"/>
    </row>
    <row r="50" spans="1:13">
      <c r="A50" s="1715"/>
      <c r="B50" s="140" t="s">
        <v>990</v>
      </c>
      <c r="C50" s="1577" t="s">
        <v>1535</v>
      </c>
      <c r="D50" s="1554"/>
      <c r="E50" s="1554"/>
      <c r="F50" s="1554"/>
      <c r="G50" s="1554"/>
      <c r="H50" s="1554"/>
      <c r="I50" s="1554"/>
      <c r="J50" s="1554"/>
      <c r="K50" s="1554"/>
      <c r="L50" s="1554"/>
      <c r="M50" s="1555"/>
    </row>
    <row r="51" spans="1:13" ht="15.75" customHeight="1">
      <c r="A51" s="1699" t="s">
        <v>216</v>
      </c>
      <c r="B51" s="144" t="s">
        <v>992</v>
      </c>
      <c r="C51" s="1577" t="s">
        <v>1536</v>
      </c>
      <c r="D51" s="1554"/>
      <c r="E51" s="1554"/>
      <c r="F51" s="1554"/>
      <c r="G51" s="1554"/>
      <c r="H51" s="1554"/>
      <c r="I51" s="1554"/>
      <c r="J51" s="1554"/>
      <c r="K51" s="1554"/>
      <c r="L51" s="1554"/>
      <c r="M51" s="1555"/>
    </row>
    <row r="52" spans="1:13">
      <c r="A52" s="1700"/>
      <c r="B52" s="144" t="s">
        <v>993</v>
      </c>
      <c r="C52" s="1577" t="s">
        <v>1537</v>
      </c>
      <c r="D52" s="1554"/>
      <c r="E52" s="1554"/>
      <c r="F52" s="1554"/>
      <c r="G52" s="1554"/>
      <c r="H52" s="1554"/>
      <c r="I52" s="1554"/>
      <c r="J52" s="1554"/>
      <c r="K52" s="1554"/>
      <c r="L52" s="1554"/>
      <c r="M52" s="1555"/>
    </row>
    <row r="53" spans="1:13">
      <c r="A53" s="1700"/>
      <c r="B53" s="144" t="s">
        <v>995</v>
      </c>
      <c r="C53" s="1577" t="s">
        <v>620</v>
      </c>
      <c r="D53" s="1554"/>
      <c r="E53" s="1554"/>
      <c r="F53" s="1554"/>
      <c r="G53" s="1554"/>
      <c r="H53" s="1554"/>
      <c r="I53" s="1554"/>
      <c r="J53" s="1554"/>
      <c r="K53" s="1554"/>
      <c r="L53" s="1554"/>
      <c r="M53" s="1555"/>
    </row>
    <row r="54" spans="1:13" ht="15.75" customHeight="1">
      <c r="A54" s="1700"/>
      <c r="B54" s="145" t="s">
        <v>997</v>
      </c>
      <c r="C54" s="1577" t="s">
        <v>1538</v>
      </c>
      <c r="D54" s="1554"/>
      <c r="E54" s="1554"/>
      <c r="F54" s="1554"/>
      <c r="G54" s="1554"/>
      <c r="H54" s="1554"/>
      <c r="I54" s="1554"/>
      <c r="J54" s="1554"/>
      <c r="K54" s="1554"/>
      <c r="L54" s="1554"/>
      <c r="M54" s="1555"/>
    </row>
    <row r="55" spans="1:13" ht="15.75" customHeight="1">
      <c r="A55" s="1700"/>
      <c r="B55" s="144" t="s">
        <v>998</v>
      </c>
      <c r="C55" s="1912" t="s">
        <v>1539</v>
      </c>
      <c r="D55" s="1913"/>
      <c r="E55" s="1913"/>
      <c r="F55" s="1913"/>
      <c r="G55" s="1913"/>
      <c r="H55" s="1913"/>
      <c r="I55" s="1913"/>
      <c r="J55" s="1913"/>
      <c r="K55" s="1913"/>
      <c r="L55" s="1913"/>
      <c r="M55" s="1914"/>
    </row>
    <row r="56" spans="1:13">
      <c r="A56" s="1704"/>
      <c r="B56" s="144" t="s">
        <v>999</v>
      </c>
      <c r="C56" s="1917">
        <v>3134533779</v>
      </c>
      <c r="D56" s="1918"/>
      <c r="E56" s="1918"/>
      <c r="F56" s="1918"/>
      <c r="G56" s="1918"/>
      <c r="H56" s="1918"/>
      <c r="I56" s="1918"/>
      <c r="J56" s="1918"/>
      <c r="K56" s="1918"/>
      <c r="L56" s="1918"/>
      <c r="M56" s="1919"/>
    </row>
    <row r="57" spans="1:13" ht="15.75" customHeight="1">
      <c r="A57" s="1699" t="s">
        <v>1000</v>
      </c>
      <c r="B57" s="146" t="s">
        <v>1001</v>
      </c>
      <c r="C57" s="1577" t="s">
        <v>1540</v>
      </c>
      <c r="D57" s="1554"/>
      <c r="E57" s="1554"/>
      <c r="F57" s="1554"/>
      <c r="G57" s="1554"/>
      <c r="H57" s="1554"/>
      <c r="I57" s="1554"/>
      <c r="J57" s="1554"/>
      <c r="K57" s="1554"/>
      <c r="L57" s="1554"/>
      <c r="M57" s="1555"/>
    </row>
    <row r="58" spans="1:13" ht="30" customHeight="1">
      <c r="A58" s="1700"/>
      <c r="B58" s="146" t="s">
        <v>1003</v>
      </c>
      <c r="C58" s="1577" t="s">
        <v>1227</v>
      </c>
      <c r="D58" s="1554"/>
      <c r="E58" s="1554"/>
      <c r="F58" s="1554"/>
      <c r="G58" s="1554"/>
      <c r="H58" s="1554"/>
      <c r="I58" s="1554"/>
      <c r="J58" s="1554"/>
      <c r="K58" s="1554"/>
      <c r="L58" s="1554"/>
      <c r="M58" s="1555"/>
    </row>
    <row r="59" spans="1:13" ht="30" customHeight="1">
      <c r="A59" s="1700"/>
      <c r="B59" s="147" t="s">
        <v>296</v>
      </c>
      <c r="C59" s="1577" t="s">
        <v>1541</v>
      </c>
      <c r="D59" s="1554"/>
      <c r="E59" s="1554"/>
      <c r="F59" s="1554"/>
      <c r="G59" s="1554"/>
      <c r="H59" s="1554"/>
      <c r="I59" s="1554"/>
      <c r="J59" s="1554"/>
      <c r="K59" s="1554"/>
      <c r="L59" s="1554"/>
      <c r="M59" s="1555"/>
    </row>
    <row r="60" spans="1:13" ht="65.25" customHeight="1">
      <c r="A60" s="138" t="s">
        <v>220</v>
      </c>
      <c r="B60" s="148"/>
      <c r="C60" s="2213"/>
      <c r="D60" s="1765"/>
      <c r="E60" s="1765"/>
      <c r="F60" s="1765"/>
      <c r="G60" s="1765"/>
      <c r="H60" s="1765"/>
      <c r="I60" s="1765"/>
      <c r="J60" s="1765"/>
      <c r="K60" s="1765"/>
      <c r="L60" s="1765"/>
      <c r="M60" s="1766"/>
    </row>
  </sheetData>
  <mergeCells count="50">
    <mergeCell ref="A2:A15"/>
    <mergeCell ref="C2:M2"/>
    <mergeCell ref="C3:M3"/>
    <mergeCell ref="F4:G4"/>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C54:M54"/>
    <mergeCell ref="A16:A50"/>
    <mergeCell ref="C16:M16"/>
    <mergeCell ref="C17:M17"/>
    <mergeCell ref="B18:B24"/>
    <mergeCell ref="B25:B28"/>
    <mergeCell ref="J30:L30"/>
    <mergeCell ref="B32:B34"/>
    <mergeCell ref="B35:B42"/>
    <mergeCell ref="F41:G41"/>
    <mergeCell ref="B43:B46"/>
    <mergeCell ref="C48:M48"/>
    <mergeCell ref="C49:M49"/>
    <mergeCell ref="C50:M50"/>
    <mergeCell ref="C60:M60"/>
    <mergeCell ref="F23:G23"/>
    <mergeCell ref="C55:M55"/>
    <mergeCell ref="C56:M56"/>
    <mergeCell ref="A57:A59"/>
    <mergeCell ref="C57:M57"/>
    <mergeCell ref="C58:M58"/>
    <mergeCell ref="C59:M59"/>
    <mergeCell ref="F44:F45"/>
    <mergeCell ref="G44:J45"/>
    <mergeCell ref="L44:M45"/>
    <mergeCell ref="C47:M47"/>
    <mergeCell ref="A51:A56"/>
    <mergeCell ref="C51:M51"/>
    <mergeCell ref="C52:M52"/>
    <mergeCell ref="C53:M53"/>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1542</v>
      </c>
      <c r="C1" s="196"/>
      <c r="D1" s="196"/>
      <c r="E1" s="196"/>
      <c r="F1" s="196"/>
      <c r="G1" s="196"/>
      <c r="H1" s="196"/>
      <c r="I1" s="196"/>
      <c r="J1" s="196"/>
      <c r="K1" s="196"/>
      <c r="L1" s="196"/>
      <c r="M1" s="197"/>
    </row>
    <row r="2" spans="1:13" ht="36" customHeight="1">
      <c r="A2" s="1728" t="s">
        <v>944</v>
      </c>
      <c r="B2" s="139" t="s">
        <v>945</v>
      </c>
      <c r="C2" s="1733" t="s">
        <v>625</v>
      </c>
      <c r="D2" s="1734"/>
      <c r="E2" s="1734"/>
      <c r="F2" s="1734"/>
      <c r="G2" s="1734"/>
      <c r="H2" s="1734"/>
      <c r="I2" s="1734"/>
      <c r="J2" s="1734"/>
      <c r="K2" s="1734"/>
      <c r="L2" s="1734"/>
      <c r="M2" s="1735"/>
    </row>
    <row r="3" spans="1:13" ht="31.5">
      <c r="A3" s="1729"/>
      <c r="B3" s="151" t="s">
        <v>1063</v>
      </c>
      <c r="C3" s="1733" t="s">
        <v>1525</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509</v>
      </c>
      <c r="I4" s="118"/>
      <c r="J4" s="118"/>
      <c r="K4" s="118"/>
      <c r="L4" s="118"/>
      <c r="M4" s="119"/>
    </row>
    <row r="5" spans="1:13">
      <c r="A5" s="1729"/>
      <c r="B5" s="142" t="s">
        <v>947</v>
      </c>
      <c r="C5" s="485" t="s">
        <v>1526</v>
      </c>
      <c r="D5" s="221"/>
      <c r="E5" s="221"/>
      <c r="F5" s="221"/>
      <c r="G5" s="221"/>
      <c r="H5" s="221"/>
      <c r="I5" s="221"/>
      <c r="J5" s="486" t="s">
        <v>594</v>
      </c>
      <c r="K5" s="227" t="s">
        <v>594</v>
      </c>
      <c r="L5" s="227" t="s">
        <v>594</v>
      </c>
      <c r="M5" s="264" t="s">
        <v>594</v>
      </c>
    </row>
    <row r="6" spans="1:13" ht="31.5" customHeight="1">
      <c r="A6" s="1729"/>
      <c r="B6" s="142" t="s">
        <v>948</v>
      </c>
      <c r="C6" s="1577" t="s">
        <v>1527</v>
      </c>
      <c r="D6" s="1554"/>
      <c r="E6" s="1554"/>
      <c r="F6" s="1554"/>
      <c r="G6" s="1554"/>
      <c r="H6" s="1554"/>
      <c r="I6" s="1554"/>
      <c r="J6" s="1554"/>
      <c r="K6" s="1554"/>
      <c r="L6" s="1554"/>
      <c r="M6" s="1555"/>
    </row>
    <row r="7" spans="1:13">
      <c r="A7" s="1729"/>
      <c r="B7" s="151" t="s">
        <v>949</v>
      </c>
      <c r="C7" s="1583" t="s">
        <v>41</v>
      </c>
      <c r="D7" s="1560"/>
      <c r="E7" s="120"/>
      <c r="F7" s="120"/>
      <c r="G7" s="121"/>
      <c r="H7" s="61" t="s">
        <v>296</v>
      </c>
      <c r="I7" s="1559" t="s">
        <v>98</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98</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35.25" customHeight="1">
      <c r="A11" s="1729"/>
      <c r="B11" s="151" t="s">
        <v>952</v>
      </c>
      <c r="C11" s="1577" t="s">
        <v>1543</v>
      </c>
      <c r="D11" s="1554"/>
      <c r="E11" s="1554"/>
      <c r="F11" s="1554"/>
      <c r="G11" s="1554"/>
      <c r="H11" s="1554"/>
      <c r="I11" s="1554"/>
      <c r="J11" s="1554"/>
      <c r="K11" s="1554"/>
      <c r="L11" s="1554"/>
      <c r="M11" s="1555"/>
    </row>
    <row r="12" spans="1:13" ht="33.75" customHeight="1">
      <c r="A12" s="1729"/>
      <c r="B12" s="151" t="s">
        <v>1069</v>
      </c>
      <c r="C12" s="2215" t="s">
        <v>1544</v>
      </c>
      <c r="D12" s="2216"/>
      <c r="E12" s="2216"/>
      <c r="F12" s="2216"/>
      <c r="G12" s="2216"/>
      <c r="H12" s="2216"/>
      <c r="I12" s="2216"/>
      <c r="J12" s="2216"/>
      <c r="K12" s="2216"/>
      <c r="L12" s="2216"/>
      <c r="M12" s="2217"/>
    </row>
    <row r="13" spans="1:13" ht="31.5">
      <c r="A13" s="1729"/>
      <c r="B13" s="151" t="s">
        <v>1071</v>
      </c>
      <c r="C13" s="2180" t="s">
        <v>1449</v>
      </c>
      <c r="D13" s="2180"/>
      <c r="E13" s="2180"/>
      <c r="F13" s="2180"/>
      <c r="G13" s="2180"/>
      <c r="H13" s="2180"/>
      <c r="I13" s="2180"/>
      <c r="J13" s="2180"/>
      <c r="K13" s="2180"/>
      <c r="L13" s="2180"/>
      <c r="M13" s="2181"/>
    </row>
    <row r="14" spans="1:13" ht="66" customHeight="1">
      <c r="A14" s="1729"/>
      <c r="B14" s="1746" t="s">
        <v>1072</v>
      </c>
      <c r="C14" s="1723" t="s">
        <v>69</v>
      </c>
      <c r="D14" s="1723"/>
      <c r="E14" s="84" t="s">
        <v>108</v>
      </c>
      <c r="F14" s="1663" t="s">
        <v>1500</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1530</v>
      </c>
      <c r="D16" s="1554"/>
      <c r="E16" s="1554"/>
      <c r="F16" s="1554"/>
      <c r="G16" s="1554"/>
      <c r="H16" s="1554"/>
      <c r="I16" s="1554"/>
      <c r="J16" s="1554"/>
      <c r="K16" s="1554"/>
      <c r="L16" s="1554"/>
      <c r="M16" s="1555"/>
    </row>
    <row r="17" spans="1:13" ht="28.5" customHeight="1">
      <c r="A17" s="1715"/>
      <c r="B17" s="140" t="s">
        <v>1074</v>
      </c>
      <c r="C17" s="2215" t="s">
        <v>2112</v>
      </c>
      <c r="D17" s="2216"/>
      <c r="E17" s="2216"/>
      <c r="F17" s="2216"/>
      <c r="G17" s="2216"/>
      <c r="H17" s="2216"/>
      <c r="I17" s="2216"/>
      <c r="J17" s="2216"/>
      <c r="K17" s="2216"/>
      <c r="L17" s="2216"/>
      <c r="M17" s="2217"/>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2214" t="s">
        <v>1545</v>
      </c>
      <c r="G23" s="2214"/>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964</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19" t="s">
        <v>326</v>
      </c>
      <c r="E30" s="23"/>
      <c r="F30" s="31" t="s">
        <v>975</v>
      </c>
      <c r="G30" s="19" t="s">
        <v>326</v>
      </c>
      <c r="H30" s="23"/>
      <c r="I30" s="31" t="s">
        <v>976</v>
      </c>
      <c r="J30" s="1722"/>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11">
        <v>2</v>
      </c>
      <c r="E37" s="212"/>
      <c r="F37" s="211">
        <v>2</v>
      </c>
      <c r="G37" s="212"/>
      <c r="H37" s="211">
        <v>2</v>
      </c>
      <c r="I37" s="212"/>
      <c r="J37" s="211">
        <v>2</v>
      </c>
      <c r="K37" s="212"/>
      <c r="L37" s="211">
        <v>2</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11">
        <v>2</v>
      </c>
      <c r="E39" s="212"/>
      <c r="F39" s="211">
        <v>2</v>
      </c>
      <c r="G39" s="212"/>
      <c r="H39" s="211">
        <v>2</v>
      </c>
      <c r="I39" s="212"/>
      <c r="J39" s="211">
        <v>2</v>
      </c>
      <c r="K39" s="212"/>
      <c r="L39" s="211">
        <v>2</v>
      </c>
      <c r="M39" s="214"/>
    </row>
    <row r="40" spans="1:13">
      <c r="A40" s="1715"/>
      <c r="B40" s="1557"/>
      <c r="C40" s="81"/>
      <c r="D40" s="6">
        <v>2033</v>
      </c>
      <c r="E40" s="6"/>
      <c r="F40" s="10" t="s">
        <v>981</v>
      </c>
      <c r="G40" s="6"/>
      <c r="H40" s="131"/>
      <c r="I40" s="131"/>
      <c r="J40" s="131"/>
      <c r="K40" s="6"/>
      <c r="L40" s="6"/>
      <c r="M40" s="200"/>
    </row>
    <row r="41" spans="1:13" ht="15.75" customHeight="1">
      <c r="A41" s="1715"/>
      <c r="B41" s="1557"/>
      <c r="C41" s="81"/>
      <c r="D41" s="211">
        <v>2</v>
      </c>
      <c r="E41" s="212" t="s">
        <v>594</v>
      </c>
      <c r="F41" s="1684">
        <v>22</v>
      </c>
      <c r="G41" s="1551"/>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5" customHeight="1">
      <c r="A47" s="1715"/>
      <c r="B47" s="151" t="s">
        <v>985</v>
      </c>
      <c r="C47" s="2079" t="s">
        <v>1546</v>
      </c>
      <c r="D47" s="1641"/>
      <c r="E47" s="1641"/>
      <c r="F47" s="1641"/>
      <c r="G47" s="1641"/>
      <c r="H47" s="1641"/>
      <c r="I47" s="1641"/>
      <c r="J47" s="1641"/>
      <c r="K47" s="1641"/>
      <c r="L47" s="1641"/>
      <c r="M47" s="1642"/>
    </row>
    <row r="48" spans="1:13">
      <c r="A48" s="1715"/>
      <c r="B48" s="140" t="s">
        <v>986</v>
      </c>
      <c r="C48" s="1577" t="s">
        <v>1547</v>
      </c>
      <c r="D48" s="1554"/>
      <c r="E48" s="1554"/>
      <c r="F48" s="1554"/>
      <c r="G48" s="1554"/>
      <c r="H48" s="1554"/>
      <c r="I48" s="1554"/>
      <c r="J48" s="1554"/>
      <c r="K48" s="1554"/>
      <c r="L48" s="1554"/>
      <c r="M48" s="1555"/>
    </row>
    <row r="49" spans="1:13">
      <c r="A49" s="1715"/>
      <c r="B49" s="140" t="s">
        <v>988</v>
      </c>
      <c r="C49" s="215" t="s">
        <v>1534</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1577" t="s">
        <v>1099</v>
      </c>
      <c r="D50" s="1554"/>
      <c r="E50" s="1554"/>
      <c r="F50" s="1554"/>
      <c r="G50" s="1554"/>
      <c r="H50" s="1554"/>
      <c r="I50" s="1554"/>
      <c r="J50" s="1554"/>
      <c r="K50" s="1554"/>
      <c r="L50" s="1554"/>
      <c r="M50" s="1555"/>
    </row>
    <row r="51" spans="1:13" ht="15.75" customHeight="1">
      <c r="A51" s="1699" t="s">
        <v>216</v>
      </c>
      <c r="B51" s="144" t="s">
        <v>992</v>
      </c>
      <c r="C51" s="1577" t="s">
        <v>627</v>
      </c>
      <c r="D51" s="1554"/>
      <c r="E51" s="1554"/>
      <c r="F51" s="1554"/>
      <c r="G51" s="1554"/>
      <c r="H51" s="1554"/>
      <c r="I51" s="1554"/>
      <c r="J51" s="1554"/>
      <c r="K51" s="1554"/>
      <c r="L51" s="1554"/>
      <c r="M51" s="1555"/>
    </row>
    <row r="52" spans="1:13">
      <c r="A52" s="1700"/>
      <c r="B52" s="144" t="s">
        <v>993</v>
      </c>
      <c r="C52" s="1577" t="s">
        <v>1548</v>
      </c>
      <c r="D52" s="1554"/>
      <c r="E52" s="1554"/>
      <c r="F52" s="1554"/>
      <c r="G52" s="1554"/>
      <c r="H52" s="1554"/>
      <c r="I52" s="1554"/>
      <c r="J52" s="1554"/>
      <c r="K52" s="1554"/>
      <c r="L52" s="1554"/>
      <c r="M52" s="1555"/>
    </row>
    <row r="53" spans="1:13">
      <c r="A53" s="1700"/>
      <c r="B53" s="144" t="s">
        <v>995</v>
      </c>
      <c r="C53" s="1577" t="s">
        <v>620</v>
      </c>
      <c r="D53" s="1554"/>
      <c r="E53" s="1554"/>
      <c r="F53" s="1554"/>
      <c r="G53" s="1554"/>
      <c r="H53" s="1554"/>
      <c r="I53" s="1554"/>
      <c r="J53" s="1554"/>
      <c r="K53" s="1554"/>
      <c r="L53" s="1554"/>
      <c r="M53" s="1555"/>
    </row>
    <row r="54" spans="1:13" ht="15.75" customHeight="1">
      <c r="A54" s="1700"/>
      <c r="B54" s="145" t="s">
        <v>997</v>
      </c>
      <c r="C54" s="1577" t="s">
        <v>626</v>
      </c>
      <c r="D54" s="1554"/>
      <c r="E54" s="1554"/>
      <c r="F54" s="1554"/>
      <c r="G54" s="1554"/>
      <c r="H54" s="1554"/>
      <c r="I54" s="1554"/>
      <c r="J54" s="1554"/>
      <c r="K54" s="1554"/>
      <c r="L54" s="1554"/>
      <c r="M54" s="1555"/>
    </row>
    <row r="55" spans="1:13" ht="15.75" customHeight="1">
      <c r="A55" s="1700"/>
      <c r="B55" s="144" t="s">
        <v>998</v>
      </c>
      <c r="C55" s="1912" t="s">
        <v>628</v>
      </c>
      <c r="D55" s="1913"/>
      <c r="E55" s="1913"/>
      <c r="F55" s="1913"/>
      <c r="G55" s="1913"/>
      <c r="H55" s="1913"/>
      <c r="I55" s="1913"/>
      <c r="J55" s="1913"/>
      <c r="K55" s="1913"/>
      <c r="L55" s="1913"/>
      <c r="M55" s="1914"/>
    </row>
    <row r="56" spans="1:13">
      <c r="A56" s="1704"/>
      <c r="B56" s="144" t="s">
        <v>999</v>
      </c>
      <c r="C56" s="1917">
        <v>3165030735</v>
      </c>
      <c r="D56" s="1918"/>
      <c r="E56" s="1918"/>
      <c r="F56" s="1918"/>
      <c r="G56" s="1918"/>
      <c r="H56" s="1918"/>
      <c r="I56" s="1918"/>
      <c r="J56" s="1918"/>
      <c r="K56" s="1918"/>
      <c r="L56" s="1918"/>
      <c r="M56" s="1919"/>
    </row>
    <row r="57" spans="1:13" ht="15.75" customHeight="1">
      <c r="A57" s="1699" t="s">
        <v>1000</v>
      </c>
      <c r="B57" s="146" t="s">
        <v>1001</v>
      </c>
      <c r="C57" s="1577" t="s">
        <v>1540</v>
      </c>
      <c r="D57" s="1554"/>
      <c r="E57" s="1554"/>
      <c r="F57" s="1554"/>
      <c r="G57" s="1554"/>
      <c r="H57" s="1554"/>
      <c r="I57" s="1554"/>
      <c r="J57" s="1554"/>
      <c r="K57" s="1554"/>
      <c r="L57" s="1554"/>
      <c r="M57" s="1555"/>
    </row>
    <row r="58" spans="1:13" ht="30" customHeight="1">
      <c r="A58" s="1700"/>
      <c r="B58" s="146" t="s">
        <v>1003</v>
      </c>
      <c r="C58" s="1577" t="s">
        <v>1227</v>
      </c>
      <c r="D58" s="1554"/>
      <c r="E58" s="1554"/>
      <c r="F58" s="1554"/>
      <c r="G58" s="1554"/>
      <c r="H58" s="1554"/>
      <c r="I58" s="1554"/>
      <c r="J58" s="1554"/>
      <c r="K58" s="1554"/>
      <c r="L58" s="1554"/>
      <c r="M58" s="1555"/>
    </row>
    <row r="59" spans="1:13" ht="30" customHeight="1">
      <c r="A59" s="1700"/>
      <c r="B59" s="147" t="s">
        <v>296</v>
      </c>
      <c r="C59" s="1577" t="s">
        <v>1541</v>
      </c>
      <c r="D59" s="1554"/>
      <c r="E59" s="1554"/>
      <c r="F59" s="1554"/>
      <c r="G59" s="1554"/>
      <c r="H59" s="1554"/>
      <c r="I59" s="1554"/>
      <c r="J59" s="1554"/>
      <c r="K59" s="1554"/>
      <c r="L59" s="1554"/>
      <c r="M59" s="1555"/>
    </row>
    <row r="60" spans="1:13" ht="65.25" customHeight="1">
      <c r="A60" s="138" t="s">
        <v>220</v>
      </c>
      <c r="B60" s="148"/>
      <c r="C60" s="2213"/>
      <c r="D60" s="1765"/>
      <c r="E60" s="1765"/>
      <c r="F60" s="1765"/>
      <c r="G60" s="1765"/>
      <c r="H60" s="1765"/>
      <c r="I60" s="1765"/>
      <c r="J60" s="1765"/>
      <c r="K60" s="1765"/>
      <c r="L60" s="1765"/>
      <c r="M60" s="1766"/>
    </row>
  </sheetData>
  <mergeCells count="49">
    <mergeCell ref="J30:L30"/>
    <mergeCell ref="B32:B34"/>
    <mergeCell ref="C12:M12"/>
    <mergeCell ref="A2:A15"/>
    <mergeCell ref="C2:M2"/>
    <mergeCell ref="C3:M3"/>
    <mergeCell ref="F4:G4"/>
    <mergeCell ref="C6:M6"/>
    <mergeCell ref="C7:D7"/>
    <mergeCell ref="I7:M7"/>
    <mergeCell ref="B8:B10"/>
    <mergeCell ref="C9:D9"/>
    <mergeCell ref="F9:G9"/>
    <mergeCell ref="I9:J9"/>
    <mergeCell ref="C10:D10"/>
    <mergeCell ref="F10:G10"/>
    <mergeCell ref="I10:J10"/>
    <mergeCell ref="C11:M11"/>
    <mergeCell ref="C13:M13"/>
    <mergeCell ref="B14:B15"/>
    <mergeCell ref="C14:D14"/>
    <mergeCell ref="F14:M14"/>
    <mergeCell ref="C16:M16"/>
    <mergeCell ref="C17:M17"/>
    <mergeCell ref="B18:B24"/>
    <mergeCell ref="F23:G23"/>
    <mergeCell ref="B25:B28"/>
    <mergeCell ref="C60:M60"/>
    <mergeCell ref="B35:B42"/>
    <mergeCell ref="F41:G41"/>
    <mergeCell ref="C47:M47"/>
    <mergeCell ref="A51:A56"/>
    <mergeCell ref="C51:M51"/>
    <mergeCell ref="C52:M52"/>
    <mergeCell ref="C53:M53"/>
    <mergeCell ref="C54:M54"/>
    <mergeCell ref="C55:M55"/>
    <mergeCell ref="C56:M56"/>
    <mergeCell ref="A16:A50"/>
    <mergeCell ref="B43:B46"/>
    <mergeCell ref="F44:F45"/>
    <mergeCell ref="G44:J45"/>
    <mergeCell ref="L44:M45"/>
    <mergeCell ref="C48:M48"/>
    <mergeCell ref="C50:M50"/>
    <mergeCell ref="A57:A59"/>
    <mergeCell ref="C57:M57"/>
    <mergeCell ref="C58:M58"/>
    <mergeCell ref="C59:M59"/>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B3"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3" width="9.140625" style="310"/>
    <col min="14" max="18" width="28" style="11" customWidth="1"/>
    <col min="19" max="16384" width="9.140625" style="310"/>
  </cols>
  <sheetData>
    <row r="1" spans="1:13">
      <c r="A1" s="56"/>
      <c r="B1" s="57" t="s">
        <v>1549</v>
      </c>
      <c r="C1" s="196"/>
      <c r="D1" s="196"/>
      <c r="E1" s="196"/>
      <c r="F1" s="196"/>
      <c r="G1" s="196"/>
      <c r="H1" s="196"/>
      <c r="I1" s="196"/>
      <c r="J1" s="196"/>
      <c r="K1" s="196"/>
      <c r="L1" s="196"/>
      <c r="M1" s="197"/>
    </row>
    <row r="2" spans="1:13" ht="33.75" customHeight="1">
      <c r="A2" s="1728" t="s">
        <v>944</v>
      </c>
      <c r="B2" s="139" t="s">
        <v>945</v>
      </c>
      <c r="C2" s="2032" t="s">
        <v>630</v>
      </c>
      <c r="D2" s="2033"/>
      <c r="E2" s="2033"/>
      <c r="F2" s="2033"/>
      <c r="G2" s="2033"/>
      <c r="H2" s="2033"/>
      <c r="I2" s="2033"/>
      <c r="J2" s="2033"/>
      <c r="K2" s="2033"/>
      <c r="L2" s="2033"/>
      <c r="M2" s="2034"/>
    </row>
    <row r="3" spans="1:13" ht="31.5">
      <c r="A3" s="1729"/>
      <c r="B3" s="151" t="s">
        <v>1063</v>
      </c>
      <c r="C3" s="1733" t="s">
        <v>1525</v>
      </c>
      <c r="D3" s="1734"/>
      <c r="E3" s="1734"/>
      <c r="F3" s="1734"/>
      <c r="G3" s="1734"/>
      <c r="H3" s="1734"/>
      <c r="I3" s="1734"/>
      <c r="J3" s="1734"/>
      <c r="K3" s="1734"/>
      <c r="L3" s="1734"/>
      <c r="M3" s="1735"/>
    </row>
    <row r="4" spans="1:13" ht="24.75" customHeight="1">
      <c r="A4" s="1729"/>
      <c r="B4" s="142" t="s">
        <v>292</v>
      </c>
      <c r="C4" s="114" t="s">
        <v>95</v>
      </c>
      <c r="D4" s="115"/>
      <c r="E4" s="198"/>
      <c r="F4" s="1736" t="s">
        <v>293</v>
      </c>
      <c r="G4" s="1737"/>
      <c r="H4" s="117"/>
      <c r="I4" s="118"/>
      <c r="J4" s="118"/>
      <c r="K4" s="118"/>
      <c r="L4" s="118"/>
      <c r="M4" s="119"/>
    </row>
    <row r="5" spans="1:13">
      <c r="A5" s="1729"/>
      <c r="B5" s="142" t="s">
        <v>947</v>
      </c>
      <c r="C5" s="2218" t="s">
        <v>594</v>
      </c>
      <c r="D5" s="2219"/>
      <c r="E5" s="2219"/>
      <c r="F5" s="2219"/>
      <c r="G5" s="2219"/>
      <c r="H5" s="2219"/>
      <c r="I5" s="2219"/>
      <c r="J5" s="2219"/>
      <c r="K5" s="2219"/>
      <c r="L5" s="2219"/>
      <c r="M5" s="2220"/>
    </row>
    <row r="6" spans="1:13" ht="15.75" customHeight="1">
      <c r="A6" s="1729"/>
      <c r="B6" s="142" t="s">
        <v>948</v>
      </c>
      <c r="C6" s="2218" t="s">
        <v>594</v>
      </c>
      <c r="D6" s="2219"/>
      <c r="E6" s="2219"/>
      <c r="F6" s="2219"/>
      <c r="G6" s="2219"/>
      <c r="H6" s="2219"/>
      <c r="I6" s="2219"/>
      <c r="J6" s="2219"/>
      <c r="K6" s="2219"/>
      <c r="L6" s="2219"/>
      <c r="M6" s="2220"/>
    </row>
    <row r="7" spans="1:13">
      <c r="A7" s="1729"/>
      <c r="B7" s="151" t="s">
        <v>949</v>
      </c>
      <c r="C7" s="1583" t="s">
        <v>43</v>
      </c>
      <c r="D7" s="1560"/>
      <c r="E7" s="120"/>
      <c r="F7" s="120"/>
      <c r="G7" s="121"/>
      <c r="H7" s="61" t="s">
        <v>296</v>
      </c>
      <c r="I7" s="1559" t="s">
        <v>107</v>
      </c>
      <c r="J7" s="1560"/>
      <c r="K7" s="1560"/>
      <c r="L7" s="1560"/>
      <c r="M7" s="1561"/>
    </row>
    <row r="8" spans="1:13" ht="15.75" customHeight="1">
      <c r="A8" s="1729"/>
      <c r="B8" s="1741" t="s">
        <v>950</v>
      </c>
      <c r="C8" s="122"/>
      <c r="D8" s="123"/>
      <c r="E8" s="123"/>
      <c r="F8" s="123"/>
      <c r="G8" s="123"/>
      <c r="H8" s="123"/>
      <c r="I8" s="123"/>
      <c r="J8" s="123"/>
      <c r="K8" s="123"/>
      <c r="L8" s="124"/>
      <c r="M8" s="125"/>
    </row>
    <row r="9" spans="1:13" ht="33" customHeight="1">
      <c r="A9" s="1729"/>
      <c r="B9" s="1742"/>
      <c r="C9" s="2021" t="s">
        <v>1189</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59.25" customHeight="1">
      <c r="A11" s="1729"/>
      <c r="B11" s="151" t="s">
        <v>952</v>
      </c>
      <c r="C11" s="1917" t="s">
        <v>1550</v>
      </c>
      <c r="D11" s="1918"/>
      <c r="E11" s="1918"/>
      <c r="F11" s="1918"/>
      <c r="G11" s="1918"/>
      <c r="H11" s="1918"/>
      <c r="I11" s="1918"/>
      <c r="J11" s="1918"/>
      <c r="K11" s="1918"/>
      <c r="L11" s="1918"/>
      <c r="M11" s="2221"/>
    </row>
    <row r="12" spans="1:13" ht="141" customHeight="1">
      <c r="A12" s="1729"/>
      <c r="B12" s="151" t="s">
        <v>1069</v>
      </c>
      <c r="C12" s="1915" t="s">
        <v>1551</v>
      </c>
      <c r="D12" s="1690"/>
      <c r="E12" s="1690"/>
      <c r="F12" s="1690"/>
      <c r="G12" s="1690"/>
      <c r="H12" s="1690"/>
      <c r="I12" s="1690"/>
      <c r="J12" s="1690"/>
      <c r="K12" s="1690"/>
      <c r="L12" s="1690"/>
      <c r="M12" s="1884"/>
    </row>
    <row r="13" spans="1:13" ht="31.5">
      <c r="A13" s="1729"/>
      <c r="B13" s="151" t="s">
        <v>1071</v>
      </c>
      <c r="C13" s="2180" t="s">
        <v>1449</v>
      </c>
      <c r="D13" s="2180"/>
      <c r="E13" s="2180"/>
      <c r="F13" s="2180"/>
      <c r="G13" s="2180"/>
      <c r="H13" s="2180"/>
      <c r="I13" s="2180"/>
      <c r="J13" s="2180"/>
      <c r="K13" s="2180"/>
      <c r="L13" s="2180"/>
      <c r="M13" s="2181"/>
    </row>
    <row r="14" spans="1:13" ht="35.25" customHeight="1">
      <c r="A14" s="1729"/>
      <c r="B14" s="1746" t="s">
        <v>1072</v>
      </c>
      <c r="C14" s="1554" t="s">
        <v>59</v>
      </c>
      <c r="D14" s="1554"/>
      <c r="E14" s="458" t="s">
        <v>108</v>
      </c>
      <c r="F14" s="1663" t="s">
        <v>1192</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ht="21.75" customHeight="1">
      <c r="A16" s="1714" t="s">
        <v>204</v>
      </c>
      <c r="B16" s="140" t="s">
        <v>283</v>
      </c>
      <c r="C16" s="1577" t="s">
        <v>2</v>
      </c>
      <c r="D16" s="1554"/>
      <c r="E16" s="1554"/>
      <c r="F16" s="1554"/>
      <c r="G16" s="1554"/>
      <c r="H16" s="1554"/>
      <c r="I16" s="1554"/>
      <c r="J16" s="1554"/>
      <c r="K16" s="1554"/>
      <c r="L16" s="1554"/>
      <c r="M16" s="1555"/>
    </row>
    <row r="17" spans="1:13" ht="42.75" customHeight="1">
      <c r="A17" s="1715"/>
      <c r="B17" s="140" t="s">
        <v>1074</v>
      </c>
      <c r="C17" s="1577" t="s">
        <v>631</v>
      </c>
      <c r="D17" s="1554"/>
      <c r="E17" s="1554"/>
      <c r="F17" s="1554"/>
      <c r="G17" s="1554"/>
      <c r="H17" s="1554"/>
      <c r="I17" s="1554"/>
      <c r="J17" s="1554"/>
      <c r="K17" s="1554"/>
      <c r="L17" s="1554"/>
      <c r="M17" s="1555"/>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8"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2214"/>
      <c r="G23" s="2214"/>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ht="31.5">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15.75" customHeight="1">
      <c r="A30" s="1715"/>
      <c r="B30" s="143"/>
      <c r="C30" s="76" t="s">
        <v>974</v>
      </c>
      <c r="D30" s="1006" t="s">
        <v>326</v>
      </c>
      <c r="E30" s="781"/>
      <c r="F30" s="782" t="s">
        <v>975</v>
      </c>
      <c r="G30" s="1006" t="s">
        <v>326</v>
      </c>
      <c r="H30" s="781"/>
      <c r="I30" s="782" t="s">
        <v>976</v>
      </c>
      <c r="J30" s="1722" t="s">
        <v>411</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3">
        <v>90</v>
      </c>
      <c r="E37" s="263" t="s">
        <v>594</v>
      </c>
      <c r="F37" s="227">
        <v>90</v>
      </c>
      <c r="G37" s="263" t="s">
        <v>594</v>
      </c>
      <c r="H37" s="227">
        <v>90</v>
      </c>
      <c r="I37" s="263" t="s">
        <v>594</v>
      </c>
      <c r="J37" s="227">
        <v>90</v>
      </c>
      <c r="K37" s="263" t="s">
        <v>594</v>
      </c>
      <c r="L37" s="227">
        <v>90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90</v>
      </c>
      <c r="E39" s="263" t="s">
        <v>594</v>
      </c>
      <c r="F39" s="227">
        <v>90</v>
      </c>
      <c r="G39" s="263" t="s">
        <v>594</v>
      </c>
      <c r="H39" s="227">
        <v>90</v>
      </c>
      <c r="I39" s="263" t="s">
        <v>594</v>
      </c>
      <c r="J39" s="227">
        <v>90</v>
      </c>
      <c r="K39" s="263" t="s">
        <v>594</v>
      </c>
      <c r="L39" s="227">
        <v>90</v>
      </c>
      <c r="M39" s="214"/>
    </row>
    <row r="40" spans="1:13">
      <c r="A40" s="1715"/>
      <c r="B40" s="1557"/>
      <c r="C40" s="81"/>
      <c r="D40" s="6">
        <v>2033</v>
      </c>
      <c r="E40" s="6"/>
      <c r="F40" s="10" t="s">
        <v>981</v>
      </c>
      <c r="G40" s="6"/>
      <c r="H40" s="131"/>
      <c r="I40" s="131"/>
      <c r="J40" s="131"/>
      <c r="K40" s="6"/>
      <c r="L40" s="6"/>
      <c r="M40" s="200"/>
    </row>
    <row r="41" spans="1:13" ht="15.75" customHeight="1">
      <c r="A41" s="1715"/>
      <c r="B41" s="1557"/>
      <c r="C41" s="81"/>
      <c r="D41" s="223">
        <v>90</v>
      </c>
      <c r="E41" s="212" t="s">
        <v>594</v>
      </c>
      <c r="F41" s="2222">
        <v>990</v>
      </c>
      <c r="G41" s="2018"/>
      <c r="H41" s="97"/>
      <c r="I41" s="6"/>
      <c r="J41" s="97"/>
      <c r="K41" s="6"/>
      <c r="L41" s="97"/>
      <c r="M41" s="201"/>
    </row>
    <row r="42" spans="1:13">
      <c r="A42" s="1715"/>
      <c r="B42" s="1557"/>
      <c r="C42" s="82"/>
      <c r="D42" s="10"/>
      <c r="E42" s="94"/>
      <c r="F42" s="10"/>
      <c r="G42" s="94"/>
      <c r="H42" s="92"/>
      <c r="I42" s="67"/>
      <c r="J42" s="92"/>
      <c r="K42" s="67"/>
      <c r="L42" s="92"/>
      <c r="M42" s="202"/>
    </row>
    <row r="43" spans="1:13" ht="15.75"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8" customHeight="1">
      <c r="A47" s="1715"/>
      <c r="B47" s="151" t="s">
        <v>985</v>
      </c>
      <c r="C47" s="2079" t="s">
        <v>1552</v>
      </c>
      <c r="D47" s="1641"/>
      <c r="E47" s="1641"/>
      <c r="F47" s="1641"/>
      <c r="G47" s="1641"/>
      <c r="H47" s="1641"/>
      <c r="I47" s="1641"/>
      <c r="J47" s="1641"/>
      <c r="K47" s="1641"/>
      <c r="L47" s="1641"/>
      <c r="M47" s="1642"/>
    </row>
    <row r="48" spans="1:13">
      <c r="A48" s="1715"/>
      <c r="B48" s="140" t="s">
        <v>986</v>
      </c>
      <c r="C48" s="1577" t="s">
        <v>1553</v>
      </c>
      <c r="D48" s="1554"/>
      <c r="E48" s="1554"/>
      <c r="F48" s="1554"/>
      <c r="G48" s="1554"/>
      <c r="H48" s="1554"/>
      <c r="I48" s="1554"/>
      <c r="J48" s="1554"/>
      <c r="K48" s="1554"/>
      <c r="L48" s="1554"/>
      <c r="M48" s="1555"/>
    </row>
    <row r="49" spans="1:13">
      <c r="A49" s="1715"/>
      <c r="B49" s="140" t="s">
        <v>988</v>
      </c>
      <c r="C49" s="1577" t="s">
        <v>1014</v>
      </c>
      <c r="D49" s="1554"/>
      <c r="E49" s="1554"/>
      <c r="F49" s="1554"/>
      <c r="G49" s="1554"/>
      <c r="H49" s="1554"/>
      <c r="I49" s="1554"/>
      <c r="J49" s="1554"/>
      <c r="K49" s="1554"/>
      <c r="L49" s="1554"/>
      <c r="M49" s="1555"/>
    </row>
    <row r="50" spans="1:13" ht="16.5" customHeight="1">
      <c r="A50" s="1715"/>
      <c r="B50" s="140" t="s">
        <v>990</v>
      </c>
      <c r="C50" s="1577" t="s">
        <v>1099</v>
      </c>
      <c r="D50" s="1554"/>
      <c r="E50" s="1554"/>
      <c r="F50" s="1554"/>
      <c r="G50" s="1554"/>
      <c r="H50" s="1554"/>
      <c r="I50" s="1554"/>
      <c r="J50" s="1554"/>
      <c r="K50" s="1554"/>
      <c r="L50" s="1554"/>
      <c r="M50" s="217" t="s">
        <v>594</v>
      </c>
    </row>
    <row r="51" spans="1:13" ht="15.75" customHeight="1">
      <c r="A51" s="1699" t="s">
        <v>216</v>
      </c>
      <c r="B51" s="144" t="s">
        <v>992</v>
      </c>
      <c r="C51" s="1577" t="s">
        <v>416</v>
      </c>
      <c r="D51" s="1554"/>
      <c r="E51" s="1554"/>
      <c r="F51" s="1554"/>
      <c r="G51" s="1554"/>
      <c r="H51" s="1554"/>
      <c r="I51" s="1554"/>
      <c r="J51" s="1554"/>
      <c r="K51" s="1554"/>
      <c r="L51" s="1554"/>
      <c r="M51" s="1555"/>
    </row>
    <row r="52" spans="1:13">
      <c r="A52" s="1700"/>
      <c r="B52" s="144" t="s">
        <v>993</v>
      </c>
      <c r="C52" s="1577" t="s">
        <v>1196</v>
      </c>
      <c r="D52" s="1554"/>
      <c r="E52" s="1554"/>
      <c r="F52" s="1554"/>
      <c r="G52" s="1554"/>
      <c r="H52" s="1554"/>
      <c r="I52" s="1554"/>
      <c r="J52" s="1554"/>
      <c r="K52" s="1554"/>
      <c r="L52" s="1554"/>
      <c r="M52" s="1555"/>
    </row>
    <row r="53" spans="1:13">
      <c r="A53" s="1700"/>
      <c r="B53" s="144" t="s">
        <v>995</v>
      </c>
      <c r="C53" s="1577" t="s">
        <v>107</v>
      </c>
      <c r="D53" s="1554"/>
      <c r="E53" s="1554"/>
      <c r="F53" s="1554"/>
      <c r="G53" s="1554"/>
      <c r="H53" s="1554"/>
      <c r="I53" s="1554"/>
      <c r="J53" s="1554"/>
      <c r="K53" s="1554"/>
      <c r="L53" s="1554"/>
      <c r="M53" s="1555"/>
    </row>
    <row r="54" spans="1:13" ht="15.75" customHeight="1">
      <c r="A54" s="1700"/>
      <c r="B54" s="145" t="s">
        <v>997</v>
      </c>
      <c r="C54" s="1577" t="s">
        <v>1197</v>
      </c>
      <c r="D54" s="1554"/>
      <c r="E54" s="1554"/>
      <c r="F54" s="1554"/>
      <c r="G54" s="1554"/>
      <c r="H54" s="1554"/>
      <c r="I54" s="1554"/>
      <c r="J54" s="1554"/>
      <c r="K54" s="1554"/>
      <c r="L54" s="1554"/>
      <c r="M54" s="1555"/>
    </row>
    <row r="55" spans="1:13" ht="15.75" customHeight="1">
      <c r="A55" s="1700"/>
      <c r="B55" s="144" t="s">
        <v>998</v>
      </c>
      <c r="C55" s="1577" t="s">
        <v>417</v>
      </c>
      <c r="D55" s="1554"/>
      <c r="E55" s="1554"/>
      <c r="F55" s="1554"/>
      <c r="G55" s="1554"/>
      <c r="H55" s="1554"/>
      <c r="I55" s="1554"/>
      <c r="J55" s="1554"/>
      <c r="K55" s="1554"/>
      <c r="L55" s="1554"/>
      <c r="M55" s="1555"/>
    </row>
    <row r="56" spans="1:13" ht="16.5" customHeight="1">
      <c r="A56" s="1704"/>
      <c r="B56" s="144" t="s">
        <v>999</v>
      </c>
      <c r="C56" s="1917">
        <v>6013169001</v>
      </c>
      <c r="D56" s="1918"/>
      <c r="E56" s="1918"/>
      <c r="F56" s="1918"/>
      <c r="G56" s="1918"/>
      <c r="H56" s="1918"/>
      <c r="I56" s="1918"/>
      <c r="J56" s="1918"/>
      <c r="K56" s="1918"/>
      <c r="L56" s="1918"/>
      <c r="M56" s="1919"/>
    </row>
    <row r="57" spans="1:13" ht="15.75" customHeight="1">
      <c r="A57" s="1699" t="s">
        <v>1000</v>
      </c>
      <c r="B57" s="146" t="s">
        <v>1001</v>
      </c>
      <c r="C57" s="1577" t="s">
        <v>1198</v>
      </c>
      <c r="D57" s="1554"/>
      <c r="E57" s="1554"/>
      <c r="F57" s="1554"/>
      <c r="G57" s="1554"/>
      <c r="H57" s="1554"/>
      <c r="I57" s="1554"/>
      <c r="J57" s="1554"/>
      <c r="K57" s="1554"/>
      <c r="L57" s="1554"/>
      <c r="M57" s="1555"/>
    </row>
    <row r="58" spans="1:13" ht="15.75" customHeight="1">
      <c r="A58" s="1700"/>
      <c r="B58" s="146" t="s">
        <v>1003</v>
      </c>
      <c r="C58" s="1577" t="s">
        <v>1199</v>
      </c>
      <c r="D58" s="1554"/>
      <c r="E58" s="1554"/>
      <c r="F58" s="1554"/>
      <c r="G58" s="1554"/>
      <c r="H58" s="1554"/>
      <c r="I58" s="1554"/>
      <c r="J58" s="1554"/>
      <c r="K58" s="1554"/>
      <c r="L58" s="1554"/>
      <c r="M58" s="1555"/>
    </row>
    <row r="59" spans="1:13" ht="15.75" customHeight="1">
      <c r="A59" s="1700"/>
      <c r="B59" s="147" t="s">
        <v>296</v>
      </c>
      <c r="C59" s="1577" t="s">
        <v>107</v>
      </c>
      <c r="D59" s="1554"/>
      <c r="E59" s="1554"/>
      <c r="F59" s="1554"/>
      <c r="G59" s="1554"/>
      <c r="H59" s="1554"/>
      <c r="I59" s="1554"/>
      <c r="J59" s="1554"/>
      <c r="K59" s="1554"/>
      <c r="L59" s="1554"/>
      <c r="M59" s="1555"/>
    </row>
    <row r="60" spans="1:13" ht="40.5" customHeight="1">
      <c r="A60" s="138" t="s">
        <v>220</v>
      </c>
      <c r="B60" s="148"/>
      <c r="C60" s="1908" t="s">
        <v>594</v>
      </c>
      <c r="D60" s="1648"/>
      <c r="E60" s="1648"/>
      <c r="F60" s="1648"/>
      <c r="G60" s="1648"/>
      <c r="H60" s="1648"/>
      <c r="I60" s="1648"/>
      <c r="J60" s="1648"/>
      <c r="K60" s="1648"/>
      <c r="L60" s="1648"/>
      <c r="M60" s="1649"/>
    </row>
  </sheetData>
  <mergeCells count="51">
    <mergeCell ref="A57:A59"/>
    <mergeCell ref="C57:M57"/>
    <mergeCell ref="C58:M58"/>
    <mergeCell ref="C59:M59"/>
    <mergeCell ref="C60:M60"/>
    <mergeCell ref="B35:B42"/>
    <mergeCell ref="F41:G41"/>
    <mergeCell ref="A51:A56"/>
    <mergeCell ref="C51:M51"/>
    <mergeCell ref="C52:M52"/>
    <mergeCell ref="C53:M53"/>
    <mergeCell ref="C54:M54"/>
    <mergeCell ref="C55:M55"/>
    <mergeCell ref="C56:M56"/>
    <mergeCell ref="A16:A50"/>
    <mergeCell ref="C16:M16"/>
    <mergeCell ref="C17:M17"/>
    <mergeCell ref="B18:B24"/>
    <mergeCell ref="F23:G23"/>
    <mergeCell ref="B43:B46"/>
    <mergeCell ref="F44:F45"/>
    <mergeCell ref="G44:J45"/>
    <mergeCell ref="L44:M45"/>
    <mergeCell ref="C49:M49"/>
    <mergeCell ref="C50:L50"/>
    <mergeCell ref="C47:M47"/>
    <mergeCell ref="C48:M48"/>
    <mergeCell ref="B32:B34"/>
    <mergeCell ref="A2:A15"/>
    <mergeCell ref="C2:M2"/>
    <mergeCell ref="C3:M3"/>
    <mergeCell ref="F4:G4"/>
    <mergeCell ref="C6:M6"/>
    <mergeCell ref="C7:D7"/>
    <mergeCell ref="I7:M7"/>
    <mergeCell ref="B8:B10"/>
    <mergeCell ref="C9:D9"/>
    <mergeCell ref="F9:G9"/>
    <mergeCell ref="C13:M13"/>
    <mergeCell ref="B14:B15"/>
    <mergeCell ref="C14:D14"/>
    <mergeCell ref="C10:D10"/>
    <mergeCell ref="F10:G10"/>
    <mergeCell ref="F14:M14"/>
    <mergeCell ref="C5:M5"/>
    <mergeCell ref="I9:J9"/>
    <mergeCell ref="B25:B28"/>
    <mergeCell ref="J30:L30"/>
    <mergeCell ref="I10:J10"/>
    <mergeCell ref="C11:M11"/>
    <mergeCell ref="C12:M12"/>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C15:D15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61"/>
  <sheetViews>
    <sheetView topLeftCell="C1" zoomScale="72" zoomScaleNormal="72"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1554</v>
      </c>
      <c r="C1" s="196"/>
      <c r="D1" s="196"/>
      <c r="E1" s="196"/>
      <c r="F1" s="196"/>
      <c r="G1" s="196"/>
      <c r="H1" s="196"/>
      <c r="I1" s="196"/>
      <c r="J1" s="196"/>
      <c r="K1" s="196"/>
      <c r="L1" s="196"/>
      <c r="M1" s="197"/>
    </row>
    <row r="2" spans="1:13" ht="36" customHeight="1">
      <c r="A2" s="1728" t="s">
        <v>944</v>
      </c>
      <c r="B2" s="139" t="s">
        <v>945</v>
      </c>
      <c r="C2" s="1733" t="s">
        <v>632</v>
      </c>
      <c r="D2" s="1734"/>
      <c r="E2" s="1734"/>
      <c r="F2" s="1734"/>
      <c r="G2" s="1734"/>
      <c r="H2" s="1734"/>
      <c r="I2" s="1734"/>
      <c r="J2" s="1734"/>
      <c r="K2" s="1734"/>
      <c r="L2" s="1734"/>
      <c r="M2" s="1735"/>
    </row>
    <row r="3" spans="1:13" ht="31.5">
      <c r="A3" s="1729"/>
      <c r="B3" s="151" t="s">
        <v>1063</v>
      </c>
      <c r="C3" s="1733" t="s">
        <v>1555</v>
      </c>
      <c r="D3" s="1734"/>
      <c r="E3" s="1734"/>
      <c r="F3" s="1734"/>
      <c r="G3" s="1734"/>
      <c r="H3" s="1734"/>
      <c r="I3" s="1734"/>
      <c r="J3" s="1734"/>
      <c r="K3" s="1734"/>
      <c r="L3" s="1734"/>
      <c r="M3" s="1735"/>
    </row>
    <row r="4" spans="1:13" ht="25.5" customHeight="1">
      <c r="A4" s="1729"/>
      <c r="B4" s="142" t="s">
        <v>292</v>
      </c>
      <c r="C4" s="114" t="s">
        <v>95</v>
      </c>
      <c r="D4" s="115"/>
      <c r="E4" s="198"/>
      <c r="F4" s="1736" t="s">
        <v>293</v>
      </c>
      <c r="G4" s="1737"/>
      <c r="H4" s="117" t="s">
        <v>431</v>
      </c>
      <c r="I4" s="118"/>
      <c r="J4" s="118"/>
      <c r="K4" s="118"/>
      <c r="L4" s="118"/>
      <c r="M4" s="119"/>
    </row>
    <row r="5" spans="1:13">
      <c r="A5" s="1729"/>
      <c r="B5" s="142" t="s">
        <v>947</v>
      </c>
      <c r="C5" s="2225" t="s">
        <v>431</v>
      </c>
      <c r="D5" s="2226"/>
      <c r="E5" s="2226"/>
      <c r="F5" s="2226"/>
      <c r="G5" s="2226"/>
      <c r="H5" s="2226"/>
      <c r="I5" s="2226"/>
      <c r="J5" s="2226"/>
      <c r="K5" s="2226"/>
      <c r="L5" s="2226"/>
      <c r="M5" s="2227"/>
    </row>
    <row r="6" spans="1:13" ht="31.5" customHeight="1">
      <c r="A6" s="1729"/>
      <c r="B6" s="142" t="s">
        <v>948</v>
      </c>
      <c r="C6" s="2228" t="s">
        <v>431</v>
      </c>
      <c r="D6" s="2229"/>
      <c r="E6" s="2229"/>
      <c r="F6" s="2229"/>
      <c r="G6" s="2229"/>
      <c r="H6" s="2229"/>
      <c r="I6" s="2229"/>
      <c r="J6" s="2229"/>
      <c r="K6" s="2229"/>
      <c r="L6" s="2229"/>
      <c r="M6" s="2230"/>
    </row>
    <row r="7" spans="1:13">
      <c r="A7" s="1729"/>
      <c r="B7" s="151" t="s">
        <v>949</v>
      </c>
      <c r="C7" s="1583" t="s">
        <v>25</v>
      </c>
      <c r="D7" s="1560"/>
      <c r="E7" s="120"/>
      <c r="F7" s="120"/>
      <c r="G7" s="121"/>
      <c r="H7" s="61" t="s">
        <v>296</v>
      </c>
      <c r="I7" s="1559" t="s">
        <v>44</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1556</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60.75" customHeight="1">
      <c r="A11" s="1729"/>
      <c r="B11" s="151" t="s">
        <v>952</v>
      </c>
      <c r="C11" s="1716" t="s">
        <v>1557</v>
      </c>
      <c r="D11" s="1717"/>
      <c r="E11" s="1717"/>
      <c r="F11" s="1717"/>
      <c r="G11" s="1717"/>
      <c r="H11" s="1717"/>
      <c r="I11" s="1717"/>
      <c r="J11" s="1717"/>
      <c r="K11" s="1717"/>
      <c r="L11" s="1717"/>
      <c r="M11" s="1718"/>
    </row>
    <row r="12" spans="1:13" ht="71.25" customHeight="1">
      <c r="A12" s="1729"/>
      <c r="B12" s="151" t="s">
        <v>1069</v>
      </c>
      <c r="C12" s="1716" t="s">
        <v>1558</v>
      </c>
      <c r="D12" s="1717"/>
      <c r="E12" s="1717"/>
      <c r="F12" s="1717"/>
      <c r="G12" s="1717"/>
      <c r="H12" s="1717"/>
      <c r="I12" s="1717"/>
      <c r="J12" s="1717"/>
      <c r="K12" s="1717"/>
      <c r="L12" s="1717"/>
      <c r="M12" s="1718"/>
    </row>
    <row r="13" spans="1:13" ht="50.25" customHeight="1">
      <c r="A13" s="1729"/>
      <c r="B13" s="151" t="s">
        <v>1071</v>
      </c>
      <c r="C13" s="2223" t="s">
        <v>1449</v>
      </c>
      <c r="D13" s="2223"/>
      <c r="E13" s="2223"/>
      <c r="F13" s="2223"/>
      <c r="G13" s="2223"/>
      <c r="H13" s="2223"/>
      <c r="I13" s="2223"/>
      <c r="J13" s="2223"/>
      <c r="K13" s="2223"/>
      <c r="L13" s="2223"/>
      <c r="M13" s="2224"/>
    </row>
    <row r="14" spans="1:13" ht="66" customHeight="1">
      <c r="A14" s="1729"/>
      <c r="B14" s="1746" t="s">
        <v>1072</v>
      </c>
      <c r="C14" s="1723" t="s">
        <v>86</v>
      </c>
      <c r="D14" s="1723"/>
      <c r="E14" s="84" t="s">
        <v>108</v>
      </c>
      <c r="F14" s="1748" t="s">
        <v>1559</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5</v>
      </c>
      <c r="D16" s="1717"/>
      <c r="E16" s="1717"/>
      <c r="F16" s="1717"/>
      <c r="G16" s="1717"/>
      <c r="H16" s="1717"/>
      <c r="I16" s="1717"/>
      <c r="J16" s="1717"/>
      <c r="K16" s="1717"/>
      <c r="L16" s="1717"/>
      <c r="M16" s="1718"/>
    </row>
    <row r="17" spans="1:13" ht="28.5" customHeight="1">
      <c r="A17" s="1715"/>
      <c r="B17" s="140" t="s">
        <v>1074</v>
      </c>
      <c r="C17" s="1716" t="s">
        <v>1560</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t="s">
        <v>964</v>
      </c>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9"/>
      <c r="E23" s="779"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v>558</v>
      </c>
      <c r="E30" s="781"/>
      <c r="F30" s="782" t="s">
        <v>975</v>
      </c>
      <c r="G30" s="459">
        <v>2022</v>
      </c>
      <c r="H30" s="781"/>
      <c r="I30" s="782" t="s">
        <v>976</v>
      </c>
      <c r="J30" s="1722" t="s">
        <v>1561</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4">
        <v>500</v>
      </c>
      <c r="E37" s="9"/>
      <c r="F37" s="204">
        <v>500</v>
      </c>
      <c r="G37" s="9"/>
      <c r="H37" s="204">
        <v>500</v>
      </c>
      <c r="I37" s="9"/>
      <c r="J37" s="204">
        <v>500</v>
      </c>
      <c r="K37" s="9"/>
      <c r="L37" s="204">
        <v>500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4">
        <v>500</v>
      </c>
      <c r="E39" s="9"/>
      <c r="F39" s="204">
        <v>500</v>
      </c>
      <c r="G39" s="9"/>
      <c r="H39" s="204">
        <v>500</v>
      </c>
      <c r="I39" s="9"/>
      <c r="J39" s="204">
        <v>500</v>
      </c>
      <c r="K39" s="9"/>
      <c r="L39" s="204">
        <v>500</v>
      </c>
      <c r="M39" s="95"/>
    </row>
    <row r="40" spans="1:13">
      <c r="A40" s="1715"/>
      <c r="B40" s="1557"/>
      <c r="C40" s="81"/>
      <c r="D40" s="6">
        <v>2033</v>
      </c>
      <c r="E40" s="6"/>
      <c r="F40" s="10" t="s">
        <v>981</v>
      </c>
      <c r="G40" s="6"/>
      <c r="H40" s="131"/>
      <c r="I40" s="131"/>
      <c r="J40" s="131"/>
      <c r="K40" s="6"/>
      <c r="L40" s="6"/>
      <c r="M40" s="200"/>
    </row>
    <row r="41" spans="1:13">
      <c r="A41" s="1715"/>
      <c r="B41" s="1557"/>
      <c r="C41" s="81"/>
      <c r="D41" s="204">
        <v>500</v>
      </c>
      <c r="E41" s="9"/>
      <c r="F41" s="204">
        <v>5500</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5" customHeight="1">
      <c r="A47" s="1715"/>
      <c r="B47" s="151" t="s">
        <v>985</v>
      </c>
      <c r="C47" s="1716" t="s">
        <v>1562</v>
      </c>
      <c r="D47" s="1717"/>
      <c r="E47" s="1717"/>
      <c r="F47" s="1717"/>
      <c r="G47" s="1717"/>
      <c r="H47" s="1717"/>
      <c r="I47" s="1717"/>
      <c r="J47" s="1717"/>
      <c r="K47" s="1717"/>
      <c r="L47" s="1717"/>
      <c r="M47" s="1718"/>
    </row>
    <row r="48" spans="1:13">
      <c r="A48" s="1715"/>
      <c r="B48" s="140" t="s">
        <v>986</v>
      </c>
      <c r="C48" s="1747" t="s">
        <v>1563</v>
      </c>
      <c r="D48" s="1712"/>
      <c r="E48" s="1712"/>
      <c r="F48" s="1712"/>
      <c r="G48" s="1712"/>
      <c r="H48" s="1712"/>
      <c r="I48" s="1712"/>
      <c r="J48" s="1712"/>
      <c r="K48" s="1712"/>
      <c r="L48" s="1712"/>
      <c r="M48" s="1713"/>
    </row>
    <row r="49" spans="1:13">
      <c r="A49" s="1715"/>
      <c r="B49" s="140" t="s">
        <v>988</v>
      </c>
      <c r="C49" s="1716" t="s">
        <v>1534</v>
      </c>
      <c r="D49" s="1717"/>
      <c r="E49" s="1717"/>
      <c r="F49" s="1717"/>
      <c r="G49" s="1717"/>
      <c r="H49" s="1717"/>
      <c r="I49" s="1717"/>
      <c r="J49" s="1717"/>
      <c r="K49" s="1717"/>
      <c r="L49" s="1717"/>
      <c r="M49" s="1718"/>
    </row>
    <row r="50" spans="1:13">
      <c r="A50" s="1715"/>
      <c r="B50" s="140" t="s">
        <v>990</v>
      </c>
      <c r="C50" s="1711" t="s">
        <v>1099</v>
      </c>
      <c r="D50" s="1712"/>
      <c r="E50" s="1712"/>
      <c r="F50" s="1712"/>
      <c r="G50" s="1712"/>
      <c r="H50" s="1712"/>
      <c r="I50" s="1712"/>
      <c r="J50" s="1712"/>
      <c r="K50" s="1712"/>
      <c r="L50" s="1712"/>
      <c r="M50" s="1713"/>
    </row>
    <row r="51" spans="1:13" ht="15.75" customHeight="1">
      <c r="A51" s="1699" t="s">
        <v>216</v>
      </c>
      <c r="B51" s="144" t="s">
        <v>992</v>
      </c>
      <c r="C51" s="1577" t="s">
        <v>1564</v>
      </c>
      <c r="D51" s="1554"/>
      <c r="E51" s="1554"/>
      <c r="F51" s="1554"/>
      <c r="G51" s="1554"/>
      <c r="H51" s="1554"/>
      <c r="I51" s="1554"/>
      <c r="J51" s="1554"/>
      <c r="K51" s="1554"/>
      <c r="L51" s="1554"/>
      <c r="M51" s="1555"/>
    </row>
    <row r="52" spans="1:13">
      <c r="A52" s="1700"/>
      <c r="B52" s="144" t="s">
        <v>993</v>
      </c>
      <c r="C52" s="1577" t="s">
        <v>1565</v>
      </c>
      <c r="D52" s="1554"/>
      <c r="E52" s="1554"/>
      <c r="F52" s="1554"/>
      <c r="G52" s="1554"/>
      <c r="H52" s="1554"/>
      <c r="I52" s="1554"/>
      <c r="J52" s="1554"/>
      <c r="K52" s="1554"/>
      <c r="L52" s="1554"/>
      <c r="M52" s="1555"/>
    </row>
    <row r="53" spans="1:13">
      <c r="A53" s="1700"/>
      <c r="B53" s="144" t="s">
        <v>995</v>
      </c>
      <c r="C53" s="1577" t="s">
        <v>1566</v>
      </c>
      <c r="D53" s="1554"/>
      <c r="E53" s="1554"/>
      <c r="F53" s="1554"/>
      <c r="G53" s="1554"/>
      <c r="H53" s="1554"/>
      <c r="I53" s="1554"/>
      <c r="J53" s="1554"/>
      <c r="K53" s="1554"/>
      <c r="L53" s="1554"/>
      <c r="M53" s="1555"/>
    </row>
    <row r="54" spans="1:13" ht="15.75" customHeight="1">
      <c r="A54" s="1700"/>
      <c r="B54" s="145" t="s">
        <v>997</v>
      </c>
      <c r="C54" s="1577" t="s">
        <v>1565</v>
      </c>
      <c r="D54" s="1554"/>
      <c r="E54" s="1554"/>
      <c r="F54" s="1554"/>
      <c r="G54" s="1554"/>
      <c r="H54" s="1554"/>
      <c r="I54" s="1554"/>
      <c r="J54" s="1554"/>
      <c r="K54" s="1554"/>
      <c r="L54" s="1554"/>
      <c r="M54" s="1555"/>
    </row>
    <row r="55" spans="1:13" ht="15.75" customHeight="1">
      <c r="A55" s="1700"/>
      <c r="B55" s="144" t="s">
        <v>998</v>
      </c>
      <c r="C55" s="1920" t="s">
        <v>638</v>
      </c>
      <c r="D55" s="1921"/>
      <c r="E55" s="1921"/>
      <c r="F55" s="1921"/>
      <c r="G55" s="1921"/>
      <c r="H55" s="1921"/>
      <c r="I55" s="1921"/>
      <c r="J55" s="1921"/>
      <c r="K55" s="1921"/>
      <c r="L55" s="1921"/>
      <c r="M55" s="1922"/>
    </row>
    <row r="56" spans="1:13" ht="16.5" thickBot="1">
      <c r="A56" s="1704"/>
      <c r="B56" s="144" t="s">
        <v>999</v>
      </c>
      <c r="C56" s="1705">
        <v>2170711</v>
      </c>
      <c r="D56" s="1706"/>
      <c r="E56" s="1706"/>
      <c r="F56" s="1706"/>
      <c r="G56" s="1706"/>
      <c r="H56" s="1706"/>
      <c r="I56" s="1706"/>
      <c r="J56" s="1706"/>
      <c r="K56" s="1706"/>
      <c r="L56" s="1706"/>
      <c r="M56" s="1707"/>
    </row>
    <row r="57" spans="1:13" ht="15.75" customHeight="1">
      <c r="A57" s="1699" t="s">
        <v>1000</v>
      </c>
      <c r="B57" s="146" t="s">
        <v>1001</v>
      </c>
      <c r="C57" s="1577" t="s">
        <v>1567</v>
      </c>
      <c r="D57" s="1554"/>
      <c r="E57" s="1554"/>
      <c r="F57" s="1554"/>
      <c r="G57" s="1554"/>
      <c r="H57" s="1554"/>
      <c r="I57" s="1554"/>
      <c r="J57" s="1554"/>
      <c r="K57" s="1554"/>
      <c r="L57" s="1554"/>
      <c r="M57" s="1554"/>
    </row>
    <row r="58" spans="1:13" ht="30" customHeight="1">
      <c r="A58" s="1700"/>
      <c r="B58" s="146" t="s">
        <v>1003</v>
      </c>
      <c r="C58" s="1577" t="s">
        <v>1568</v>
      </c>
      <c r="D58" s="1554"/>
      <c r="E58" s="1554"/>
      <c r="F58" s="1554"/>
      <c r="G58" s="1554"/>
      <c r="H58" s="1554"/>
      <c r="I58" s="1554"/>
      <c r="J58" s="1554"/>
      <c r="K58" s="1554"/>
      <c r="L58" s="1554"/>
      <c r="M58" s="1554"/>
    </row>
    <row r="59" spans="1:13" ht="30" customHeight="1" thickBot="1">
      <c r="A59" s="1700"/>
      <c r="B59" s="147" t="s">
        <v>296</v>
      </c>
      <c r="C59" s="1577" t="s">
        <v>1566</v>
      </c>
      <c r="D59" s="1554"/>
      <c r="E59" s="1554"/>
      <c r="F59" s="1554"/>
      <c r="G59" s="1554"/>
      <c r="H59" s="1554"/>
      <c r="I59" s="1554"/>
      <c r="J59" s="1554"/>
      <c r="K59" s="1554"/>
      <c r="L59" s="1554"/>
      <c r="M59" s="1554"/>
    </row>
    <row r="60" spans="1:13" ht="65.25" customHeight="1" thickBot="1">
      <c r="A60" s="138" t="s">
        <v>220</v>
      </c>
      <c r="B60" s="148"/>
      <c r="C60" s="1701"/>
      <c r="D60" s="1702"/>
      <c r="E60" s="1702"/>
      <c r="F60" s="1702"/>
      <c r="G60" s="1702"/>
      <c r="H60" s="1702"/>
      <c r="I60" s="1702"/>
      <c r="J60" s="1702"/>
      <c r="K60" s="1702"/>
      <c r="L60" s="1702"/>
      <c r="M60" s="1703"/>
    </row>
    <row r="61" spans="1:13">
      <c r="A61" s="11"/>
      <c r="B61" s="42"/>
      <c r="C61" s="11"/>
      <c r="D61" s="11"/>
      <c r="E61" s="11"/>
      <c r="F61" s="11"/>
      <c r="G61" s="11"/>
      <c r="H61" s="11"/>
      <c r="I61" s="11"/>
      <c r="J61" s="11"/>
      <c r="K61" s="11"/>
      <c r="L61" s="11"/>
      <c r="M61" s="11"/>
    </row>
  </sheetData>
  <mergeCells count="49">
    <mergeCell ref="A2:A15"/>
    <mergeCell ref="C2:M2"/>
    <mergeCell ref="C3:M3"/>
    <mergeCell ref="F4:G4"/>
    <mergeCell ref="C5:M5"/>
    <mergeCell ref="C6:M6"/>
    <mergeCell ref="C7:D7"/>
    <mergeCell ref="I7:M7"/>
    <mergeCell ref="B8:B10"/>
    <mergeCell ref="C9:D9"/>
    <mergeCell ref="B14:B15"/>
    <mergeCell ref="F9:G9"/>
    <mergeCell ref="I9:J9"/>
    <mergeCell ref="C10:D10"/>
    <mergeCell ref="F10:G10"/>
    <mergeCell ref="I10:J10"/>
    <mergeCell ref="C11:M11"/>
    <mergeCell ref="C12:M12"/>
    <mergeCell ref="C13:M13"/>
    <mergeCell ref="C14:D14"/>
    <mergeCell ref="F14:M14"/>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1569</v>
      </c>
      <c r="C1" s="196"/>
      <c r="D1" s="196"/>
      <c r="E1" s="196"/>
      <c r="F1" s="196"/>
      <c r="G1" s="196"/>
      <c r="H1" s="196"/>
      <c r="I1" s="196"/>
      <c r="J1" s="196"/>
      <c r="K1" s="196"/>
      <c r="L1" s="196"/>
      <c r="M1" s="197"/>
    </row>
    <row r="2" spans="1:13" ht="36" customHeight="1">
      <c r="A2" s="1728" t="s">
        <v>944</v>
      </c>
      <c r="B2" s="139" t="s">
        <v>945</v>
      </c>
      <c r="C2" s="1574" t="s">
        <v>644</v>
      </c>
      <c r="D2" s="1575"/>
      <c r="E2" s="1575"/>
      <c r="F2" s="1575"/>
      <c r="G2" s="1575"/>
      <c r="H2" s="1575"/>
      <c r="I2" s="1575"/>
      <c r="J2" s="1575"/>
      <c r="K2" s="1575"/>
      <c r="L2" s="1575"/>
      <c r="M2" s="1576"/>
    </row>
    <row r="3" spans="1:13" ht="31.5">
      <c r="A3" s="1729"/>
      <c r="B3" s="151" t="s">
        <v>1063</v>
      </c>
      <c r="C3" s="1733" t="s">
        <v>1570</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160</v>
      </c>
      <c r="I4" s="118"/>
      <c r="J4" s="118"/>
      <c r="K4" s="118"/>
      <c r="L4" s="118"/>
      <c r="M4" s="119"/>
    </row>
    <row r="5" spans="1:13">
      <c r="A5" s="1729"/>
      <c r="B5" s="142" t="s">
        <v>947</v>
      </c>
      <c r="C5" s="1733" t="s">
        <v>1065</v>
      </c>
      <c r="D5" s="1734"/>
      <c r="E5" s="1734"/>
      <c r="F5" s="1734"/>
      <c r="G5" s="1734"/>
      <c r="H5" s="1734"/>
      <c r="I5" s="1734"/>
      <c r="J5" s="1734"/>
      <c r="K5" s="1734"/>
      <c r="L5" s="1734"/>
      <c r="M5" s="1735"/>
    </row>
    <row r="6" spans="1:13" ht="31.5" customHeight="1">
      <c r="A6" s="1729"/>
      <c r="B6" s="142" t="s">
        <v>948</v>
      </c>
      <c r="C6" s="1738" t="s">
        <v>1571</v>
      </c>
      <c r="D6" s="1739"/>
      <c r="E6" s="1739"/>
      <c r="F6" s="1739"/>
      <c r="G6" s="1739"/>
      <c r="H6" s="1739"/>
      <c r="I6" s="1739"/>
      <c r="J6" s="1739"/>
      <c r="K6" s="1739"/>
      <c r="L6" s="1739"/>
      <c r="M6" s="1740"/>
    </row>
    <row r="7" spans="1:13">
      <c r="A7" s="1729"/>
      <c r="B7" s="151" t="s">
        <v>949</v>
      </c>
      <c r="C7" s="1583" t="s">
        <v>37</v>
      </c>
      <c r="D7" s="1560"/>
      <c r="E7" s="120"/>
      <c r="F7" s="120"/>
      <c r="G7" s="121"/>
      <c r="H7" s="61" t="s">
        <v>296</v>
      </c>
      <c r="I7" s="1559" t="s">
        <v>77</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1572</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35.25" customHeight="1">
      <c r="A11" s="1729"/>
      <c r="B11" s="151" t="s">
        <v>952</v>
      </c>
      <c r="C11" s="1716" t="s">
        <v>1573</v>
      </c>
      <c r="D11" s="1717"/>
      <c r="E11" s="1717"/>
      <c r="F11" s="1717"/>
      <c r="G11" s="1717"/>
      <c r="H11" s="1717"/>
      <c r="I11" s="1717"/>
      <c r="J11" s="1717"/>
      <c r="K11" s="1717"/>
      <c r="L11" s="1717"/>
      <c r="M11" s="1718"/>
    </row>
    <row r="12" spans="1:13" ht="76.5" customHeight="1">
      <c r="A12" s="1729"/>
      <c r="B12" s="151" t="s">
        <v>1069</v>
      </c>
      <c r="C12" s="1716" t="s">
        <v>1574</v>
      </c>
      <c r="D12" s="1717"/>
      <c r="E12" s="1717"/>
      <c r="F12" s="1717"/>
      <c r="G12" s="1717"/>
      <c r="H12" s="1717"/>
      <c r="I12" s="1717"/>
      <c r="J12" s="1717"/>
      <c r="K12" s="1717"/>
      <c r="L12" s="1717"/>
      <c r="M12" s="1718"/>
    </row>
    <row r="13" spans="1:13" ht="31.5">
      <c r="A13" s="1729"/>
      <c r="B13" s="151" t="s">
        <v>1071</v>
      </c>
      <c r="C13" s="1747" t="s">
        <v>639</v>
      </c>
      <c r="D13" s="1712"/>
      <c r="E13" s="1712"/>
      <c r="F13" s="1712"/>
      <c r="G13" s="1712"/>
      <c r="H13" s="1712"/>
      <c r="I13" s="1712"/>
      <c r="J13" s="1712"/>
      <c r="K13" s="1712"/>
      <c r="L13" s="1712"/>
      <c r="M13" s="1713"/>
    </row>
    <row r="14" spans="1:13" ht="66" customHeight="1">
      <c r="A14" s="1729"/>
      <c r="B14" s="1746" t="s">
        <v>1072</v>
      </c>
      <c r="C14" s="1723" t="s">
        <v>72</v>
      </c>
      <c r="D14" s="1723"/>
      <c r="E14" s="84" t="s">
        <v>108</v>
      </c>
      <c r="F14" s="1748" t="s">
        <v>1575</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14</v>
      </c>
      <c r="D16" s="1717"/>
      <c r="E16" s="1717"/>
      <c r="F16" s="1717"/>
      <c r="G16" s="1717"/>
      <c r="H16" s="1717"/>
      <c r="I16" s="1717"/>
      <c r="J16" s="1717"/>
      <c r="K16" s="1717"/>
      <c r="L16" s="1717"/>
      <c r="M16" s="1718"/>
    </row>
    <row r="17" spans="1:13" ht="28.5" customHeight="1">
      <c r="A17" s="1715"/>
      <c r="B17" s="140" t="s">
        <v>1074</v>
      </c>
      <c r="C17" s="1927" t="s">
        <v>2115</v>
      </c>
      <c r="D17" s="1639"/>
      <c r="E17" s="1639"/>
      <c r="F17" s="1639"/>
      <c r="G17" s="1639"/>
      <c r="H17" s="1639"/>
      <c r="I17" s="1639"/>
      <c r="J17" s="1639"/>
      <c r="K17" s="1639"/>
      <c r="L17" s="1639"/>
      <c r="M17" s="1640"/>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1007" t="s">
        <v>411</v>
      </c>
      <c r="E30" s="23"/>
      <c r="F30" s="31" t="s">
        <v>975</v>
      </c>
      <c r="G30" s="1007" t="s">
        <v>411</v>
      </c>
      <c r="H30" s="23"/>
      <c r="I30" s="31" t="s">
        <v>976</v>
      </c>
      <c r="J30" s="1722" t="s">
        <v>1576</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11">
        <v>200</v>
      </c>
      <c r="E37" s="212" t="s">
        <v>594</v>
      </c>
      <c r="F37" s="213">
        <v>100</v>
      </c>
      <c r="G37" s="212" t="s">
        <v>594</v>
      </c>
      <c r="H37" s="213">
        <v>200</v>
      </c>
      <c r="I37" s="212" t="s">
        <v>594</v>
      </c>
      <c r="J37" s="213">
        <v>200</v>
      </c>
      <c r="K37" s="212" t="s">
        <v>594</v>
      </c>
      <c r="L37" s="213">
        <v>200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11">
        <v>200</v>
      </c>
      <c r="E39" s="212" t="s">
        <v>594</v>
      </c>
      <c r="F39" s="213">
        <v>200</v>
      </c>
      <c r="G39" s="212" t="s">
        <v>594</v>
      </c>
      <c r="H39" s="213">
        <v>200</v>
      </c>
      <c r="I39" s="212" t="s">
        <v>594</v>
      </c>
      <c r="J39" s="213">
        <v>200</v>
      </c>
      <c r="K39" s="212" t="s">
        <v>594</v>
      </c>
      <c r="L39" s="213">
        <v>200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11">
        <v>200</v>
      </c>
      <c r="E41" s="212" t="s">
        <v>594</v>
      </c>
      <c r="F41" s="1684">
        <v>2100</v>
      </c>
      <c r="G41" s="1551"/>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5" customHeight="1">
      <c r="A47" s="1715"/>
      <c r="B47" s="151" t="s">
        <v>985</v>
      </c>
      <c r="C47" s="2079" t="s">
        <v>1577</v>
      </c>
      <c r="D47" s="1641"/>
      <c r="E47" s="1641"/>
      <c r="F47" s="1641"/>
      <c r="G47" s="1641"/>
      <c r="H47" s="1641"/>
      <c r="I47" s="1641"/>
      <c r="J47" s="1641"/>
      <c r="K47" s="1641"/>
      <c r="L47" s="1641"/>
      <c r="M47" s="1642"/>
    </row>
    <row r="48" spans="1:13">
      <c r="A48" s="1715"/>
      <c r="B48" s="140" t="s">
        <v>986</v>
      </c>
      <c r="C48" s="1577" t="s">
        <v>1578</v>
      </c>
      <c r="D48" s="1554"/>
      <c r="E48" s="1554"/>
      <c r="F48" s="1554"/>
      <c r="G48" s="1554"/>
      <c r="H48" s="1554"/>
      <c r="I48" s="1554"/>
      <c r="J48" s="1554"/>
      <c r="K48" s="1554"/>
      <c r="L48" s="1554"/>
      <c r="M48" s="1555"/>
    </row>
    <row r="49" spans="1:13">
      <c r="A49" s="1715"/>
      <c r="B49" s="140" t="s">
        <v>988</v>
      </c>
      <c r="C49" s="218">
        <v>30</v>
      </c>
      <c r="D49" s="216" t="s">
        <v>594</v>
      </c>
      <c r="E49" s="216" t="s">
        <v>594</v>
      </c>
      <c r="F49" s="216" t="s">
        <v>594</v>
      </c>
      <c r="G49" s="216" t="s">
        <v>594</v>
      </c>
      <c r="H49" s="216" t="s">
        <v>594</v>
      </c>
      <c r="I49" s="216" t="s">
        <v>594</v>
      </c>
      <c r="J49" s="216" t="s">
        <v>594</v>
      </c>
      <c r="K49" s="216" t="s">
        <v>594</v>
      </c>
      <c r="L49" s="216" t="s">
        <v>594</v>
      </c>
      <c r="M49" s="217" t="s">
        <v>594</v>
      </c>
    </row>
    <row r="50" spans="1:13" ht="33.75" customHeight="1">
      <c r="A50" s="1715"/>
      <c r="B50" s="140" t="s">
        <v>990</v>
      </c>
      <c r="C50" s="1917" t="s">
        <v>1099</v>
      </c>
      <c r="D50" s="1918"/>
      <c r="E50" s="1918"/>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577" t="s">
        <v>648</v>
      </c>
      <c r="D51" s="1554"/>
      <c r="E51" s="1554"/>
      <c r="F51" s="1554"/>
      <c r="G51" s="1554"/>
      <c r="H51" s="1554"/>
      <c r="I51" s="1554"/>
      <c r="J51" s="1554"/>
      <c r="K51" s="1554"/>
      <c r="L51" s="1554"/>
      <c r="M51" s="1555"/>
    </row>
    <row r="52" spans="1:13" ht="16.5" customHeight="1">
      <c r="A52" s="1700"/>
      <c r="B52" s="144" t="s">
        <v>993</v>
      </c>
      <c r="C52" s="1577" t="s">
        <v>1579</v>
      </c>
      <c r="D52" s="1554"/>
      <c r="E52" s="1554"/>
      <c r="F52" s="1554"/>
      <c r="G52" s="1554"/>
      <c r="H52" s="1554"/>
      <c r="I52" s="1554"/>
      <c r="J52" s="1554"/>
      <c r="K52" s="1554"/>
      <c r="L52" s="1554"/>
      <c r="M52" s="1555"/>
    </row>
    <row r="53" spans="1:13" ht="16.5" customHeight="1">
      <c r="A53" s="1700"/>
      <c r="B53" s="144" t="s">
        <v>995</v>
      </c>
      <c r="C53" s="1577" t="s">
        <v>1580</v>
      </c>
      <c r="D53" s="1554"/>
      <c r="E53" s="1554"/>
      <c r="F53" s="1554"/>
      <c r="G53" s="1554"/>
      <c r="H53" s="1554"/>
      <c r="I53" s="1554"/>
      <c r="J53" s="1554"/>
      <c r="K53" s="1554"/>
      <c r="L53" s="1554"/>
      <c r="M53" s="1555"/>
    </row>
    <row r="54" spans="1:13" ht="15.75" customHeight="1">
      <c r="A54" s="1700"/>
      <c r="B54" s="145" t="s">
        <v>997</v>
      </c>
      <c r="C54" s="1577" t="s">
        <v>647</v>
      </c>
      <c r="D54" s="1554"/>
      <c r="E54" s="1554"/>
      <c r="F54" s="1554"/>
      <c r="G54" s="1554"/>
      <c r="H54" s="1554"/>
      <c r="I54" s="1554"/>
      <c r="J54" s="1554"/>
      <c r="K54" s="1554"/>
      <c r="L54" s="1554"/>
      <c r="M54" s="1555"/>
    </row>
    <row r="55" spans="1:13" ht="15.75" customHeight="1">
      <c r="A55" s="1700"/>
      <c r="B55" s="144" t="s">
        <v>998</v>
      </c>
      <c r="C55" s="1577" t="s">
        <v>649</v>
      </c>
      <c r="D55" s="1554"/>
      <c r="E55" s="1554"/>
      <c r="F55" s="1554"/>
      <c r="G55" s="1554"/>
      <c r="H55" s="1554"/>
      <c r="I55" s="1554"/>
      <c r="J55" s="1554"/>
      <c r="K55" s="1554"/>
      <c r="L55" s="1554"/>
      <c r="M55" s="1555"/>
    </row>
    <row r="56" spans="1:13">
      <c r="A56" s="1704"/>
      <c r="B56" s="144" t="s">
        <v>999</v>
      </c>
      <c r="C56" s="1917">
        <v>3778881</v>
      </c>
      <c r="D56" s="1918"/>
      <c r="E56" s="1918"/>
      <c r="F56" s="1918"/>
      <c r="G56" s="1918"/>
      <c r="H56" s="1918"/>
      <c r="I56" s="1918"/>
      <c r="J56" s="1918"/>
      <c r="K56" s="1918"/>
      <c r="L56" s="1918"/>
      <c r="M56" s="1919"/>
    </row>
    <row r="57" spans="1:13" ht="15.75" customHeight="1">
      <c r="A57" s="1699" t="s">
        <v>1000</v>
      </c>
      <c r="B57" s="146" t="s">
        <v>1001</v>
      </c>
      <c r="C57" s="1577" t="s">
        <v>1581</v>
      </c>
      <c r="D57" s="1554"/>
      <c r="E57" s="1554"/>
      <c r="F57" s="1554"/>
      <c r="G57" s="1554"/>
      <c r="H57" s="1554"/>
      <c r="I57" s="1554"/>
      <c r="J57" s="1554"/>
      <c r="K57" s="1554"/>
      <c r="L57" s="1554"/>
      <c r="M57" s="1555"/>
    </row>
    <row r="58" spans="1:13" ht="30" customHeight="1">
      <c r="A58" s="1700"/>
      <c r="B58" s="146" t="s">
        <v>1003</v>
      </c>
      <c r="C58" s="1577" t="s">
        <v>1582</v>
      </c>
      <c r="D58" s="1554"/>
      <c r="E58" s="1554"/>
      <c r="F58" s="1554"/>
      <c r="G58" s="1554"/>
      <c r="H58" s="1554"/>
      <c r="I58" s="1554"/>
      <c r="J58" s="1554"/>
      <c r="K58" s="1554"/>
      <c r="L58" s="1554"/>
      <c r="M58" s="1555"/>
    </row>
    <row r="59" spans="1:13" ht="30" customHeight="1">
      <c r="A59" s="1700"/>
      <c r="B59" s="147" t="s">
        <v>296</v>
      </c>
      <c r="C59" s="1577" t="s">
        <v>1580</v>
      </c>
      <c r="D59" s="1554"/>
      <c r="E59" s="1554"/>
      <c r="F59" s="1554"/>
      <c r="G59" s="1554"/>
      <c r="H59" s="1554"/>
      <c r="I59" s="1554"/>
      <c r="J59" s="1554"/>
      <c r="K59" s="1554"/>
      <c r="L59" s="1554"/>
      <c r="M59" s="1555"/>
    </row>
    <row r="60" spans="1:13" ht="65.25" customHeight="1">
      <c r="A60" s="138" t="s">
        <v>220</v>
      </c>
      <c r="B60" s="148"/>
      <c r="C60" s="2213" t="s">
        <v>1583</v>
      </c>
      <c r="D60" s="1765"/>
      <c r="E60" s="1765"/>
      <c r="F60" s="1765"/>
      <c r="G60" s="1765"/>
      <c r="H60" s="1765"/>
      <c r="I60" s="1765"/>
      <c r="J60" s="1765"/>
      <c r="K60" s="1765"/>
      <c r="L60" s="1765"/>
      <c r="M60" s="1766"/>
    </row>
  </sheetData>
  <mergeCells count="49">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A51:A56"/>
    <mergeCell ref="C51:M51"/>
    <mergeCell ref="C52:M52"/>
    <mergeCell ref="C53:M53"/>
    <mergeCell ref="C54:M54"/>
    <mergeCell ref="C55:M55"/>
    <mergeCell ref="C56:M56"/>
    <mergeCell ref="C47:M47"/>
    <mergeCell ref="C48:M48"/>
    <mergeCell ref="A16:A50"/>
    <mergeCell ref="C16:M16"/>
    <mergeCell ref="C17:M17"/>
    <mergeCell ref="B18:B24"/>
    <mergeCell ref="B25:B28"/>
    <mergeCell ref="J30:L30"/>
    <mergeCell ref="B32:B34"/>
    <mergeCell ref="B35:B42"/>
    <mergeCell ref="B43:B46"/>
    <mergeCell ref="F44:F45"/>
    <mergeCell ref="F41:G41"/>
    <mergeCell ref="G44:J45"/>
    <mergeCell ref="L44:M45"/>
    <mergeCell ref="C50:E50"/>
    <mergeCell ref="A57:A59"/>
    <mergeCell ref="C57:M57"/>
    <mergeCell ref="C58:M58"/>
    <mergeCell ref="C59:M59"/>
    <mergeCell ref="C60:M6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57"/>
  <sheetViews>
    <sheetView topLeftCell="C1" zoomScale="72" zoomScaleNormal="72" zoomScalePageLayoutView="85"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1015</v>
      </c>
      <c r="C1" s="251"/>
      <c r="D1" s="252" t="s">
        <v>594</v>
      </c>
      <c r="E1" s="252" t="s">
        <v>594</v>
      </c>
      <c r="F1" s="252" t="s">
        <v>594</v>
      </c>
      <c r="G1" s="252" t="s">
        <v>594</v>
      </c>
      <c r="H1" s="252" t="s">
        <v>594</v>
      </c>
      <c r="I1" s="252" t="s">
        <v>594</v>
      </c>
      <c r="J1" s="252" t="s">
        <v>594</v>
      </c>
      <c r="K1" s="252" t="s">
        <v>594</v>
      </c>
      <c r="L1" s="252" t="s">
        <v>594</v>
      </c>
      <c r="M1" s="253" t="s">
        <v>594</v>
      </c>
    </row>
    <row r="2" spans="1:13" ht="20.25" customHeight="1">
      <c r="A2" s="1636" t="s">
        <v>944</v>
      </c>
      <c r="B2" s="254" t="s">
        <v>945</v>
      </c>
      <c r="C2" s="1639" t="s">
        <v>556</v>
      </c>
      <c r="D2" s="1639"/>
      <c r="E2" s="1639"/>
      <c r="F2" s="1639"/>
      <c r="G2" s="1639"/>
      <c r="H2" s="1639"/>
      <c r="I2" s="1639"/>
      <c r="J2" s="1639"/>
      <c r="K2" s="1639"/>
      <c r="L2" s="1639"/>
      <c r="M2" s="1640"/>
    </row>
    <row r="3" spans="1:13" ht="35.25" customHeight="1">
      <c r="A3" s="1637"/>
      <c r="B3" s="255" t="s">
        <v>946</v>
      </c>
      <c r="C3" s="1554" t="s">
        <v>1016</v>
      </c>
      <c r="D3" s="1554"/>
      <c r="E3" s="1554"/>
      <c r="F3" s="1554"/>
      <c r="G3" s="1554"/>
      <c r="H3" s="1554"/>
      <c r="I3" s="1554"/>
      <c r="J3" s="1554"/>
      <c r="K3" s="1554"/>
      <c r="L3" s="1554"/>
      <c r="M3" s="1555"/>
    </row>
    <row r="4" spans="1:13" ht="25.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6.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15.75" customHeight="1">
      <c r="A7" s="1637"/>
      <c r="B7" s="259" t="s">
        <v>949</v>
      </c>
      <c r="C7" s="1667" t="s">
        <v>33</v>
      </c>
      <c r="D7" s="1667"/>
      <c r="E7" s="221" t="s">
        <v>594</v>
      </c>
      <c r="F7" s="221" t="s">
        <v>594</v>
      </c>
      <c r="G7" s="301" t="s">
        <v>594</v>
      </c>
      <c r="H7" s="302" t="s">
        <v>296</v>
      </c>
      <c r="I7" s="1667" t="s">
        <v>56</v>
      </c>
      <c r="J7" s="1667"/>
      <c r="K7" s="1667"/>
      <c r="L7" s="1667"/>
      <c r="M7" s="1668"/>
    </row>
    <row r="8" spans="1:13">
      <c r="A8" s="1637"/>
      <c r="B8" s="1634" t="s">
        <v>950</v>
      </c>
      <c r="C8" s="1661" t="s">
        <v>56</v>
      </c>
      <c r="D8" s="1662"/>
      <c r="E8" s="650" t="s">
        <v>594</v>
      </c>
      <c r="F8" s="1662"/>
      <c r="G8" s="1662"/>
      <c r="H8" s="650" t="s">
        <v>594</v>
      </c>
      <c r="I8" s="605" t="s">
        <v>594</v>
      </c>
      <c r="J8" s="605" t="s">
        <v>594</v>
      </c>
      <c r="K8" s="221" t="s">
        <v>594</v>
      </c>
      <c r="L8" s="221" t="s">
        <v>594</v>
      </c>
      <c r="M8" s="234" t="s">
        <v>594</v>
      </c>
    </row>
    <row r="9" spans="1:13" ht="44.25" customHeight="1">
      <c r="A9" s="1637"/>
      <c r="B9" s="1634"/>
      <c r="C9" s="1657"/>
      <c r="D9" s="1658"/>
      <c r="E9" s="605" t="s">
        <v>594</v>
      </c>
      <c r="F9" s="1658"/>
      <c r="G9" s="1658"/>
      <c r="H9" s="605" t="s">
        <v>594</v>
      </c>
      <c r="I9" s="1665" t="s">
        <v>594</v>
      </c>
      <c r="J9" s="1665"/>
      <c r="K9" s="221" t="s">
        <v>594</v>
      </c>
      <c r="L9" s="221" t="s">
        <v>594</v>
      </c>
      <c r="M9" s="234" t="s">
        <v>594</v>
      </c>
    </row>
    <row r="10" spans="1:13">
      <c r="A10" s="1637"/>
      <c r="B10" s="1635"/>
      <c r="C10" s="1665" t="s">
        <v>951</v>
      </c>
      <c r="D10" s="1665"/>
      <c r="E10" s="612" t="s">
        <v>594</v>
      </c>
      <c r="F10" s="1665" t="s">
        <v>951</v>
      </c>
      <c r="G10" s="1665"/>
      <c r="H10" s="612" t="s">
        <v>594</v>
      </c>
      <c r="I10" s="1665" t="s">
        <v>951</v>
      </c>
      <c r="J10" s="1665"/>
      <c r="K10" s="236" t="s">
        <v>594</v>
      </c>
      <c r="L10" s="236" t="s">
        <v>594</v>
      </c>
      <c r="M10" s="248" t="s">
        <v>594</v>
      </c>
    </row>
    <row r="11" spans="1:13" ht="63.75" customHeight="1">
      <c r="A11" s="1638"/>
      <c r="B11" s="256" t="s">
        <v>952</v>
      </c>
      <c r="C11" s="1554" t="s">
        <v>1017</v>
      </c>
      <c r="D11" s="1554"/>
      <c r="E11" s="1554"/>
      <c r="F11" s="1554"/>
      <c r="G11" s="1554"/>
      <c r="H11" s="1554"/>
      <c r="I11" s="1554"/>
      <c r="J11" s="1554"/>
      <c r="K11" s="1554"/>
      <c r="L11" s="1554"/>
      <c r="M11" s="1555"/>
    </row>
    <row r="12" spans="1:13" ht="15.75" customHeight="1">
      <c r="A12" s="1632" t="s">
        <v>204</v>
      </c>
      <c r="B12" s="259" t="s">
        <v>283</v>
      </c>
      <c r="C12" s="1554" t="s">
        <v>1018</v>
      </c>
      <c r="D12" s="1554"/>
      <c r="E12" s="1554"/>
      <c r="F12" s="216" t="s">
        <v>594</v>
      </c>
      <c r="G12" s="216" t="s">
        <v>594</v>
      </c>
      <c r="H12" s="216" t="s">
        <v>594</v>
      </c>
      <c r="I12" s="216" t="s">
        <v>594</v>
      </c>
      <c r="J12" s="216" t="s">
        <v>594</v>
      </c>
      <c r="K12" s="216" t="s">
        <v>594</v>
      </c>
      <c r="L12" s="236" t="s">
        <v>594</v>
      </c>
      <c r="M12" s="248" t="s">
        <v>594</v>
      </c>
    </row>
    <row r="13" spans="1:13"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row>
    <row r="14" spans="1:13"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row>
    <row r="15" spans="1:13">
      <c r="A15" s="1632"/>
      <c r="B15" s="1634"/>
      <c r="C15" s="220" t="s">
        <v>955</v>
      </c>
      <c r="D15" s="260" t="s">
        <v>594</v>
      </c>
      <c r="E15" s="220" t="s">
        <v>956</v>
      </c>
      <c r="F15" s="260" t="s">
        <v>594</v>
      </c>
      <c r="G15" s="220" t="s">
        <v>957</v>
      </c>
      <c r="H15" s="260" t="s">
        <v>594</v>
      </c>
      <c r="I15" s="220" t="s">
        <v>958</v>
      </c>
      <c r="J15" s="260" t="s">
        <v>594</v>
      </c>
      <c r="K15" s="220" t="s">
        <v>594</v>
      </c>
      <c r="L15" s="220" t="s">
        <v>594</v>
      </c>
      <c r="M15" s="242" t="s">
        <v>594</v>
      </c>
    </row>
    <row r="16" spans="1:13">
      <c r="A16" s="1632"/>
      <c r="B16" s="1634"/>
      <c r="C16" s="220" t="s">
        <v>959</v>
      </c>
      <c r="D16" s="260" t="s">
        <v>594</v>
      </c>
      <c r="E16" s="220" t="s">
        <v>960</v>
      </c>
      <c r="F16" s="260" t="s">
        <v>594</v>
      </c>
      <c r="G16" s="220" t="s">
        <v>961</v>
      </c>
      <c r="H16" s="260" t="s">
        <v>594</v>
      </c>
      <c r="I16" s="220" t="s">
        <v>594</v>
      </c>
      <c r="J16" s="220" t="s">
        <v>594</v>
      </c>
      <c r="K16" s="220" t="s">
        <v>594</v>
      </c>
      <c r="L16" s="220" t="s">
        <v>594</v>
      </c>
      <c r="M16" s="242" t="s">
        <v>594</v>
      </c>
    </row>
    <row r="17" spans="1:13" ht="18" customHeight="1">
      <c r="A17" s="1632"/>
      <c r="B17" s="1634"/>
      <c r="C17" s="220" t="s">
        <v>962</v>
      </c>
      <c r="D17" s="260" t="s">
        <v>594</v>
      </c>
      <c r="E17" s="220" t="s">
        <v>963</v>
      </c>
      <c r="F17" s="260" t="s">
        <v>594</v>
      </c>
      <c r="G17" s="220" t="s">
        <v>594</v>
      </c>
      <c r="H17" s="220" t="s">
        <v>594</v>
      </c>
      <c r="I17" s="220" t="s">
        <v>594</v>
      </c>
      <c r="J17" s="220" t="s">
        <v>594</v>
      </c>
      <c r="K17" s="220" t="s">
        <v>594</v>
      </c>
      <c r="L17" s="220" t="s">
        <v>594</v>
      </c>
      <c r="M17" s="242" t="s">
        <v>594</v>
      </c>
    </row>
    <row r="18" spans="1:13" ht="15.75" customHeight="1">
      <c r="A18" s="1632"/>
      <c r="B18" s="1634"/>
      <c r="C18" s="220" t="s">
        <v>105</v>
      </c>
      <c r="D18" s="260" t="s">
        <v>964</v>
      </c>
      <c r="E18" s="220" t="s">
        <v>965</v>
      </c>
      <c r="F18" s="1666" t="s">
        <v>1019</v>
      </c>
      <c r="G18" s="1666"/>
      <c r="H18" s="236" t="s">
        <v>594</v>
      </c>
      <c r="I18" s="236" t="s">
        <v>594</v>
      </c>
      <c r="J18" s="236" t="s">
        <v>594</v>
      </c>
      <c r="K18" s="236" t="s">
        <v>594</v>
      </c>
      <c r="L18" s="236" t="s">
        <v>594</v>
      </c>
      <c r="M18" s="248" t="s">
        <v>594</v>
      </c>
    </row>
    <row r="19" spans="1:13" ht="9.75" customHeight="1">
      <c r="A19" s="1632"/>
      <c r="B19" s="1635"/>
      <c r="C19" s="216" t="s">
        <v>594</v>
      </c>
      <c r="D19" s="216" t="s">
        <v>594</v>
      </c>
      <c r="E19" s="216" t="s">
        <v>594</v>
      </c>
      <c r="F19" s="216" t="s">
        <v>594</v>
      </c>
      <c r="G19" s="216" t="s">
        <v>594</v>
      </c>
      <c r="H19" s="216" t="s">
        <v>594</v>
      </c>
      <c r="I19" s="216" t="s">
        <v>594</v>
      </c>
      <c r="J19" s="216" t="s">
        <v>594</v>
      </c>
      <c r="K19" s="216" t="s">
        <v>594</v>
      </c>
      <c r="L19" s="216" t="s">
        <v>594</v>
      </c>
      <c r="M19" s="217" t="s">
        <v>594</v>
      </c>
    </row>
    <row r="20" spans="1:13">
      <c r="A20" s="1632"/>
      <c r="B20" s="1634" t="s">
        <v>967</v>
      </c>
      <c r="C20" s="220" t="s">
        <v>594</v>
      </c>
      <c r="D20" s="220" t="s">
        <v>594</v>
      </c>
      <c r="E20" s="220" t="s">
        <v>594</v>
      </c>
      <c r="F20" s="220" t="s">
        <v>594</v>
      </c>
      <c r="G20" s="220" t="s">
        <v>594</v>
      </c>
      <c r="H20" s="220" t="s">
        <v>594</v>
      </c>
      <c r="I20" s="220" t="s">
        <v>594</v>
      </c>
      <c r="J20" s="220" t="s">
        <v>594</v>
      </c>
      <c r="K20" s="220" t="s">
        <v>594</v>
      </c>
      <c r="L20" s="221" t="s">
        <v>594</v>
      </c>
      <c r="M20" s="234" t="s">
        <v>594</v>
      </c>
    </row>
    <row r="21" spans="1:13">
      <c r="A21" s="1632"/>
      <c r="B21" s="1634"/>
      <c r="C21" s="220" t="s">
        <v>968</v>
      </c>
      <c r="D21" s="222" t="s">
        <v>594</v>
      </c>
      <c r="E21" s="220" t="s">
        <v>594</v>
      </c>
      <c r="F21" s="220" t="s">
        <v>969</v>
      </c>
      <c r="G21" s="222" t="s">
        <v>594</v>
      </c>
      <c r="H21" s="220" t="s">
        <v>594</v>
      </c>
      <c r="I21" s="220" t="s">
        <v>970</v>
      </c>
      <c r="J21" s="222" t="s">
        <v>964</v>
      </c>
      <c r="K21" s="220" t="s">
        <v>594</v>
      </c>
      <c r="L21" s="221" t="s">
        <v>594</v>
      </c>
      <c r="M21" s="234" t="s">
        <v>594</v>
      </c>
    </row>
    <row r="22" spans="1:13">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row>
    <row r="23" spans="1:13">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row>
    <row r="24" spans="1:13">
      <c r="A24" s="1632"/>
      <c r="B24" s="464" t="s">
        <v>973</v>
      </c>
      <c r="C24" s="220" t="s">
        <v>594</v>
      </c>
      <c r="D24" s="220" t="s">
        <v>594</v>
      </c>
      <c r="E24" s="220" t="s">
        <v>594</v>
      </c>
      <c r="F24" s="220" t="s">
        <v>594</v>
      </c>
      <c r="G24" s="220" t="s">
        <v>594</v>
      </c>
      <c r="H24" s="220" t="s">
        <v>594</v>
      </c>
      <c r="I24" s="220" t="s">
        <v>594</v>
      </c>
      <c r="J24" s="220" t="s">
        <v>594</v>
      </c>
      <c r="K24" s="220" t="s">
        <v>594</v>
      </c>
      <c r="L24" s="220" t="s">
        <v>594</v>
      </c>
      <c r="M24" s="242" t="s">
        <v>594</v>
      </c>
    </row>
    <row r="25" spans="1:13" ht="15.75" customHeight="1">
      <c r="A25" s="1632"/>
      <c r="B25" s="257" t="s">
        <v>594</v>
      </c>
      <c r="C25" s="262" t="s">
        <v>974</v>
      </c>
      <c r="D25" s="212" t="s">
        <v>558</v>
      </c>
      <c r="E25" s="220" t="s">
        <v>594</v>
      </c>
      <c r="F25" s="221" t="s">
        <v>975</v>
      </c>
      <c r="G25" s="563">
        <v>2021</v>
      </c>
      <c r="H25" s="220" t="s">
        <v>594</v>
      </c>
      <c r="I25" s="221" t="s">
        <v>976</v>
      </c>
      <c r="J25" s="1663" t="s">
        <v>1020</v>
      </c>
      <c r="K25" s="1554"/>
      <c r="L25" s="1664"/>
      <c r="M25" s="242" t="s">
        <v>594</v>
      </c>
    </row>
    <row r="26" spans="1:13">
      <c r="A26" s="1632"/>
      <c r="B26" s="256" t="s">
        <v>594</v>
      </c>
      <c r="C26" s="216" t="s">
        <v>594</v>
      </c>
      <c r="D26" s="216" t="s">
        <v>594</v>
      </c>
      <c r="E26" s="216" t="s">
        <v>594</v>
      </c>
      <c r="F26" s="220" t="s">
        <v>594</v>
      </c>
      <c r="G26" s="220" t="s">
        <v>594</v>
      </c>
      <c r="H26" s="220" t="s">
        <v>594</v>
      </c>
      <c r="I26" s="216" t="s">
        <v>594</v>
      </c>
      <c r="J26" s="216" t="s">
        <v>594</v>
      </c>
      <c r="K26" s="216" t="s">
        <v>594</v>
      </c>
      <c r="L26" s="216" t="s">
        <v>594</v>
      </c>
      <c r="M26" s="217" t="s">
        <v>594</v>
      </c>
    </row>
    <row r="27" spans="1:13">
      <c r="A27" s="1632"/>
      <c r="B27" s="1634" t="s">
        <v>977</v>
      </c>
      <c r="C27" s="244" t="s">
        <v>594</v>
      </c>
      <c r="D27" s="244" t="s">
        <v>594</v>
      </c>
      <c r="E27" s="244" t="s">
        <v>594</v>
      </c>
      <c r="F27" s="651" t="s">
        <v>594</v>
      </c>
      <c r="G27" s="652" t="s">
        <v>594</v>
      </c>
      <c r="H27" s="651" t="s">
        <v>594</v>
      </c>
      <c r="I27" s="244" t="s">
        <v>594</v>
      </c>
      <c r="J27" s="244" t="s">
        <v>594</v>
      </c>
      <c r="K27" s="244" t="s">
        <v>594</v>
      </c>
      <c r="L27" s="221" t="s">
        <v>594</v>
      </c>
      <c r="M27" s="234" t="s">
        <v>594</v>
      </c>
    </row>
    <row r="28" spans="1:13">
      <c r="A28" s="1632"/>
      <c r="B28" s="1634"/>
      <c r="C28" s="220" t="s">
        <v>978</v>
      </c>
      <c r="D28" s="563">
        <v>2023</v>
      </c>
      <c r="E28" s="244" t="s">
        <v>594</v>
      </c>
      <c r="F28" s="220" t="s">
        <v>979</v>
      </c>
      <c r="G28" s="653">
        <v>2033</v>
      </c>
      <c r="H28" s="244" t="s">
        <v>594</v>
      </c>
      <c r="I28" s="221" t="s">
        <v>594</v>
      </c>
      <c r="J28" s="244" t="s">
        <v>594</v>
      </c>
      <c r="K28" s="244" t="s">
        <v>594</v>
      </c>
      <c r="L28" s="221" t="s">
        <v>594</v>
      </c>
      <c r="M28" s="234" t="s">
        <v>594</v>
      </c>
    </row>
    <row r="29" spans="1:13">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row>
    <row r="30" spans="1:13">
      <c r="A30" s="1632"/>
      <c r="B30" s="464" t="s">
        <v>980</v>
      </c>
      <c r="C30" s="238" t="s">
        <v>594</v>
      </c>
      <c r="D30" s="238" t="s">
        <v>594</v>
      </c>
      <c r="E30" s="238" t="s">
        <v>594</v>
      </c>
      <c r="F30" s="238" t="s">
        <v>594</v>
      </c>
      <c r="G30" s="238" t="s">
        <v>594</v>
      </c>
      <c r="H30" s="238" t="s">
        <v>594</v>
      </c>
      <c r="I30" s="238" t="s">
        <v>594</v>
      </c>
      <c r="J30" s="238" t="s">
        <v>594</v>
      </c>
      <c r="K30" s="238" t="s">
        <v>594</v>
      </c>
      <c r="L30" s="238" t="s">
        <v>594</v>
      </c>
      <c r="M30" s="239" t="s">
        <v>594</v>
      </c>
    </row>
    <row r="31" spans="1:13">
      <c r="A31" s="1632"/>
      <c r="B31" s="257" t="s">
        <v>594</v>
      </c>
      <c r="C31" s="220" t="s">
        <v>594</v>
      </c>
      <c r="D31" s="209">
        <v>2023</v>
      </c>
      <c r="E31" s="209" t="s">
        <v>594</v>
      </c>
      <c r="F31" s="209">
        <v>2024</v>
      </c>
      <c r="G31" s="209" t="s">
        <v>594</v>
      </c>
      <c r="H31" s="605">
        <v>2025</v>
      </c>
      <c r="I31" s="605" t="s">
        <v>594</v>
      </c>
      <c r="J31" s="605">
        <v>2026</v>
      </c>
      <c r="K31" s="209" t="s">
        <v>594</v>
      </c>
      <c r="L31" s="209">
        <v>2027</v>
      </c>
      <c r="M31" s="242" t="s">
        <v>594</v>
      </c>
    </row>
    <row r="32" spans="1:13">
      <c r="A32" s="1632"/>
      <c r="B32" s="257" t="s">
        <v>594</v>
      </c>
      <c r="C32" s="220" t="s">
        <v>594</v>
      </c>
      <c r="D32" s="563" t="s">
        <v>558</v>
      </c>
      <c r="E32" s="212" t="s">
        <v>594</v>
      </c>
      <c r="F32" s="212" t="s">
        <v>559</v>
      </c>
      <c r="G32" s="212" t="s">
        <v>594</v>
      </c>
      <c r="H32" s="212" t="s">
        <v>560</v>
      </c>
      <c r="I32" s="212" t="s">
        <v>594</v>
      </c>
      <c r="J32" s="212" t="s">
        <v>561</v>
      </c>
      <c r="K32" s="212" t="s">
        <v>594</v>
      </c>
      <c r="L32" s="212" t="s">
        <v>562</v>
      </c>
      <c r="M32" s="264" t="s">
        <v>594</v>
      </c>
    </row>
    <row r="33" spans="1:13">
      <c r="A33" s="1632"/>
      <c r="B33" s="257" t="s">
        <v>594</v>
      </c>
      <c r="C33" s="220" t="s">
        <v>594</v>
      </c>
      <c r="D33" s="209">
        <v>2028</v>
      </c>
      <c r="E33" s="209" t="s">
        <v>594</v>
      </c>
      <c r="F33" s="209">
        <v>2029</v>
      </c>
      <c r="G33" s="209" t="s">
        <v>594</v>
      </c>
      <c r="H33" s="605">
        <v>2030</v>
      </c>
      <c r="I33" s="605" t="s">
        <v>594</v>
      </c>
      <c r="J33" s="605">
        <v>2031</v>
      </c>
      <c r="K33" s="209" t="s">
        <v>594</v>
      </c>
      <c r="L33" s="209">
        <v>2032</v>
      </c>
      <c r="M33" s="242" t="s">
        <v>594</v>
      </c>
    </row>
    <row r="34" spans="1:13">
      <c r="A34" s="1632"/>
      <c r="B34" s="257" t="s">
        <v>594</v>
      </c>
      <c r="C34" s="220" t="s">
        <v>594</v>
      </c>
      <c r="D34" s="563" t="s">
        <v>1021</v>
      </c>
      <c r="E34" s="212" t="s">
        <v>594</v>
      </c>
      <c r="F34" s="212" t="s">
        <v>564</v>
      </c>
      <c r="G34" s="212" t="s">
        <v>594</v>
      </c>
      <c r="H34" s="212" t="s">
        <v>565</v>
      </c>
      <c r="I34" s="212" t="s">
        <v>594</v>
      </c>
      <c r="J34" s="212" t="s">
        <v>566</v>
      </c>
      <c r="K34" s="212" t="s">
        <v>594</v>
      </c>
      <c r="L34" s="212" t="s">
        <v>567</v>
      </c>
      <c r="M34" s="214" t="s">
        <v>594</v>
      </c>
    </row>
    <row r="35" spans="1:13">
      <c r="A35" s="1632"/>
      <c r="B35" s="257" t="s">
        <v>594</v>
      </c>
      <c r="C35" s="220" t="s">
        <v>594</v>
      </c>
      <c r="D35" s="209">
        <v>2033</v>
      </c>
      <c r="E35" s="209" t="s">
        <v>594</v>
      </c>
      <c r="F35" s="209" t="s">
        <v>594</v>
      </c>
      <c r="G35" s="209" t="s">
        <v>594</v>
      </c>
      <c r="H35" s="605" t="s">
        <v>594</v>
      </c>
      <c r="I35" s="605" t="s">
        <v>594</v>
      </c>
      <c r="J35" s="605" t="s">
        <v>594</v>
      </c>
      <c r="K35" s="209" t="s">
        <v>594</v>
      </c>
      <c r="L35" s="209" t="s">
        <v>594</v>
      </c>
      <c r="M35" s="242" t="s">
        <v>594</v>
      </c>
    </row>
    <row r="36" spans="1:13">
      <c r="A36" s="1632"/>
      <c r="B36" s="257" t="s">
        <v>594</v>
      </c>
      <c r="C36" s="220" t="s">
        <v>594</v>
      </c>
      <c r="D36" s="1442">
        <v>2.2999999999999998</v>
      </c>
      <c r="E36" s="263" t="s">
        <v>594</v>
      </c>
      <c r="F36" s="227" t="s">
        <v>594</v>
      </c>
      <c r="G36" s="263" t="s">
        <v>594</v>
      </c>
      <c r="H36" s="227" t="s">
        <v>594</v>
      </c>
      <c r="I36" s="263" t="s">
        <v>594</v>
      </c>
      <c r="J36" s="227" t="s">
        <v>594</v>
      </c>
      <c r="K36" s="263" t="s">
        <v>594</v>
      </c>
      <c r="L36" s="227" t="s">
        <v>594</v>
      </c>
      <c r="M36" s="264" t="s">
        <v>594</v>
      </c>
    </row>
    <row r="37" spans="1:13">
      <c r="A37" s="1632"/>
      <c r="B37" s="257" t="s">
        <v>594</v>
      </c>
      <c r="C37" s="220" t="s">
        <v>594</v>
      </c>
      <c r="D37" s="216" t="s">
        <v>594</v>
      </c>
      <c r="E37" s="216" t="s">
        <v>594</v>
      </c>
      <c r="F37" s="510" t="s">
        <v>981</v>
      </c>
      <c r="G37" s="216" t="s">
        <v>594</v>
      </c>
      <c r="H37" s="220" t="s">
        <v>594</v>
      </c>
      <c r="I37" s="220" t="s">
        <v>594</v>
      </c>
      <c r="J37" s="220" t="s">
        <v>594</v>
      </c>
      <c r="K37" s="220" t="s">
        <v>594</v>
      </c>
      <c r="L37" s="220" t="s">
        <v>594</v>
      </c>
      <c r="M37" s="242" t="s">
        <v>594</v>
      </c>
    </row>
    <row r="38" spans="1:13" ht="15.75" customHeight="1">
      <c r="A38" s="1632"/>
      <c r="B38" s="257" t="s">
        <v>594</v>
      </c>
      <c r="C38" s="220" t="s">
        <v>594</v>
      </c>
      <c r="D38" s="229" t="s">
        <v>594</v>
      </c>
      <c r="E38" s="231" t="s">
        <v>594</v>
      </c>
      <c r="F38" s="522" t="s">
        <v>568</v>
      </c>
      <c r="G38" s="231" t="s">
        <v>594</v>
      </c>
      <c r="H38" s="220" t="s">
        <v>594</v>
      </c>
      <c r="I38" s="220" t="s">
        <v>594</v>
      </c>
      <c r="J38" s="220" t="s">
        <v>594</v>
      </c>
      <c r="K38" s="220" t="s">
        <v>594</v>
      </c>
      <c r="L38" s="220" t="s">
        <v>594</v>
      </c>
      <c r="M38" s="242" t="s">
        <v>594</v>
      </c>
    </row>
    <row r="39" spans="1:13" ht="15.75" customHeight="1">
      <c r="A39" s="1632"/>
      <c r="B39" s="256" t="s">
        <v>594</v>
      </c>
      <c r="C39" s="216" t="s">
        <v>594</v>
      </c>
      <c r="D39" s="236" t="s">
        <v>594</v>
      </c>
      <c r="E39" s="236" t="s">
        <v>594</v>
      </c>
      <c r="F39" s="236" t="s">
        <v>594</v>
      </c>
      <c r="G39" s="236" t="s">
        <v>594</v>
      </c>
      <c r="H39" s="1552" t="s">
        <v>594</v>
      </c>
      <c r="I39" s="1552"/>
      <c r="J39" s="216" t="s">
        <v>594</v>
      </c>
      <c r="K39" s="216" t="s">
        <v>594</v>
      </c>
      <c r="L39" s="216" t="s">
        <v>594</v>
      </c>
      <c r="M39" s="217" t="s">
        <v>594</v>
      </c>
    </row>
    <row r="40" spans="1:13"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row>
    <row r="41" spans="1:13" ht="15.75" customHeight="1">
      <c r="A41" s="1632"/>
      <c r="B41" s="1634"/>
      <c r="C41" s="221" t="s">
        <v>594</v>
      </c>
      <c r="D41" s="220" t="s">
        <v>93</v>
      </c>
      <c r="E41" s="216" t="s">
        <v>95</v>
      </c>
      <c r="F41" s="1624" t="s">
        <v>983</v>
      </c>
      <c r="G41" s="1625" t="s">
        <v>594</v>
      </c>
      <c r="H41" s="1626"/>
      <c r="I41" s="1626"/>
      <c r="J41" s="1627"/>
      <c r="K41" s="220" t="s">
        <v>984</v>
      </c>
      <c r="L41" s="1617" t="s">
        <v>594</v>
      </c>
      <c r="M41" s="1618"/>
    </row>
    <row r="42" spans="1:13">
      <c r="A42" s="1632"/>
      <c r="B42" s="1634"/>
      <c r="C42" s="221" t="s">
        <v>594</v>
      </c>
      <c r="D42" s="246" t="s">
        <v>594</v>
      </c>
      <c r="E42" s="522" t="s">
        <v>964</v>
      </c>
      <c r="F42" s="1624"/>
      <c r="G42" s="1628"/>
      <c r="H42" s="1552"/>
      <c r="I42" s="1552"/>
      <c r="J42" s="1629"/>
      <c r="K42" s="221" t="s">
        <v>594</v>
      </c>
      <c r="L42" s="1619"/>
      <c r="M42" s="1620"/>
    </row>
    <row r="43" spans="1:13">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row>
    <row r="44" spans="1:13" ht="196.5" customHeight="1">
      <c r="A44" s="1632"/>
      <c r="B44" s="259" t="s">
        <v>985</v>
      </c>
      <c r="C44" s="1554" t="s">
        <v>1022</v>
      </c>
      <c r="D44" s="1554"/>
      <c r="E44" s="1554"/>
      <c r="F44" s="1554"/>
      <c r="G44" s="1554"/>
      <c r="H44" s="1554"/>
      <c r="I44" s="1554"/>
      <c r="J44" s="1554"/>
      <c r="K44" s="1554"/>
      <c r="L44" s="1554"/>
      <c r="M44" s="1555"/>
    </row>
    <row r="45" spans="1:13" ht="15.75" customHeight="1">
      <c r="A45" s="1632"/>
      <c r="B45" s="259" t="s">
        <v>986</v>
      </c>
      <c r="C45" s="1554" t="s">
        <v>1023</v>
      </c>
      <c r="D45" s="1554"/>
      <c r="E45" s="1554"/>
      <c r="F45" s="1554"/>
      <c r="G45" s="1554"/>
      <c r="H45" s="1554"/>
      <c r="I45" s="1554"/>
      <c r="J45" s="1554"/>
      <c r="K45" s="1554"/>
      <c r="L45" s="1554"/>
      <c r="M45" s="1555"/>
    </row>
    <row r="46" spans="1:13">
      <c r="A46" s="1632"/>
      <c r="B46" s="259" t="s">
        <v>988</v>
      </c>
      <c r="C46" s="216" t="s">
        <v>1024</v>
      </c>
      <c r="D46" s="216" t="s">
        <v>594</v>
      </c>
      <c r="E46" s="216" t="s">
        <v>594</v>
      </c>
      <c r="F46" s="216" t="s">
        <v>594</v>
      </c>
      <c r="G46" s="216" t="s">
        <v>594</v>
      </c>
      <c r="H46" s="216" t="s">
        <v>594</v>
      </c>
      <c r="I46" s="216" t="s">
        <v>594</v>
      </c>
      <c r="J46" s="216" t="s">
        <v>594</v>
      </c>
      <c r="K46" s="216" t="s">
        <v>594</v>
      </c>
      <c r="L46" s="216" t="s">
        <v>594</v>
      </c>
      <c r="M46" s="217" t="s">
        <v>594</v>
      </c>
    </row>
    <row r="47" spans="1:13">
      <c r="A47" s="1633"/>
      <c r="B47" s="259" t="s">
        <v>990</v>
      </c>
      <c r="C47" s="275">
        <v>2021</v>
      </c>
      <c r="D47" s="216" t="s">
        <v>594</v>
      </c>
      <c r="E47" s="216" t="s">
        <v>594</v>
      </c>
      <c r="F47" s="216" t="s">
        <v>594</v>
      </c>
      <c r="G47" s="216" t="s">
        <v>594</v>
      </c>
      <c r="H47" s="216" t="s">
        <v>594</v>
      </c>
      <c r="I47" s="216" t="s">
        <v>594</v>
      </c>
      <c r="J47" s="216" t="s">
        <v>594</v>
      </c>
      <c r="K47" s="216" t="s">
        <v>594</v>
      </c>
      <c r="L47" s="216" t="s">
        <v>594</v>
      </c>
      <c r="M47" s="217" t="s">
        <v>594</v>
      </c>
    </row>
    <row r="48" spans="1:13" ht="15.75" customHeight="1">
      <c r="A48" s="1653" t="s">
        <v>216</v>
      </c>
      <c r="B48" s="265" t="s">
        <v>992</v>
      </c>
      <c r="C48" s="1604" t="s">
        <v>336</v>
      </c>
      <c r="D48" s="1605"/>
      <c r="E48" s="1605"/>
      <c r="F48" s="1605"/>
      <c r="G48" s="1605"/>
      <c r="H48" s="1605"/>
      <c r="I48" s="1605"/>
      <c r="J48" s="1605"/>
      <c r="K48" s="1605"/>
      <c r="L48" s="1605"/>
      <c r="M48" s="1605"/>
    </row>
    <row r="49" spans="1:13" ht="15.75" customHeight="1">
      <c r="A49" s="1653"/>
      <c r="B49" s="265" t="s">
        <v>993</v>
      </c>
      <c r="C49" s="1604" t="s">
        <v>994</v>
      </c>
      <c r="D49" s="1605"/>
      <c r="E49" s="1605"/>
      <c r="F49" s="1605"/>
      <c r="G49" s="1605"/>
      <c r="H49" s="1605"/>
      <c r="I49" s="1605"/>
      <c r="J49" s="1605"/>
      <c r="K49" s="1605"/>
      <c r="L49" s="1605"/>
      <c r="M49" s="1605"/>
    </row>
    <row r="50" spans="1:13" ht="16.5" customHeight="1">
      <c r="A50" s="1653"/>
      <c r="B50" s="265" t="s">
        <v>995</v>
      </c>
      <c r="C50" s="1604" t="s">
        <v>996</v>
      </c>
      <c r="D50" s="1605"/>
      <c r="E50" s="1605"/>
      <c r="F50" s="1605"/>
      <c r="G50" s="1605"/>
      <c r="H50" s="1605"/>
      <c r="I50" s="1605"/>
      <c r="J50" s="1605"/>
      <c r="K50" s="1605"/>
      <c r="L50" s="1605"/>
      <c r="M50" s="1605"/>
    </row>
    <row r="51" spans="1:13" ht="15.75" customHeight="1">
      <c r="A51" s="1653"/>
      <c r="B51" s="265" t="s">
        <v>997</v>
      </c>
      <c r="C51" s="1604" t="s">
        <v>335</v>
      </c>
      <c r="D51" s="1605"/>
      <c r="E51" s="1605"/>
      <c r="F51" s="1605"/>
      <c r="G51" s="1605"/>
      <c r="H51" s="1605"/>
      <c r="I51" s="1605"/>
      <c r="J51" s="1605"/>
      <c r="K51" s="1605"/>
      <c r="L51" s="1605"/>
      <c r="M51" s="1605"/>
    </row>
    <row r="52" spans="1:13" ht="15.75" customHeight="1">
      <c r="A52" s="1653"/>
      <c r="B52" s="265" t="s">
        <v>998</v>
      </c>
      <c r="C52" s="1612" t="s">
        <v>337</v>
      </c>
      <c r="D52" s="1613"/>
      <c r="E52" s="1613"/>
      <c r="F52" s="1613"/>
      <c r="G52" s="1613"/>
      <c r="H52" s="1613"/>
      <c r="I52" s="1613"/>
      <c r="J52" s="1613"/>
      <c r="K52" s="1613"/>
      <c r="L52" s="1613"/>
      <c r="M52" s="1613"/>
    </row>
    <row r="53" spans="1:13" ht="15.75" customHeight="1">
      <c r="A53" s="1654"/>
      <c r="B53" s="265" t="s">
        <v>999</v>
      </c>
      <c r="C53" s="1604">
        <v>3102407261</v>
      </c>
      <c r="D53" s="1605"/>
      <c r="E53" s="1605"/>
      <c r="F53" s="1605"/>
      <c r="G53" s="1605"/>
      <c r="H53" s="1605"/>
      <c r="I53" s="1605"/>
      <c r="J53" s="1605"/>
      <c r="K53" s="1605"/>
      <c r="L53" s="1605"/>
      <c r="M53" s="1605"/>
    </row>
    <row r="54" spans="1:13" ht="15.75" customHeight="1">
      <c r="A54" s="1652" t="s">
        <v>1000</v>
      </c>
      <c r="B54" s="266" t="s">
        <v>1001</v>
      </c>
      <c r="C54" s="1538" t="s">
        <v>1002</v>
      </c>
      <c r="D54" s="1539"/>
      <c r="E54" s="1539"/>
      <c r="F54" s="1539"/>
      <c r="G54" s="1539"/>
      <c r="H54" s="1539"/>
      <c r="I54" s="1539"/>
      <c r="J54" s="1539"/>
      <c r="K54" s="1539"/>
      <c r="L54" s="1539"/>
      <c r="M54" s="1540"/>
    </row>
    <row r="55" spans="1:13" ht="30" customHeight="1">
      <c r="A55" s="1653"/>
      <c r="B55" s="266" t="s">
        <v>1003</v>
      </c>
      <c r="C55" s="1538" t="s">
        <v>1004</v>
      </c>
      <c r="D55" s="1539"/>
      <c r="E55" s="1539"/>
      <c r="F55" s="1539"/>
      <c r="G55" s="1539"/>
      <c r="H55" s="1539"/>
      <c r="I55" s="1539"/>
      <c r="J55" s="1539"/>
      <c r="K55" s="1539"/>
      <c r="L55" s="1539"/>
      <c r="M55" s="1540"/>
    </row>
    <row r="56" spans="1:13" ht="30" customHeight="1">
      <c r="A56" s="1653"/>
      <c r="B56" s="267" t="s">
        <v>296</v>
      </c>
      <c r="C56" s="1541" t="s">
        <v>56</v>
      </c>
      <c r="D56" s="1542"/>
      <c r="E56" s="1542"/>
      <c r="F56" s="1542"/>
      <c r="G56" s="1542"/>
      <c r="H56" s="1542"/>
      <c r="I56" s="1542"/>
      <c r="J56" s="1542"/>
      <c r="K56" s="1542"/>
      <c r="L56" s="1542"/>
      <c r="M56" s="1543"/>
    </row>
    <row r="57" spans="1:13" ht="55.5" customHeight="1">
      <c r="A57" s="318" t="s">
        <v>220</v>
      </c>
      <c r="B57" s="268" t="s">
        <v>594</v>
      </c>
      <c r="C57" s="1648" t="s">
        <v>1025</v>
      </c>
      <c r="D57" s="1648"/>
      <c r="E57" s="1648"/>
      <c r="F57" s="1648"/>
      <c r="G57" s="1648"/>
      <c r="H57" s="1648"/>
      <c r="I57" s="1648"/>
      <c r="J57" s="1648"/>
      <c r="K57" s="1648"/>
      <c r="L57" s="1648"/>
      <c r="M57" s="1649"/>
    </row>
  </sheetData>
  <mergeCells count="41">
    <mergeCell ref="A2:A11"/>
    <mergeCell ref="C2:M2"/>
    <mergeCell ref="C3:M3"/>
    <mergeCell ref="F4:G4"/>
    <mergeCell ref="C5:M5"/>
    <mergeCell ref="C7:D7"/>
    <mergeCell ref="I7:M7"/>
    <mergeCell ref="B8:B10"/>
    <mergeCell ref="B27:B29"/>
    <mergeCell ref="H39:I39"/>
    <mergeCell ref="B40:B43"/>
    <mergeCell ref="F41:F42"/>
    <mergeCell ref="G41:J42"/>
    <mergeCell ref="A54:A56"/>
    <mergeCell ref="C54:M54"/>
    <mergeCell ref="C55:M55"/>
    <mergeCell ref="C56:M56"/>
    <mergeCell ref="L41:M42"/>
    <mergeCell ref="C44:M44"/>
    <mergeCell ref="C45:M45"/>
    <mergeCell ref="A48:A53"/>
    <mergeCell ref="C48:M48"/>
    <mergeCell ref="C49:M49"/>
    <mergeCell ref="C50:M50"/>
    <mergeCell ref="C51:M51"/>
    <mergeCell ref="A12:A47"/>
    <mergeCell ref="B13:B19"/>
    <mergeCell ref="F18:G18"/>
    <mergeCell ref="B20:B23"/>
    <mergeCell ref="C57:M57"/>
    <mergeCell ref="C8:D9"/>
    <mergeCell ref="F8:G9"/>
    <mergeCell ref="C12:E12"/>
    <mergeCell ref="J25:L25"/>
    <mergeCell ref="C52:M52"/>
    <mergeCell ref="C53:M53"/>
    <mergeCell ref="I9:J9"/>
    <mergeCell ref="C10:D10"/>
    <mergeCell ref="F10:G10"/>
    <mergeCell ref="I10:J10"/>
    <mergeCell ref="C11:M11"/>
  </mergeCells>
  <hyperlinks>
    <hyperlink ref="C52" r:id="rId1"/>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3"/>
  <sheetViews>
    <sheetView topLeftCell="B19"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3" width="9.140625" style="310"/>
    <col min="14" max="18" width="28" style="11" customWidth="1"/>
    <col min="19" max="16384" width="9.140625" style="310"/>
  </cols>
  <sheetData>
    <row r="1" spans="1:13">
      <c r="A1" s="56"/>
      <c r="B1" s="57" t="s">
        <v>1584</v>
      </c>
      <c r="C1" s="58"/>
      <c r="D1" s="58"/>
      <c r="E1" s="58"/>
      <c r="F1" s="58"/>
      <c r="G1" s="58"/>
      <c r="H1" s="58"/>
      <c r="I1" s="58"/>
      <c r="J1" s="58"/>
      <c r="K1" s="58"/>
      <c r="L1" s="58"/>
      <c r="M1" s="59"/>
    </row>
    <row r="2" spans="1:13">
      <c r="A2" s="1728" t="s">
        <v>944</v>
      </c>
      <c r="B2" s="139" t="s">
        <v>945</v>
      </c>
      <c r="C2" s="1574" t="s">
        <v>650</v>
      </c>
      <c r="D2" s="1575"/>
      <c r="E2" s="1575"/>
      <c r="F2" s="1575"/>
      <c r="G2" s="1575"/>
      <c r="H2" s="1575"/>
      <c r="I2" s="1575"/>
      <c r="J2" s="1575"/>
      <c r="K2" s="1575"/>
      <c r="L2" s="1575"/>
      <c r="M2" s="1576"/>
    </row>
    <row r="3" spans="1:13" ht="31.5">
      <c r="A3" s="1729"/>
      <c r="B3" s="151" t="s">
        <v>1063</v>
      </c>
      <c r="C3" s="1733" t="s">
        <v>1585</v>
      </c>
      <c r="D3" s="1734"/>
      <c r="E3" s="1734"/>
      <c r="F3" s="1734"/>
      <c r="G3" s="1734"/>
      <c r="H3" s="1734"/>
      <c r="I3" s="1734"/>
      <c r="J3" s="1734"/>
      <c r="K3" s="1734"/>
      <c r="L3" s="1734"/>
      <c r="M3" s="1735"/>
    </row>
    <row r="4" spans="1:13" ht="34.5" customHeight="1">
      <c r="A4" s="1729"/>
      <c r="B4" s="142" t="s">
        <v>292</v>
      </c>
      <c r="C4" s="114" t="s">
        <v>95</v>
      </c>
      <c r="D4" s="115"/>
      <c r="E4" s="116"/>
      <c r="F4" s="1736" t="s">
        <v>293</v>
      </c>
      <c r="G4" s="1737"/>
      <c r="H4" s="117"/>
      <c r="I4" s="118"/>
      <c r="J4" s="118"/>
      <c r="K4" s="118"/>
      <c r="L4" s="118"/>
      <c r="M4" s="119"/>
    </row>
    <row r="5" spans="1:13">
      <c r="A5" s="1729"/>
      <c r="B5" s="142" t="s">
        <v>947</v>
      </c>
      <c r="C5" s="1733"/>
      <c r="D5" s="1734"/>
      <c r="E5" s="1734"/>
      <c r="F5" s="1734"/>
      <c r="G5" s="1734"/>
      <c r="H5" s="1734"/>
      <c r="I5" s="1734"/>
      <c r="J5" s="1734"/>
      <c r="K5" s="1734"/>
      <c r="L5" s="1734"/>
      <c r="M5" s="1735"/>
    </row>
    <row r="6" spans="1:13">
      <c r="A6" s="1729"/>
      <c r="B6" s="142" t="s">
        <v>948</v>
      </c>
      <c r="C6" s="1733"/>
      <c r="D6" s="1734"/>
      <c r="E6" s="1734"/>
      <c r="F6" s="1734"/>
      <c r="G6" s="1734"/>
      <c r="H6" s="1734"/>
      <c r="I6" s="1734"/>
      <c r="J6" s="1734"/>
      <c r="K6" s="1734"/>
      <c r="L6" s="1734"/>
      <c r="M6" s="1735"/>
    </row>
    <row r="7" spans="1:13">
      <c r="A7" s="1729"/>
      <c r="B7" s="151" t="s">
        <v>949</v>
      </c>
      <c r="C7" s="1583" t="s">
        <v>35</v>
      </c>
      <c r="D7" s="1560"/>
      <c r="E7" s="120"/>
      <c r="F7" s="120"/>
      <c r="G7" s="121"/>
      <c r="H7" s="61" t="s">
        <v>296</v>
      </c>
      <c r="I7" s="1559" t="s">
        <v>60</v>
      </c>
      <c r="J7" s="1560"/>
      <c r="K7" s="1560"/>
      <c r="L7" s="1560"/>
      <c r="M7" s="1561"/>
    </row>
    <row r="8" spans="1:13" ht="12" customHeight="1">
      <c r="A8" s="1729"/>
      <c r="B8" s="1741" t="s">
        <v>950</v>
      </c>
      <c r="C8" s="122"/>
      <c r="D8" s="123"/>
      <c r="E8" s="123"/>
      <c r="F8" s="123"/>
      <c r="G8" s="123"/>
      <c r="H8" s="123"/>
      <c r="I8" s="123"/>
      <c r="J8" s="123"/>
      <c r="K8" s="123"/>
      <c r="L8" s="124"/>
      <c r="M8" s="125"/>
    </row>
    <row r="9" spans="1:13" ht="32.25" customHeight="1">
      <c r="A9" s="1729"/>
      <c r="B9" s="1742"/>
      <c r="C9" s="2237" t="s">
        <v>1519</v>
      </c>
      <c r="D9" s="1630"/>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86.25" customHeight="1">
      <c r="A11" s="1729"/>
      <c r="B11" s="151" t="s">
        <v>952</v>
      </c>
      <c r="C11" s="1716" t="s">
        <v>1586</v>
      </c>
      <c r="D11" s="1717"/>
      <c r="E11" s="1717"/>
      <c r="F11" s="1717"/>
      <c r="G11" s="1717"/>
      <c r="H11" s="1717"/>
      <c r="I11" s="1717"/>
      <c r="J11" s="1717"/>
      <c r="K11" s="1717"/>
      <c r="L11" s="1717"/>
      <c r="M11" s="1718"/>
    </row>
    <row r="12" spans="1:13" ht="52.5" customHeight="1">
      <c r="A12" s="1729"/>
      <c r="B12" s="151" t="s">
        <v>1069</v>
      </c>
      <c r="C12" s="1716" t="s">
        <v>1587</v>
      </c>
      <c r="D12" s="1717"/>
      <c r="E12" s="1717"/>
      <c r="F12" s="1717"/>
      <c r="G12" s="1717"/>
      <c r="H12" s="1717"/>
      <c r="I12" s="1717"/>
      <c r="J12" s="1717"/>
      <c r="K12" s="1717"/>
      <c r="L12" s="1717"/>
      <c r="M12" s="1718"/>
    </row>
    <row r="13" spans="1:13" ht="48.75" customHeight="1">
      <c r="A13" s="1729"/>
      <c r="B13" s="151" t="s">
        <v>1071</v>
      </c>
      <c r="C13" s="1716" t="s">
        <v>1588</v>
      </c>
      <c r="D13" s="1717"/>
      <c r="E13" s="1717"/>
      <c r="F13" s="1717"/>
      <c r="G13" s="1717"/>
      <c r="H13" s="1717"/>
      <c r="I13" s="1717"/>
      <c r="J13" s="1717"/>
      <c r="K13" s="1717"/>
      <c r="L13" s="1717"/>
      <c r="M13" s="1718"/>
    </row>
    <row r="14" spans="1:13" ht="49.5" customHeight="1">
      <c r="A14" s="1729"/>
      <c r="B14" s="1746" t="s">
        <v>1072</v>
      </c>
      <c r="C14" s="1723" t="s">
        <v>69</v>
      </c>
      <c r="D14" s="1723"/>
      <c r="E14" s="84" t="s">
        <v>108</v>
      </c>
      <c r="F14" s="1748" t="s">
        <v>1235</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1589</v>
      </c>
      <c r="D16" s="1717"/>
      <c r="E16" s="1717"/>
      <c r="F16" s="1717"/>
      <c r="G16" s="1717"/>
      <c r="H16" s="1717"/>
      <c r="I16" s="1717"/>
      <c r="J16" s="1717"/>
      <c r="K16" s="1717"/>
      <c r="L16" s="1717"/>
      <c r="M16" s="1718"/>
    </row>
    <row r="17" spans="1:13" ht="47.25" customHeight="1">
      <c r="A17" s="1715"/>
      <c r="B17" s="140" t="s">
        <v>1074</v>
      </c>
      <c r="C17" s="1716" t="s">
        <v>651</v>
      </c>
      <c r="D17" s="1717"/>
      <c r="E17" s="1717"/>
      <c r="F17" s="1717"/>
      <c r="G17" s="1717"/>
      <c r="H17" s="1717"/>
      <c r="I17" s="1717"/>
      <c r="J17" s="1717"/>
      <c r="K17" s="1717"/>
      <c r="L17" s="1717"/>
      <c r="M17" s="1718"/>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37"/>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129" t="s">
        <v>1590</v>
      </c>
      <c r="G23" s="129"/>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592"/>
      <c r="K26" s="781"/>
      <c r="L26" s="25"/>
      <c r="M26" s="108"/>
    </row>
    <row r="27" spans="1:13" ht="31.5">
      <c r="A27" s="1715"/>
      <c r="B27" s="1557"/>
      <c r="C27" s="70" t="s">
        <v>971</v>
      </c>
      <c r="D27" s="24"/>
      <c r="E27" s="25"/>
      <c r="F27" s="779" t="s">
        <v>972</v>
      </c>
      <c r="G27" s="19"/>
      <c r="H27" s="25"/>
      <c r="I27" s="26" t="s">
        <v>105</v>
      </c>
      <c r="J27" s="591" t="s">
        <v>1591</v>
      </c>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28.5" customHeight="1">
      <c r="A30" s="1715"/>
      <c r="B30" s="143"/>
      <c r="C30" s="76" t="s">
        <v>974</v>
      </c>
      <c r="D30" s="1007" t="s">
        <v>411</v>
      </c>
      <c r="E30" s="781"/>
      <c r="F30" s="782" t="s">
        <v>975</v>
      </c>
      <c r="G30" s="1007" t="s">
        <v>411</v>
      </c>
      <c r="H30" s="781"/>
      <c r="I30" s="782" t="s">
        <v>976</v>
      </c>
      <c r="J30" s="1722"/>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6">
        <v>2023</v>
      </c>
      <c r="E33" s="34"/>
      <c r="F33" s="781" t="s">
        <v>979</v>
      </c>
      <c r="G33" s="35" t="s">
        <v>1593</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2025</v>
      </c>
      <c r="K36" s="6"/>
      <c r="L36" s="6">
        <v>2027</v>
      </c>
      <c r="M36" s="39"/>
    </row>
    <row r="37" spans="1:13">
      <c r="A37" s="1715"/>
      <c r="B37" s="1557"/>
      <c r="C37" s="81"/>
      <c r="D37" s="1958">
        <v>1</v>
      </c>
      <c r="E37" s="1959"/>
      <c r="F37" s="938">
        <v>0</v>
      </c>
      <c r="G37" s="9"/>
      <c r="H37" s="1958">
        <v>1</v>
      </c>
      <c r="I37" s="1959"/>
      <c r="J37" s="938">
        <v>0</v>
      </c>
      <c r="K37" s="9"/>
      <c r="L37" s="1958">
        <v>1</v>
      </c>
      <c r="M37" s="2056"/>
    </row>
    <row r="38" spans="1:13">
      <c r="A38" s="1715"/>
      <c r="B38" s="1557"/>
      <c r="C38" s="81"/>
      <c r="D38" s="6">
        <v>2028</v>
      </c>
      <c r="E38" s="6"/>
      <c r="F38" s="6">
        <v>2029</v>
      </c>
      <c r="G38" s="6"/>
      <c r="H38" s="131">
        <v>2030</v>
      </c>
      <c r="I38" s="131"/>
      <c r="J38" s="131">
        <v>2031</v>
      </c>
      <c r="K38" s="6"/>
      <c r="L38" s="6">
        <v>2032</v>
      </c>
      <c r="M38" s="15"/>
    </row>
    <row r="39" spans="1:13">
      <c r="A39" s="1715"/>
      <c r="B39" s="1557"/>
      <c r="C39" s="81"/>
      <c r="D39" s="1223">
        <v>0</v>
      </c>
      <c r="E39" s="9"/>
      <c r="F39" s="1223">
        <v>0</v>
      </c>
      <c r="G39" s="9"/>
      <c r="H39" s="1223">
        <v>0</v>
      </c>
      <c r="I39" s="9"/>
      <c r="J39" s="1223">
        <v>0</v>
      </c>
      <c r="K39" s="9"/>
      <c r="L39" s="1223">
        <v>0</v>
      </c>
      <c r="M39" s="95"/>
    </row>
    <row r="40" spans="1:13">
      <c r="A40" s="1715"/>
      <c r="B40" s="1557"/>
      <c r="C40" s="81"/>
      <c r="D40" s="6">
        <v>2033</v>
      </c>
      <c r="E40" s="6"/>
      <c r="F40" s="6"/>
      <c r="G40" s="6"/>
      <c r="H40" s="131"/>
      <c r="I40" s="131"/>
      <c r="J40" s="131"/>
      <c r="K40" s="6"/>
      <c r="L40" s="6"/>
      <c r="M40" s="15"/>
    </row>
    <row r="41" spans="1:13">
      <c r="A41" s="1715"/>
      <c r="B41" s="1557"/>
      <c r="C41" s="81"/>
      <c r="D41" s="1223">
        <v>0</v>
      </c>
      <c r="E41" s="9"/>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1958">
        <v>3</v>
      </c>
      <c r="G43" s="1959"/>
      <c r="H43" s="1937"/>
      <c r="I43" s="1937"/>
      <c r="J43" s="97"/>
      <c r="K43" s="6"/>
      <c r="L43" s="97"/>
      <c r="M43" s="83"/>
    </row>
    <row r="44" spans="1:13">
      <c r="A44" s="1715"/>
      <c r="B44" s="1557"/>
      <c r="C44" s="82"/>
      <c r="D44" s="10"/>
      <c r="E44" s="94"/>
      <c r="F44" s="10"/>
      <c r="G44" s="94"/>
      <c r="H44" s="92"/>
      <c r="I44" s="67"/>
      <c r="J44" s="92"/>
      <c r="K44" s="67"/>
      <c r="L44" s="92"/>
      <c r="M44" s="68"/>
    </row>
    <row r="45" spans="1:13" ht="15.75"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785" t="s">
        <v>984</v>
      </c>
      <c r="L46" s="1599"/>
      <c r="M46" s="1600"/>
    </row>
    <row r="47" spans="1:13">
      <c r="A47" s="1715"/>
      <c r="B47" s="1557"/>
      <c r="C47" s="109"/>
      <c r="D47" s="891" t="s">
        <v>964</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43.5" customHeight="1">
      <c r="A49" s="1715"/>
      <c r="B49" s="151" t="s">
        <v>985</v>
      </c>
      <c r="C49" s="2079" t="s">
        <v>1594</v>
      </c>
      <c r="D49" s="1641"/>
      <c r="E49" s="1641"/>
      <c r="F49" s="1641"/>
      <c r="G49" s="1641"/>
      <c r="H49" s="1641"/>
      <c r="I49" s="1641"/>
      <c r="J49" s="1641"/>
      <c r="K49" s="1641"/>
      <c r="L49" s="1641"/>
      <c r="M49" s="1642"/>
    </row>
    <row r="50" spans="1:13">
      <c r="A50" s="1715"/>
      <c r="B50" s="140" t="s">
        <v>986</v>
      </c>
      <c r="C50" s="1915" t="s">
        <v>1592</v>
      </c>
      <c r="D50" s="1690"/>
      <c r="E50" s="1690"/>
      <c r="F50" s="1690"/>
      <c r="G50" s="1690"/>
      <c r="H50" s="1690"/>
      <c r="I50" s="1690"/>
      <c r="J50" s="1690"/>
      <c r="K50" s="1690"/>
      <c r="L50" s="1690"/>
      <c r="M50" s="1884"/>
    </row>
    <row r="51" spans="1:13">
      <c r="A51" s="1715"/>
      <c r="B51" s="140" t="s">
        <v>988</v>
      </c>
      <c r="C51" s="1952">
        <v>30</v>
      </c>
      <c r="D51" s="1953"/>
      <c r="E51" s="1953"/>
      <c r="F51" s="1953"/>
      <c r="G51" s="1953"/>
      <c r="H51" s="1953"/>
      <c r="I51" s="1953"/>
      <c r="J51" s="1953"/>
      <c r="K51" s="1953"/>
      <c r="L51" s="1953"/>
      <c r="M51" s="1954"/>
    </row>
    <row r="52" spans="1:13">
      <c r="A52" s="1715"/>
      <c r="B52" s="140" t="s">
        <v>990</v>
      </c>
      <c r="C52" s="1915" t="s">
        <v>1595</v>
      </c>
      <c r="D52" s="1690"/>
      <c r="E52" s="1690"/>
      <c r="F52" s="1690"/>
      <c r="G52" s="1690"/>
      <c r="H52" s="1690"/>
      <c r="I52" s="1690"/>
      <c r="J52" s="1690"/>
      <c r="K52" s="1690"/>
      <c r="L52" s="1690"/>
      <c r="M52" s="1884"/>
    </row>
    <row r="53" spans="1:13" ht="15.75" customHeight="1">
      <c r="A53" s="1699" t="s">
        <v>216</v>
      </c>
      <c r="B53" s="144" t="s">
        <v>992</v>
      </c>
      <c r="C53" s="2231" t="s">
        <v>655</v>
      </c>
      <c r="D53" s="2232"/>
      <c r="E53" s="2232"/>
      <c r="F53" s="2232"/>
      <c r="G53" s="2232"/>
      <c r="H53" s="2232"/>
      <c r="I53" s="2232"/>
      <c r="J53" s="2232"/>
      <c r="K53" s="2232"/>
      <c r="L53" s="2232"/>
      <c r="M53" s="2233"/>
    </row>
    <row r="54" spans="1:13">
      <c r="A54" s="1700"/>
      <c r="B54" s="144" t="s">
        <v>993</v>
      </c>
      <c r="C54" s="2231" t="s">
        <v>1596</v>
      </c>
      <c r="D54" s="2232"/>
      <c r="E54" s="2232"/>
      <c r="F54" s="2232"/>
      <c r="G54" s="2232"/>
      <c r="H54" s="2232"/>
      <c r="I54" s="2232"/>
      <c r="J54" s="2232"/>
      <c r="K54" s="2232"/>
      <c r="L54" s="2232"/>
      <c r="M54" s="2233"/>
    </row>
    <row r="55" spans="1:13">
      <c r="A55" s="1700"/>
      <c r="B55" s="144" t="s">
        <v>995</v>
      </c>
      <c r="C55" s="2231" t="s">
        <v>1519</v>
      </c>
      <c r="D55" s="2232"/>
      <c r="E55" s="2232"/>
      <c r="F55" s="2232"/>
      <c r="G55" s="2232"/>
      <c r="H55" s="2232"/>
      <c r="I55" s="2232"/>
      <c r="J55" s="2232"/>
      <c r="K55" s="2232"/>
      <c r="L55" s="2232"/>
      <c r="M55" s="2233"/>
    </row>
    <row r="56" spans="1:13" ht="15.75" customHeight="1">
      <c r="A56" s="1700"/>
      <c r="B56" s="145" t="s">
        <v>997</v>
      </c>
      <c r="C56" s="2231" t="s">
        <v>1597</v>
      </c>
      <c r="D56" s="2232"/>
      <c r="E56" s="2232"/>
      <c r="F56" s="2232"/>
      <c r="G56" s="2232"/>
      <c r="H56" s="2232"/>
      <c r="I56" s="2232"/>
      <c r="J56" s="2232"/>
      <c r="K56" s="2232"/>
      <c r="L56" s="2232"/>
      <c r="M56" s="2233"/>
    </row>
    <row r="57" spans="1:13" ht="15.75" customHeight="1">
      <c r="A57" s="1700"/>
      <c r="B57" s="144" t="s">
        <v>998</v>
      </c>
      <c r="C57" s="2234" t="s">
        <v>657</v>
      </c>
      <c r="D57" s="2235"/>
      <c r="E57" s="2235"/>
      <c r="F57" s="2235"/>
      <c r="G57" s="2235"/>
      <c r="H57" s="2235"/>
      <c r="I57" s="2235"/>
      <c r="J57" s="2235"/>
      <c r="K57" s="2235"/>
      <c r="L57" s="2235"/>
      <c r="M57" s="2236"/>
    </row>
    <row r="58" spans="1:13">
      <c r="A58" s="1704"/>
      <c r="B58" s="144" t="s">
        <v>999</v>
      </c>
      <c r="C58" s="2231" t="s">
        <v>656</v>
      </c>
      <c r="D58" s="2232"/>
      <c r="E58" s="2232"/>
      <c r="F58" s="2232"/>
      <c r="G58" s="2232"/>
      <c r="H58" s="2232"/>
      <c r="I58" s="2232"/>
      <c r="J58" s="2232"/>
      <c r="K58" s="2232"/>
      <c r="L58" s="2232"/>
      <c r="M58" s="2233"/>
    </row>
    <row r="59" spans="1:13" ht="15.75" customHeight="1">
      <c r="A59" s="1699" t="s">
        <v>1000</v>
      </c>
      <c r="B59" s="146" t="s">
        <v>1001</v>
      </c>
      <c r="C59" s="1705" t="s">
        <v>2172</v>
      </c>
      <c r="D59" s="1706"/>
      <c r="E59" s="1706"/>
      <c r="F59" s="1706"/>
      <c r="G59" s="1706"/>
      <c r="H59" s="1706"/>
      <c r="I59" s="1706"/>
      <c r="J59" s="1706"/>
      <c r="K59" s="1706"/>
      <c r="L59" s="1706"/>
      <c r="M59" s="1707"/>
    </row>
    <row r="60" spans="1:13" ht="15.75" customHeight="1">
      <c r="A60" s="1700"/>
      <c r="B60" s="146" t="s">
        <v>1003</v>
      </c>
      <c r="C60" s="1733" t="s">
        <v>1227</v>
      </c>
      <c r="D60" s="1734"/>
      <c r="E60" s="1734"/>
      <c r="F60" s="1734"/>
      <c r="G60" s="1734"/>
      <c r="H60" s="1734"/>
      <c r="I60" s="1734"/>
      <c r="J60" s="1734"/>
      <c r="K60" s="1734"/>
      <c r="L60" s="1734"/>
      <c r="M60" s="1735"/>
    </row>
    <row r="61" spans="1:13" ht="15.75" customHeight="1">
      <c r="A61" s="1700"/>
      <c r="B61" s="147" t="s">
        <v>296</v>
      </c>
      <c r="C61" s="1733" t="s">
        <v>1519</v>
      </c>
      <c r="D61" s="1734"/>
      <c r="E61" s="1734"/>
      <c r="F61" s="1734"/>
      <c r="G61" s="1734"/>
      <c r="H61" s="1734"/>
      <c r="I61" s="1734"/>
      <c r="J61" s="1734"/>
      <c r="K61" s="1734"/>
      <c r="L61" s="1734"/>
      <c r="M61" s="1735"/>
    </row>
    <row r="62" spans="1:13">
      <c r="A62" s="138" t="s">
        <v>220</v>
      </c>
      <c r="B62" s="148"/>
      <c r="C62" s="1749"/>
      <c r="D62" s="2154"/>
      <c r="E62" s="2154"/>
      <c r="F62" s="2154"/>
      <c r="G62" s="2154"/>
      <c r="H62" s="2154"/>
      <c r="I62" s="2154"/>
      <c r="J62" s="2154"/>
      <c r="K62" s="2154"/>
      <c r="L62" s="2154"/>
      <c r="M62" s="2155"/>
    </row>
    <row r="63" spans="1:13">
      <c r="A63" s="11"/>
      <c r="B63" s="42"/>
      <c r="C63" s="11"/>
      <c r="D63" s="11"/>
      <c r="E63" s="11"/>
      <c r="F63" s="11"/>
      <c r="G63" s="11"/>
      <c r="H63" s="11"/>
      <c r="I63" s="11"/>
      <c r="J63" s="11"/>
      <c r="K63" s="11"/>
      <c r="L63" s="11"/>
      <c r="M63" s="11"/>
    </row>
  </sheetData>
  <mergeCells count="54">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 ref="B35:B44"/>
    <mergeCell ref="B45:B48"/>
    <mergeCell ref="C6:M6"/>
    <mergeCell ref="C11:M11"/>
    <mergeCell ref="F46:F47"/>
    <mergeCell ref="B18:B24"/>
    <mergeCell ref="B25:B28"/>
    <mergeCell ref="B32:B34"/>
    <mergeCell ref="C16:M16"/>
    <mergeCell ref="C17:M17"/>
    <mergeCell ref="G46:J47"/>
    <mergeCell ref="L46:M47"/>
    <mergeCell ref="C59:M59"/>
    <mergeCell ref="C60:M60"/>
    <mergeCell ref="C61:M61"/>
    <mergeCell ref="A53:A58"/>
    <mergeCell ref="C53:M53"/>
    <mergeCell ref="C54:M54"/>
    <mergeCell ref="C55:M55"/>
    <mergeCell ref="C56:M56"/>
    <mergeCell ref="C57:M57"/>
    <mergeCell ref="C58:M58"/>
    <mergeCell ref="A16:A52"/>
    <mergeCell ref="C62:M62"/>
    <mergeCell ref="C51:M51"/>
    <mergeCell ref="C52:M52"/>
    <mergeCell ref="C12:M12"/>
    <mergeCell ref="C13:M13"/>
    <mergeCell ref="C49:M49"/>
    <mergeCell ref="C50:M50"/>
    <mergeCell ref="F14:M14"/>
    <mergeCell ref="J30:L30"/>
    <mergeCell ref="D37:E37"/>
    <mergeCell ref="H37:I37"/>
    <mergeCell ref="L37:M37"/>
    <mergeCell ref="F43:G43"/>
    <mergeCell ref="H43:I43"/>
    <mergeCell ref="A59:A61"/>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B4" zoomScale="72" zoomScaleNormal="72" zoomScalePageLayoutView="80" workbookViewId="0">
      <selection activeCell="C2" sqref="C2:M2"/>
    </sheetView>
  </sheetViews>
  <sheetFormatPr baseColWidth="10" defaultColWidth="9.140625" defaultRowHeight="15.75"/>
  <cols>
    <col min="1" max="1" width="22" style="270" customWidth="1"/>
    <col min="2" max="2" width="38" customWidth="1"/>
    <col min="3" max="3" width="15.42578125" customWidth="1"/>
    <col min="5" max="5" width="14.140625" customWidth="1"/>
    <col min="7" max="7" width="17.85546875" customWidth="1"/>
    <col min="9" max="9" width="11.42578125" customWidth="1"/>
    <col min="14" max="18" width="28" style="11" customWidth="1"/>
  </cols>
  <sheetData>
    <row r="1" spans="1:13">
      <c r="A1" s="778" t="s">
        <v>594</v>
      </c>
      <c r="B1" s="250" t="s">
        <v>1598</v>
      </c>
      <c r="C1" s="251"/>
      <c r="D1" s="252" t="s">
        <v>594</v>
      </c>
      <c r="E1" s="252" t="s">
        <v>594</v>
      </c>
      <c r="F1" s="252" t="s">
        <v>594</v>
      </c>
      <c r="G1" s="252" t="s">
        <v>594</v>
      </c>
      <c r="H1" s="252" t="s">
        <v>594</v>
      </c>
      <c r="I1" s="252" t="s">
        <v>594</v>
      </c>
      <c r="J1" s="252" t="s">
        <v>594</v>
      </c>
      <c r="K1" s="252" t="s">
        <v>594</v>
      </c>
      <c r="L1" s="252" t="s">
        <v>594</v>
      </c>
      <c r="M1" s="253" t="s">
        <v>594</v>
      </c>
    </row>
    <row r="2" spans="1:13" ht="34.5" customHeight="1">
      <c r="A2" s="2243" t="s">
        <v>944</v>
      </c>
      <c r="B2" s="254" t="s">
        <v>945</v>
      </c>
      <c r="C2" s="1639" t="s">
        <v>659</v>
      </c>
      <c r="D2" s="1639"/>
      <c r="E2" s="1639"/>
      <c r="F2" s="1639"/>
      <c r="G2" s="1639"/>
      <c r="H2" s="1639"/>
      <c r="I2" s="1639"/>
      <c r="J2" s="1639"/>
      <c r="K2" s="1639"/>
      <c r="L2" s="1639"/>
      <c r="M2" s="1640"/>
    </row>
    <row r="3" spans="1:13" ht="34.5" customHeight="1">
      <c r="A3" s="2244"/>
      <c r="B3" s="255" t="s">
        <v>1063</v>
      </c>
      <c r="C3" s="1554" t="s">
        <v>1599</v>
      </c>
      <c r="D3" s="1554"/>
      <c r="E3" s="1554"/>
      <c r="F3" s="1554"/>
      <c r="G3" s="1554"/>
      <c r="H3" s="1554"/>
      <c r="I3" s="1554"/>
      <c r="J3" s="1554"/>
      <c r="K3" s="1554"/>
      <c r="L3" s="1554"/>
      <c r="M3" s="1555"/>
    </row>
    <row r="4" spans="1:13" ht="15" customHeight="1">
      <c r="A4" s="2244"/>
      <c r="B4" s="256" t="s">
        <v>292</v>
      </c>
      <c r="C4" s="216" t="s">
        <v>93</v>
      </c>
      <c r="D4" s="1663" t="s">
        <v>1600</v>
      </c>
      <c r="E4" s="1664"/>
      <c r="F4" s="2157" t="s">
        <v>293</v>
      </c>
      <c r="G4" s="2158"/>
      <c r="H4" s="231">
        <v>100</v>
      </c>
      <c r="I4" s="216" t="s">
        <v>594</v>
      </c>
      <c r="J4" s="216" t="s">
        <v>594</v>
      </c>
      <c r="K4" s="216" t="s">
        <v>594</v>
      </c>
      <c r="L4" s="216" t="s">
        <v>594</v>
      </c>
      <c r="M4" s="217" t="s">
        <v>594</v>
      </c>
    </row>
    <row r="5" spans="1:13" ht="15" customHeight="1">
      <c r="A5" s="2244"/>
      <c r="B5" s="256" t="s">
        <v>947</v>
      </c>
      <c r="C5" s="1554" t="s">
        <v>1601</v>
      </c>
      <c r="D5" s="1554"/>
      <c r="E5" s="1554"/>
      <c r="F5" s="1554"/>
      <c r="G5" s="1554"/>
      <c r="H5" s="1554"/>
      <c r="I5" s="1554"/>
      <c r="J5" s="1554"/>
      <c r="K5" s="1554"/>
      <c r="L5" s="1554"/>
      <c r="M5" s="1555"/>
    </row>
    <row r="6" spans="1:13" ht="15" customHeight="1">
      <c r="A6" s="2244"/>
      <c r="B6" s="256" t="s">
        <v>948</v>
      </c>
      <c r="C6" s="1554" t="s">
        <v>1602</v>
      </c>
      <c r="D6" s="1554"/>
      <c r="E6" s="1554"/>
      <c r="F6" s="1554"/>
      <c r="G6" s="1554"/>
      <c r="H6" s="1554"/>
      <c r="I6" s="1554"/>
      <c r="J6" s="1554"/>
      <c r="K6" s="1554"/>
      <c r="L6" s="1554"/>
      <c r="M6" s="1555"/>
    </row>
    <row r="7" spans="1:13" ht="15" customHeight="1">
      <c r="A7" s="2244"/>
      <c r="B7" s="256" t="s">
        <v>949</v>
      </c>
      <c r="C7" s="1667" t="s">
        <v>35</v>
      </c>
      <c r="D7" s="1667"/>
      <c r="E7" s="221" t="s">
        <v>594</v>
      </c>
      <c r="F7" s="221" t="s">
        <v>594</v>
      </c>
      <c r="G7" s="301" t="s">
        <v>594</v>
      </c>
      <c r="H7" s="302" t="s">
        <v>296</v>
      </c>
      <c r="I7" s="1667" t="s">
        <v>66</v>
      </c>
      <c r="J7" s="1667"/>
      <c r="K7" s="1667"/>
      <c r="L7" s="1667"/>
      <c r="M7" s="1668"/>
    </row>
    <row r="8" spans="1:13">
      <c r="A8" s="2244"/>
      <c r="B8" s="1790" t="s">
        <v>950</v>
      </c>
      <c r="C8" s="221" t="s">
        <v>594</v>
      </c>
      <c r="D8" s="221" t="s">
        <v>594</v>
      </c>
      <c r="E8" s="258" t="s">
        <v>594</v>
      </c>
      <c r="F8" s="258" t="s">
        <v>594</v>
      </c>
      <c r="G8" s="258" t="s">
        <v>594</v>
      </c>
      <c r="H8" s="258" t="s">
        <v>594</v>
      </c>
      <c r="I8" s="221" t="s">
        <v>594</v>
      </c>
      <c r="J8" s="221" t="s">
        <v>594</v>
      </c>
      <c r="K8" s="221" t="s">
        <v>594</v>
      </c>
      <c r="L8" s="221" t="s">
        <v>594</v>
      </c>
      <c r="M8" s="234" t="s">
        <v>594</v>
      </c>
    </row>
    <row r="9" spans="1:13" ht="15" customHeight="1">
      <c r="A9" s="2244"/>
      <c r="B9" s="1790"/>
      <c r="C9" s="1666" t="s">
        <v>66</v>
      </c>
      <c r="D9" s="1666"/>
      <c r="E9" s="221" t="s">
        <v>594</v>
      </c>
      <c r="F9" s="1666" t="s">
        <v>594</v>
      </c>
      <c r="G9" s="1666"/>
      <c r="H9" s="221" t="s">
        <v>594</v>
      </c>
      <c r="I9" s="1666" t="s">
        <v>594</v>
      </c>
      <c r="J9" s="1666"/>
      <c r="K9" s="221" t="s">
        <v>594</v>
      </c>
      <c r="L9" s="221" t="s">
        <v>594</v>
      </c>
      <c r="M9" s="234" t="s">
        <v>594</v>
      </c>
    </row>
    <row r="10" spans="1:13" ht="15" customHeight="1">
      <c r="A10" s="2244"/>
      <c r="B10" s="1791"/>
      <c r="C10" s="1666" t="s">
        <v>951</v>
      </c>
      <c r="D10" s="1666"/>
      <c r="E10" s="236" t="s">
        <v>594</v>
      </c>
      <c r="F10" s="1666" t="s">
        <v>951</v>
      </c>
      <c r="G10" s="1666"/>
      <c r="H10" s="236" t="s">
        <v>594</v>
      </c>
      <c r="I10" s="1666" t="s">
        <v>951</v>
      </c>
      <c r="J10" s="1666"/>
      <c r="K10" s="236" t="s">
        <v>594</v>
      </c>
      <c r="L10" s="236" t="s">
        <v>594</v>
      </c>
      <c r="M10" s="248" t="s">
        <v>594</v>
      </c>
    </row>
    <row r="11" spans="1:13" ht="70.5" customHeight="1">
      <c r="A11" s="2244"/>
      <c r="B11" s="256" t="s">
        <v>952</v>
      </c>
      <c r="C11" s="1554" t="s">
        <v>1603</v>
      </c>
      <c r="D11" s="1554"/>
      <c r="E11" s="1554"/>
      <c r="F11" s="1554"/>
      <c r="G11" s="1554"/>
      <c r="H11" s="1554"/>
      <c r="I11" s="1554"/>
      <c r="J11" s="1554"/>
      <c r="K11" s="1554"/>
      <c r="L11" s="1554"/>
      <c r="M11" s="1555"/>
    </row>
    <row r="12" spans="1:13" ht="68.25" customHeight="1">
      <c r="A12" s="2244"/>
      <c r="B12" s="256" t="s">
        <v>1069</v>
      </c>
      <c r="C12" s="1554" t="s">
        <v>1604</v>
      </c>
      <c r="D12" s="1554"/>
      <c r="E12" s="1554"/>
      <c r="F12" s="1554"/>
      <c r="G12" s="1554"/>
      <c r="H12" s="1554"/>
      <c r="I12" s="1554"/>
      <c r="J12" s="1554"/>
      <c r="K12" s="1554"/>
      <c r="L12" s="1554"/>
      <c r="M12" s="1555"/>
    </row>
    <row r="13" spans="1:13" ht="31.5" customHeight="1">
      <c r="A13" s="2244"/>
      <c r="B13" s="256" t="s">
        <v>1071</v>
      </c>
      <c r="C13" s="1747" t="s">
        <v>639</v>
      </c>
      <c r="D13" s="1712"/>
      <c r="E13" s="1712"/>
      <c r="F13" s="1712"/>
      <c r="G13" s="1712"/>
      <c r="H13" s="1712"/>
      <c r="I13" s="1712"/>
      <c r="J13" s="1712"/>
      <c r="K13" s="1712"/>
      <c r="L13" s="1712"/>
      <c r="M13" s="1713"/>
    </row>
    <row r="14" spans="1:13" ht="15" customHeight="1">
      <c r="A14" s="2244"/>
      <c r="B14" s="1767" t="s">
        <v>1072</v>
      </c>
      <c r="C14" s="1554" t="s">
        <v>57</v>
      </c>
      <c r="D14" s="1554"/>
      <c r="E14" s="232" t="s">
        <v>108</v>
      </c>
      <c r="F14" s="1554" t="s">
        <v>1605</v>
      </c>
      <c r="G14" s="1554"/>
      <c r="H14" s="1554"/>
      <c r="I14" s="1554"/>
      <c r="J14" s="1554"/>
      <c r="K14" s="1554"/>
      <c r="L14" s="1554"/>
      <c r="M14" s="1555"/>
    </row>
    <row r="15" spans="1:13">
      <c r="A15" s="2244"/>
      <c r="B15" s="1768"/>
      <c r="C15" s="216" t="s">
        <v>594</v>
      </c>
      <c r="D15" s="216" t="s">
        <v>594</v>
      </c>
      <c r="E15" s="233" t="s">
        <v>594</v>
      </c>
      <c r="F15" s="220" t="s">
        <v>594</v>
      </c>
      <c r="G15" s="220" t="s">
        <v>594</v>
      </c>
      <c r="H15" s="220" t="s">
        <v>594</v>
      </c>
      <c r="I15" s="220" t="s">
        <v>594</v>
      </c>
      <c r="J15" s="220" t="s">
        <v>594</v>
      </c>
      <c r="K15" s="220" t="s">
        <v>594</v>
      </c>
      <c r="L15" s="221" t="s">
        <v>594</v>
      </c>
      <c r="M15" s="234" t="s">
        <v>594</v>
      </c>
    </row>
    <row r="16" spans="1:13" ht="15" customHeight="1">
      <c r="A16" s="2238" t="s">
        <v>204</v>
      </c>
      <c r="B16" s="259" t="s">
        <v>283</v>
      </c>
      <c r="C16" s="1554" t="s">
        <v>661</v>
      </c>
      <c r="D16" s="1554"/>
      <c r="E16" s="1554"/>
      <c r="F16" s="1554"/>
      <c r="G16" s="1554"/>
      <c r="H16" s="1554"/>
      <c r="I16" s="1554"/>
      <c r="J16" s="1554"/>
      <c r="K16" s="1554"/>
      <c r="L16" s="1554"/>
      <c r="M16" s="1555"/>
    </row>
    <row r="17" spans="1:13" ht="41.25" customHeight="1">
      <c r="A17" s="2239"/>
      <c r="B17" s="259" t="s">
        <v>1074</v>
      </c>
      <c r="C17" s="1554" t="s">
        <v>660</v>
      </c>
      <c r="D17" s="1554"/>
      <c r="E17" s="1554"/>
      <c r="F17" s="1554"/>
      <c r="G17" s="1554"/>
      <c r="H17" s="1554"/>
      <c r="I17" s="1554"/>
      <c r="J17" s="1554"/>
      <c r="K17" s="1554"/>
      <c r="L17" s="1554"/>
      <c r="M17" s="1555"/>
    </row>
    <row r="18" spans="1:13">
      <c r="A18" s="2239"/>
      <c r="B18" s="1634" t="s">
        <v>954</v>
      </c>
      <c r="C18" s="221" t="s">
        <v>594</v>
      </c>
      <c r="D18" s="220" t="s">
        <v>594</v>
      </c>
      <c r="E18" s="220" t="s">
        <v>594</v>
      </c>
      <c r="F18" s="220" t="s">
        <v>594</v>
      </c>
      <c r="G18" s="220" t="s">
        <v>594</v>
      </c>
      <c r="H18" s="220" t="s">
        <v>594</v>
      </c>
      <c r="I18" s="220" t="s">
        <v>594</v>
      </c>
      <c r="J18" s="220" t="s">
        <v>594</v>
      </c>
      <c r="K18" s="220" t="s">
        <v>594</v>
      </c>
      <c r="L18" s="220" t="s">
        <v>594</v>
      </c>
      <c r="M18" s="242" t="s">
        <v>594</v>
      </c>
    </row>
    <row r="19" spans="1:13">
      <c r="A19" s="2239"/>
      <c r="B19" s="1634"/>
      <c r="C19" s="221" t="s">
        <v>594</v>
      </c>
      <c r="D19" s="216" t="s">
        <v>594</v>
      </c>
      <c r="E19" s="220" t="s">
        <v>594</v>
      </c>
      <c r="F19" s="216" t="s">
        <v>594</v>
      </c>
      <c r="G19" s="220" t="s">
        <v>594</v>
      </c>
      <c r="H19" s="216" t="s">
        <v>594</v>
      </c>
      <c r="I19" s="220" t="s">
        <v>594</v>
      </c>
      <c r="J19" s="216" t="s">
        <v>594</v>
      </c>
      <c r="K19" s="220" t="s">
        <v>594</v>
      </c>
      <c r="L19" s="220" t="s">
        <v>594</v>
      </c>
      <c r="M19" s="242" t="s">
        <v>594</v>
      </c>
    </row>
    <row r="20" spans="1:13">
      <c r="A20" s="2239"/>
      <c r="B20" s="1634"/>
      <c r="C20" s="220" t="s">
        <v>955</v>
      </c>
      <c r="D20" s="260" t="s">
        <v>594</v>
      </c>
      <c r="E20" s="220" t="s">
        <v>956</v>
      </c>
      <c r="F20" s="260" t="s">
        <v>594</v>
      </c>
      <c r="G20" s="220" t="s">
        <v>957</v>
      </c>
      <c r="H20" s="260" t="s">
        <v>594</v>
      </c>
      <c r="I20" s="220" t="s">
        <v>958</v>
      </c>
      <c r="J20" s="305" t="s">
        <v>964</v>
      </c>
      <c r="K20" s="220" t="s">
        <v>594</v>
      </c>
      <c r="L20" s="220" t="s">
        <v>594</v>
      </c>
      <c r="M20" s="242" t="s">
        <v>594</v>
      </c>
    </row>
    <row r="21" spans="1:13">
      <c r="A21" s="2239"/>
      <c r="B21" s="1634"/>
      <c r="C21" s="220" t="s">
        <v>959</v>
      </c>
      <c r="D21" s="260" t="s">
        <v>594</v>
      </c>
      <c r="E21" s="220" t="s">
        <v>960</v>
      </c>
      <c r="F21" s="260" t="s">
        <v>594</v>
      </c>
      <c r="G21" s="220" t="s">
        <v>961</v>
      </c>
      <c r="H21" s="260" t="s">
        <v>594</v>
      </c>
      <c r="I21" s="220" t="s">
        <v>594</v>
      </c>
      <c r="J21" s="272" t="s">
        <v>594</v>
      </c>
      <c r="K21" s="220" t="s">
        <v>594</v>
      </c>
      <c r="L21" s="220" t="s">
        <v>594</v>
      </c>
      <c r="M21" s="242" t="s">
        <v>594</v>
      </c>
    </row>
    <row r="22" spans="1:13">
      <c r="A22" s="2239"/>
      <c r="B22" s="1634"/>
      <c r="C22" s="220" t="s">
        <v>962</v>
      </c>
      <c r="D22" s="260" t="s">
        <v>594</v>
      </c>
      <c r="E22" s="220" t="s">
        <v>963</v>
      </c>
      <c r="F22" s="260" t="s">
        <v>594</v>
      </c>
      <c r="G22" s="220" t="s">
        <v>594</v>
      </c>
      <c r="H22" s="220" t="s">
        <v>594</v>
      </c>
      <c r="I22" s="220" t="s">
        <v>594</v>
      </c>
      <c r="J22" s="272" t="s">
        <v>594</v>
      </c>
      <c r="K22" s="220" t="s">
        <v>594</v>
      </c>
      <c r="L22" s="220" t="s">
        <v>594</v>
      </c>
      <c r="M22" s="242" t="s">
        <v>594</v>
      </c>
    </row>
    <row r="23" spans="1:13">
      <c r="A23" s="2239"/>
      <c r="B23" s="1634"/>
      <c r="C23" s="220" t="s">
        <v>105</v>
      </c>
      <c r="D23" s="260" t="s">
        <v>594</v>
      </c>
      <c r="E23" s="220" t="s">
        <v>965</v>
      </c>
      <c r="F23" s="236" t="s">
        <v>594</v>
      </c>
      <c r="G23" s="236" t="s">
        <v>594</v>
      </c>
      <c r="H23" s="236" t="s">
        <v>594</v>
      </c>
      <c r="I23" s="236" t="s">
        <v>594</v>
      </c>
      <c r="J23" s="306" t="s">
        <v>594</v>
      </c>
      <c r="K23" s="236" t="s">
        <v>594</v>
      </c>
      <c r="L23" s="236" t="s">
        <v>594</v>
      </c>
      <c r="M23" s="248" t="s">
        <v>594</v>
      </c>
    </row>
    <row r="24" spans="1:13">
      <c r="A24" s="2239"/>
      <c r="B24" s="1635"/>
      <c r="C24" s="216" t="s">
        <v>594</v>
      </c>
      <c r="D24" s="216" t="s">
        <v>594</v>
      </c>
      <c r="E24" s="216" t="s">
        <v>594</v>
      </c>
      <c r="F24" s="216" t="s">
        <v>594</v>
      </c>
      <c r="G24" s="216" t="s">
        <v>594</v>
      </c>
      <c r="H24" s="216" t="s">
        <v>594</v>
      </c>
      <c r="I24" s="216" t="s">
        <v>594</v>
      </c>
      <c r="J24" s="307" t="s">
        <v>594</v>
      </c>
      <c r="K24" s="216" t="s">
        <v>594</v>
      </c>
      <c r="L24" s="216" t="s">
        <v>594</v>
      </c>
      <c r="M24" s="217" t="s">
        <v>594</v>
      </c>
    </row>
    <row r="25" spans="1:13">
      <c r="A25" s="2239"/>
      <c r="B25" s="1634" t="s">
        <v>967</v>
      </c>
      <c r="C25" s="220" t="s">
        <v>594</v>
      </c>
      <c r="D25" s="220" t="s">
        <v>594</v>
      </c>
      <c r="E25" s="220" t="s">
        <v>594</v>
      </c>
      <c r="F25" s="220" t="s">
        <v>594</v>
      </c>
      <c r="G25" s="220" t="s">
        <v>594</v>
      </c>
      <c r="H25" s="220" t="s">
        <v>594</v>
      </c>
      <c r="I25" s="220" t="s">
        <v>594</v>
      </c>
      <c r="J25" s="272" t="s">
        <v>594</v>
      </c>
      <c r="K25" s="220" t="s">
        <v>594</v>
      </c>
      <c r="L25" s="221" t="s">
        <v>594</v>
      </c>
      <c r="M25" s="234" t="s">
        <v>594</v>
      </c>
    </row>
    <row r="26" spans="1:13">
      <c r="A26" s="2239"/>
      <c r="B26" s="1634"/>
      <c r="C26" s="220" t="s">
        <v>968</v>
      </c>
      <c r="D26" s="222" t="s">
        <v>594</v>
      </c>
      <c r="E26" s="220" t="s">
        <v>594</v>
      </c>
      <c r="F26" s="220" t="s">
        <v>969</v>
      </c>
      <c r="G26" s="222" t="s">
        <v>594</v>
      </c>
      <c r="H26" s="220" t="s">
        <v>594</v>
      </c>
      <c r="I26" s="220" t="s">
        <v>970</v>
      </c>
      <c r="J26" s="308" t="s">
        <v>964</v>
      </c>
      <c r="K26" s="220" t="s">
        <v>594</v>
      </c>
      <c r="L26" s="221" t="s">
        <v>594</v>
      </c>
      <c r="M26" s="234" t="s">
        <v>594</v>
      </c>
    </row>
    <row r="27" spans="1:13" ht="31.5">
      <c r="A27" s="2239"/>
      <c r="B27" s="1634"/>
      <c r="C27" s="220" t="s">
        <v>971</v>
      </c>
      <c r="D27" s="261" t="s">
        <v>594</v>
      </c>
      <c r="E27" s="221" t="s">
        <v>594</v>
      </c>
      <c r="F27" s="220" t="s">
        <v>972</v>
      </c>
      <c r="G27" s="260" t="s">
        <v>594</v>
      </c>
      <c r="H27" s="221" t="s">
        <v>594</v>
      </c>
      <c r="I27" s="221" t="s">
        <v>594</v>
      </c>
      <c r="J27" s="221" t="s">
        <v>594</v>
      </c>
      <c r="K27" s="221" t="s">
        <v>594</v>
      </c>
      <c r="L27" s="221" t="s">
        <v>594</v>
      </c>
      <c r="M27" s="234" t="s">
        <v>594</v>
      </c>
    </row>
    <row r="28" spans="1:13">
      <c r="A28" s="2239"/>
      <c r="B28" s="1635"/>
      <c r="C28" s="216" t="s">
        <v>594</v>
      </c>
      <c r="D28" s="216" t="s">
        <v>594</v>
      </c>
      <c r="E28" s="216" t="s">
        <v>594</v>
      </c>
      <c r="F28" s="216" t="s">
        <v>594</v>
      </c>
      <c r="G28" s="216" t="s">
        <v>594</v>
      </c>
      <c r="H28" s="216" t="s">
        <v>594</v>
      </c>
      <c r="I28" s="216" t="s">
        <v>594</v>
      </c>
      <c r="J28" s="216" t="s">
        <v>594</v>
      </c>
      <c r="K28" s="216" t="s">
        <v>594</v>
      </c>
      <c r="L28" s="236" t="s">
        <v>594</v>
      </c>
      <c r="M28" s="248" t="s">
        <v>594</v>
      </c>
    </row>
    <row r="29" spans="1:13">
      <c r="A29" s="2239"/>
      <c r="B29" s="257" t="s">
        <v>973</v>
      </c>
      <c r="C29" s="220" t="s">
        <v>594</v>
      </c>
      <c r="D29" s="220" t="s">
        <v>594</v>
      </c>
      <c r="E29" s="220" t="s">
        <v>594</v>
      </c>
      <c r="F29" s="220" t="s">
        <v>594</v>
      </c>
      <c r="G29" s="220" t="s">
        <v>594</v>
      </c>
      <c r="H29" s="220" t="s">
        <v>594</v>
      </c>
      <c r="I29" s="220" t="s">
        <v>594</v>
      </c>
      <c r="J29" s="220" t="s">
        <v>594</v>
      </c>
      <c r="K29" s="220" t="s">
        <v>594</v>
      </c>
      <c r="L29" s="220" t="s">
        <v>594</v>
      </c>
      <c r="M29" s="242" t="s">
        <v>594</v>
      </c>
    </row>
    <row r="30" spans="1:13" ht="28.5" customHeight="1">
      <c r="A30" s="2239"/>
      <c r="B30" s="257" t="s">
        <v>594</v>
      </c>
      <c r="C30" s="309" t="s">
        <v>974</v>
      </c>
      <c r="D30" s="241">
        <v>22980</v>
      </c>
      <c r="E30" s="220" t="s">
        <v>594</v>
      </c>
      <c r="F30" s="220" t="s">
        <v>975</v>
      </c>
      <c r="G30" s="222">
        <v>2022</v>
      </c>
      <c r="H30" s="220" t="s">
        <v>594</v>
      </c>
      <c r="I30" s="221" t="s">
        <v>976</v>
      </c>
      <c r="J30" s="1663" t="s">
        <v>1606</v>
      </c>
      <c r="K30" s="1554"/>
      <c r="L30" s="1664"/>
      <c r="M30" s="242" t="s">
        <v>594</v>
      </c>
    </row>
    <row r="31" spans="1:13">
      <c r="A31" s="2239"/>
      <c r="B31" s="256" t="s">
        <v>594</v>
      </c>
      <c r="C31" s="216" t="s">
        <v>594</v>
      </c>
      <c r="D31" s="216" t="s">
        <v>594</v>
      </c>
      <c r="E31" s="216" t="s">
        <v>594</v>
      </c>
      <c r="F31" s="216" t="s">
        <v>594</v>
      </c>
      <c r="G31" s="216" t="s">
        <v>594</v>
      </c>
      <c r="H31" s="216" t="s">
        <v>594</v>
      </c>
      <c r="I31" s="216" t="s">
        <v>594</v>
      </c>
      <c r="J31" s="216" t="s">
        <v>594</v>
      </c>
      <c r="K31" s="216" t="s">
        <v>594</v>
      </c>
      <c r="L31" s="216" t="s">
        <v>594</v>
      </c>
      <c r="M31" s="217" t="s">
        <v>594</v>
      </c>
    </row>
    <row r="32" spans="1:13">
      <c r="A32" s="2239"/>
      <c r="B32" s="1634" t="s">
        <v>977</v>
      </c>
      <c r="C32" s="244" t="s">
        <v>594</v>
      </c>
      <c r="D32" s="244" t="s">
        <v>594</v>
      </c>
      <c r="E32" s="244" t="s">
        <v>594</v>
      </c>
      <c r="F32" s="244" t="s">
        <v>594</v>
      </c>
      <c r="G32" s="244" t="s">
        <v>594</v>
      </c>
      <c r="H32" s="244" t="s">
        <v>594</v>
      </c>
      <c r="I32" s="244" t="s">
        <v>594</v>
      </c>
      <c r="J32" s="244" t="s">
        <v>594</v>
      </c>
      <c r="K32" s="244" t="s">
        <v>594</v>
      </c>
      <c r="L32" s="221" t="s">
        <v>594</v>
      </c>
      <c r="M32" s="234" t="s">
        <v>594</v>
      </c>
    </row>
    <row r="33" spans="1:13">
      <c r="A33" s="2239"/>
      <c r="B33" s="1634"/>
      <c r="C33" s="220" t="s">
        <v>978</v>
      </c>
      <c r="D33" s="222">
        <v>2.0230000000000001</v>
      </c>
      <c r="E33" s="244" t="s">
        <v>594</v>
      </c>
      <c r="F33" s="220" t="s">
        <v>979</v>
      </c>
      <c r="G33" s="304">
        <v>2033</v>
      </c>
      <c r="H33" s="244" t="s">
        <v>594</v>
      </c>
      <c r="I33" s="221" t="s">
        <v>594</v>
      </c>
      <c r="J33" s="244" t="s">
        <v>594</v>
      </c>
      <c r="K33" s="244" t="s">
        <v>594</v>
      </c>
      <c r="L33" s="221" t="s">
        <v>594</v>
      </c>
      <c r="M33" s="234" t="s">
        <v>594</v>
      </c>
    </row>
    <row r="34" spans="1:13">
      <c r="A34" s="2239"/>
      <c r="B34" s="1635"/>
      <c r="C34" s="216" t="s">
        <v>594</v>
      </c>
      <c r="D34" s="216" t="s">
        <v>594</v>
      </c>
      <c r="E34" s="247" t="s">
        <v>594</v>
      </c>
      <c r="F34" s="216" t="s">
        <v>594</v>
      </c>
      <c r="G34" s="247" t="s">
        <v>594</v>
      </c>
      <c r="H34" s="247" t="s">
        <v>594</v>
      </c>
      <c r="I34" s="236" t="s">
        <v>594</v>
      </c>
      <c r="J34" s="247" t="s">
        <v>594</v>
      </c>
      <c r="K34" s="247" t="s">
        <v>594</v>
      </c>
      <c r="L34" s="236" t="s">
        <v>594</v>
      </c>
      <c r="M34" s="248" t="s">
        <v>594</v>
      </c>
    </row>
    <row r="35" spans="1:13">
      <c r="A35" s="2239"/>
      <c r="B35" s="1634" t="s">
        <v>980</v>
      </c>
      <c r="C35" s="220" t="s">
        <v>594</v>
      </c>
      <c r="D35" s="220" t="s">
        <v>594</v>
      </c>
      <c r="E35" s="220" t="s">
        <v>594</v>
      </c>
      <c r="F35" s="220" t="s">
        <v>594</v>
      </c>
      <c r="G35" s="220" t="s">
        <v>594</v>
      </c>
      <c r="H35" s="220" t="s">
        <v>594</v>
      </c>
      <c r="I35" s="220" t="s">
        <v>594</v>
      </c>
      <c r="J35" s="220" t="s">
        <v>594</v>
      </c>
      <c r="K35" s="220" t="s">
        <v>594</v>
      </c>
      <c r="L35" s="220" t="s">
        <v>594</v>
      </c>
      <c r="M35" s="242" t="s">
        <v>594</v>
      </c>
    </row>
    <row r="36" spans="1:13">
      <c r="A36" s="2239"/>
      <c r="B36" s="1634"/>
      <c r="C36" s="220" t="s">
        <v>594</v>
      </c>
      <c r="D36" s="220">
        <v>2023</v>
      </c>
      <c r="E36" s="220" t="s">
        <v>594</v>
      </c>
      <c r="F36" s="220">
        <v>2024</v>
      </c>
      <c r="G36" s="220" t="s">
        <v>594</v>
      </c>
      <c r="H36" s="221">
        <v>2025</v>
      </c>
      <c r="I36" s="221" t="s">
        <v>594</v>
      </c>
      <c r="J36" s="221">
        <v>2026</v>
      </c>
      <c r="K36" s="220" t="s">
        <v>594</v>
      </c>
      <c r="L36" s="220">
        <v>2027</v>
      </c>
      <c r="M36" s="242" t="s">
        <v>594</v>
      </c>
    </row>
    <row r="37" spans="1:13" ht="16.5">
      <c r="A37" s="2239"/>
      <c r="B37" s="1634"/>
      <c r="C37" s="220" t="s">
        <v>594</v>
      </c>
      <c r="D37" s="300">
        <v>23068</v>
      </c>
      <c r="E37" s="263" t="s">
        <v>594</v>
      </c>
      <c r="F37" s="299">
        <v>23156</v>
      </c>
      <c r="G37" s="263" t="s">
        <v>594</v>
      </c>
      <c r="H37" s="299">
        <v>23244</v>
      </c>
      <c r="I37" s="263" t="s">
        <v>594</v>
      </c>
      <c r="J37" s="299">
        <v>23332</v>
      </c>
      <c r="K37" s="263" t="s">
        <v>594</v>
      </c>
      <c r="L37" s="299">
        <v>23420</v>
      </c>
      <c r="M37" s="264" t="s">
        <v>594</v>
      </c>
    </row>
    <row r="38" spans="1:13">
      <c r="A38" s="2239"/>
      <c r="B38" s="1634"/>
      <c r="C38" s="220" t="s">
        <v>594</v>
      </c>
      <c r="D38" s="220">
        <v>2028</v>
      </c>
      <c r="E38" s="220" t="s">
        <v>594</v>
      </c>
      <c r="F38" s="220">
        <v>2029</v>
      </c>
      <c r="G38" s="220" t="s">
        <v>594</v>
      </c>
      <c r="H38" s="221">
        <v>2030</v>
      </c>
      <c r="I38" s="221" t="s">
        <v>594</v>
      </c>
      <c r="J38" s="221">
        <v>2031</v>
      </c>
      <c r="K38" s="220" t="s">
        <v>594</v>
      </c>
      <c r="L38" s="220">
        <v>2032</v>
      </c>
      <c r="M38" s="242" t="s">
        <v>594</v>
      </c>
    </row>
    <row r="39" spans="1:13" ht="16.5">
      <c r="A39" s="2239"/>
      <c r="B39" s="1634"/>
      <c r="C39" s="220" t="s">
        <v>594</v>
      </c>
      <c r="D39" s="300">
        <v>23508</v>
      </c>
      <c r="E39" s="263" t="s">
        <v>594</v>
      </c>
      <c r="F39" s="299">
        <v>23596</v>
      </c>
      <c r="G39" s="263" t="s">
        <v>594</v>
      </c>
      <c r="H39" s="299">
        <v>23684</v>
      </c>
      <c r="I39" s="263" t="s">
        <v>594</v>
      </c>
      <c r="J39" s="299">
        <v>23772</v>
      </c>
      <c r="K39" s="263" t="s">
        <v>594</v>
      </c>
      <c r="L39" s="299">
        <v>23860</v>
      </c>
      <c r="M39" s="264" t="s">
        <v>594</v>
      </c>
    </row>
    <row r="40" spans="1:13">
      <c r="A40" s="2239"/>
      <c r="B40" s="1634"/>
      <c r="C40" s="220" t="s">
        <v>594</v>
      </c>
      <c r="D40" s="220">
        <v>2033</v>
      </c>
      <c r="E40" s="220" t="s">
        <v>594</v>
      </c>
      <c r="F40" s="220" t="s">
        <v>1218</v>
      </c>
      <c r="G40" s="220" t="s">
        <v>594</v>
      </c>
      <c r="H40" s="221" t="s">
        <v>1219</v>
      </c>
      <c r="I40" s="221" t="s">
        <v>594</v>
      </c>
      <c r="J40" s="221" t="s">
        <v>1220</v>
      </c>
      <c r="K40" s="220" t="s">
        <v>594</v>
      </c>
      <c r="L40" s="220" t="s">
        <v>1221</v>
      </c>
      <c r="M40" s="242" t="s">
        <v>594</v>
      </c>
    </row>
    <row r="41" spans="1:13" ht="16.5">
      <c r="A41" s="2239"/>
      <c r="B41" s="1634"/>
      <c r="C41" s="220" t="s">
        <v>594</v>
      </c>
      <c r="D41" s="300">
        <v>23.948</v>
      </c>
      <c r="E41" s="263" t="s">
        <v>594</v>
      </c>
      <c r="F41" s="227" t="s">
        <v>594</v>
      </c>
      <c r="G41" s="263" t="s">
        <v>594</v>
      </c>
      <c r="H41" s="227" t="s">
        <v>594</v>
      </c>
      <c r="I41" s="263" t="s">
        <v>594</v>
      </c>
      <c r="J41" s="227" t="s">
        <v>594</v>
      </c>
      <c r="K41" s="263" t="s">
        <v>594</v>
      </c>
      <c r="L41" s="227" t="s">
        <v>594</v>
      </c>
      <c r="M41" s="264" t="s">
        <v>594</v>
      </c>
    </row>
    <row r="42" spans="1:13">
      <c r="A42" s="2239"/>
      <c r="B42" s="1634"/>
      <c r="C42" s="220" t="s">
        <v>594</v>
      </c>
      <c r="D42" s="216" t="s">
        <v>1221</v>
      </c>
      <c r="E42" s="216" t="s">
        <v>594</v>
      </c>
      <c r="F42" s="216" t="s">
        <v>981</v>
      </c>
      <c r="G42" s="216" t="s">
        <v>594</v>
      </c>
      <c r="H42" s="220" t="s">
        <v>594</v>
      </c>
      <c r="I42" s="220" t="s">
        <v>594</v>
      </c>
      <c r="J42" s="220" t="s">
        <v>594</v>
      </c>
      <c r="K42" s="220" t="s">
        <v>594</v>
      </c>
      <c r="L42" s="220" t="s">
        <v>594</v>
      </c>
      <c r="M42" s="242" t="s">
        <v>594</v>
      </c>
    </row>
    <row r="43" spans="1:13" ht="15" customHeight="1">
      <c r="A43" s="2239"/>
      <c r="B43" s="1634"/>
      <c r="C43" s="220" t="s">
        <v>594</v>
      </c>
      <c r="D43" s="229" t="s">
        <v>594</v>
      </c>
      <c r="E43" s="231" t="s">
        <v>594</v>
      </c>
      <c r="F43" s="1684">
        <v>258588</v>
      </c>
      <c r="G43" s="1551"/>
      <c r="H43" s="1675" t="s">
        <v>594</v>
      </c>
      <c r="I43" s="1675"/>
      <c r="J43" s="220" t="s">
        <v>594</v>
      </c>
      <c r="K43" s="220" t="s">
        <v>594</v>
      </c>
      <c r="L43" s="220" t="s">
        <v>594</v>
      </c>
      <c r="M43" s="242" t="s">
        <v>594</v>
      </c>
    </row>
    <row r="44" spans="1:13">
      <c r="A44" s="2239"/>
      <c r="B44" s="1634"/>
      <c r="C44" s="216" t="s">
        <v>594</v>
      </c>
      <c r="D44" s="216" t="s">
        <v>594</v>
      </c>
      <c r="E44" s="216" t="s">
        <v>594</v>
      </c>
      <c r="F44" s="216" t="s">
        <v>594</v>
      </c>
      <c r="G44" s="216" t="s">
        <v>594</v>
      </c>
      <c r="H44" s="216" t="s">
        <v>594</v>
      </c>
      <c r="I44" s="216" t="s">
        <v>594</v>
      </c>
      <c r="J44" s="216" t="s">
        <v>594</v>
      </c>
      <c r="K44" s="216" t="s">
        <v>594</v>
      </c>
      <c r="L44" s="216" t="s">
        <v>594</v>
      </c>
      <c r="M44" s="217" t="s">
        <v>594</v>
      </c>
    </row>
    <row r="45" spans="1:13">
      <c r="A45" s="2239"/>
      <c r="B45" s="1764" t="s">
        <v>982</v>
      </c>
      <c r="C45" s="220" t="s">
        <v>594</v>
      </c>
      <c r="D45" s="220" t="s">
        <v>594</v>
      </c>
      <c r="E45" s="220" t="s">
        <v>594</v>
      </c>
      <c r="F45" s="220" t="s">
        <v>594</v>
      </c>
      <c r="G45" s="220" t="s">
        <v>594</v>
      </c>
      <c r="H45" s="220" t="s">
        <v>594</v>
      </c>
      <c r="I45" s="220" t="s">
        <v>594</v>
      </c>
      <c r="J45" s="220" t="s">
        <v>594</v>
      </c>
      <c r="K45" s="220" t="s">
        <v>594</v>
      </c>
      <c r="L45" s="221" t="s">
        <v>594</v>
      </c>
      <c r="M45" s="234" t="s">
        <v>594</v>
      </c>
    </row>
    <row r="46" spans="1:13" ht="15" customHeight="1">
      <c r="A46" s="2239"/>
      <c r="B46" s="1634"/>
      <c r="C46" s="221" t="s">
        <v>594</v>
      </c>
      <c r="D46" s="220" t="s">
        <v>93</v>
      </c>
      <c r="E46" s="216" t="s">
        <v>95</v>
      </c>
      <c r="F46" s="1624" t="s">
        <v>983</v>
      </c>
      <c r="G46" s="1625" t="s">
        <v>103</v>
      </c>
      <c r="H46" s="1626"/>
      <c r="I46" s="1626"/>
      <c r="J46" s="1627"/>
      <c r="K46" s="220" t="s">
        <v>984</v>
      </c>
      <c r="L46" s="1617"/>
      <c r="M46" s="1618"/>
    </row>
    <row r="47" spans="1:13">
      <c r="A47" s="2239"/>
      <c r="B47" s="1634"/>
      <c r="C47" s="221" t="s">
        <v>594</v>
      </c>
      <c r="D47" s="246" t="s">
        <v>1126</v>
      </c>
      <c r="E47" s="231" t="s">
        <v>594</v>
      </c>
      <c r="F47" s="1624"/>
      <c r="G47" s="1628"/>
      <c r="H47" s="1552"/>
      <c r="I47" s="1552"/>
      <c r="J47" s="1629"/>
      <c r="K47" s="221" t="s">
        <v>594</v>
      </c>
      <c r="L47" s="1619"/>
      <c r="M47" s="1620"/>
    </row>
    <row r="48" spans="1:13">
      <c r="A48" s="2239"/>
      <c r="B48" s="1635"/>
      <c r="C48" s="236" t="s">
        <v>594</v>
      </c>
      <c r="D48" s="236" t="s">
        <v>594</v>
      </c>
      <c r="E48" s="236" t="s">
        <v>594</v>
      </c>
      <c r="F48" s="236" t="s">
        <v>594</v>
      </c>
      <c r="G48" s="236" t="s">
        <v>594</v>
      </c>
      <c r="H48" s="236" t="s">
        <v>594</v>
      </c>
      <c r="I48" s="236" t="s">
        <v>594</v>
      </c>
      <c r="J48" s="236" t="s">
        <v>594</v>
      </c>
      <c r="K48" s="236" t="s">
        <v>594</v>
      </c>
      <c r="L48" s="221" t="s">
        <v>594</v>
      </c>
      <c r="M48" s="234" t="s">
        <v>594</v>
      </c>
    </row>
    <row r="49" spans="1:13" ht="48.75" customHeight="1">
      <c r="A49" s="2239"/>
      <c r="B49" s="256" t="s">
        <v>985</v>
      </c>
      <c r="C49" s="1554" t="s">
        <v>1607</v>
      </c>
      <c r="D49" s="1554"/>
      <c r="E49" s="1554"/>
      <c r="F49" s="1554"/>
      <c r="G49" s="1554"/>
      <c r="H49" s="1554"/>
      <c r="I49" s="1554"/>
      <c r="J49" s="1554"/>
      <c r="K49" s="1554"/>
      <c r="L49" s="1554"/>
      <c r="M49" s="1555"/>
    </row>
    <row r="50" spans="1:13" ht="15" customHeight="1">
      <c r="A50" s="2239"/>
      <c r="B50" s="259" t="s">
        <v>986</v>
      </c>
      <c r="C50" s="1554" t="s">
        <v>1608</v>
      </c>
      <c r="D50" s="1554"/>
      <c r="E50" s="1554"/>
      <c r="F50" s="1554"/>
      <c r="G50" s="1554"/>
      <c r="H50" s="1554"/>
      <c r="I50" s="1554"/>
      <c r="J50" s="1554"/>
      <c r="K50" s="1554"/>
      <c r="L50" s="1554"/>
      <c r="M50" s="1555"/>
    </row>
    <row r="51" spans="1:13" ht="15" customHeight="1">
      <c r="A51" s="2239"/>
      <c r="B51" s="259" t="s">
        <v>988</v>
      </c>
      <c r="C51" s="1918">
        <v>5</v>
      </c>
      <c r="D51" s="1918"/>
      <c r="E51" s="1918"/>
      <c r="F51" s="1918"/>
      <c r="G51" s="1918"/>
      <c r="H51" s="1918"/>
      <c r="I51" s="1918"/>
      <c r="J51" s="1918"/>
      <c r="K51" s="1918"/>
      <c r="L51" s="1918"/>
      <c r="M51" s="1919"/>
    </row>
    <row r="52" spans="1:13">
      <c r="A52" s="2239"/>
      <c r="B52" s="259" t="s">
        <v>990</v>
      </c>
      <c r="C52" s="275">
        <v>2013</v>
      </c>
      <c r="D52" s="216" t="s">
        <v>594</v>
      </c>
      <c r="E52" s="216" t="s">
        <v>594</v>
      </c>
      <c r="F52" s="216" t="s">
        <v>594</v>
      </c>
      <c r="G52" s="216" t="s">
        <v>594</v>
      </c>
      <c r="H52" s="216" t="s">
        <v>594</v>
      </c>
      <c r="I52" s="216" t="s">
        <v>594</v>
      </c>
      <c r="J52" s="216" t="s">
        <v>594</v>
      </c>
      <c r="K52" s="216" t="s">
        <v>594</v>
      </c>
      <c r="L52" s="216" t="s">
        <v>594</v>
      </c>
      <c r="M52" s="217" t="s">
        <v>594</v>
      </c>
    </row>
    <row r="53" spans="1:13" ht="15" customHeight="1">
      <c r="A53" s="2240" t="s">
        <v>216</v>
      </c>
      <c r="B53" s="265" t="s">
        <v>992</v>
      </c>
      <c r="C53" s="1554" t="s">
        <v>664</v>
      </c>
      <c r="D53" s="1554"/>
      <c r="E53" s="1554"/>
      <c r="F53" s="1554"/>
      <c r="G53" s="1554"/>
      <c r="H53" s="1554"/>
      <c r="I53" s="1554"/>
      <c r="J53" s="1554"/>
      <c r="K53" s="1554"/>
      <c r="L53" s="1554"/>
      <c r="M53" s="1555"/>
    </row>
    <row r="54" spans="1:13" ht="15" customHeight="1">
      <c r="A54" s="2241"/>
      <c r="B54" s="265" t="s">
        <v>993</v>
      </c>
      <c r="C54" s="1554" t="s">
        <v>1609</v>
      </c>
      <c r="D54" s="1554"/>
      <c r="E54" s="1554"/>
      <c r="F54" s="1554"/>
      <c r="G54" s="1554"/>
      <c r="H54" s="1554"/>
      <c r="I54" s="1554"/>
      <c r="J54" s="1554"/>
      <c r="K54" s="1554"/>
      <c r="L54" s="1554"/>
      <c r="M54" s="1555"/>
    </row>
    <row r="55" spans="1:13" ht="15" customHeight="1">
      <c r="A55" s="2241"/>
      <c r="B55" s="265" t="s">
        <v>995</v>
      </c>
      <c r="C55" s="1554" t="s">
        <v>66</v>
      </c>
      <c r="D55" s="1554"/>
      <c r="E55" s="1554"/>
      <c r="F55" s="1554"/>
      <c r="G55" s="1554"/>
      <c r="H55" s="1554"/>
      <c r="I55" s="1554"/>
      <c r="J55" s="1554"/>
      <c r="K55" s="1554"/>
      <c r="L55" s="1554"/>
      <c r="M55" s="1555"/>
    </row>
    <row r="56" spans="1:13" ht="15" customHeight="1">
      <c r="A56" s="2241"/>
      <c r="B56" s="265" t="s">
        <v>997</v>
      </c>
      <c r="C56" s="1554" t="s">
        <v>1610</v>
      </c>
      <c r="D56" s="1554"/>
      <c r="E56" s="1554"/>
      <c r="F56" s="1554"/>
      <c r="G56" s="1554"/>
      <c r="H56" s="1554"/>
      <c r="I56" s="1554"/>
      <c r="J56" s="1554"/>
      <c r="K56" s="1554"/>
      <c r="L56" s="1554"/>
      <c r="M56" s="1555"/>
    </row>
    <row r="57" spans="1:13" ht="15" customHeight="1">
      <c r="A57" s="2241"/>
      <c r="B57" s="265" t="s">
        <v>998</v>
      </c>
      <c r="C57" s="1913" t="s">
        <v>665</v>
      </c>
      <c r="D57" s="1913"/>
      <c r="E57" s="1913"/>
      <c r="F57" s="1913"/>
      <c r="G57" s="1913"/>
      <c r="H57" s="1913"/>
      <c r="I57" s="1913"/>
      <c r="J57" s="1913"/>
      <c r="K57" s="1913"/>
      <c r="L57" s="1913"/>
      <c r="M57" s="1914"/>
    </row>
    <row r="58" spans="1:13" ht="15" customHeight="1">
      <c r="A58" s="2242"/>
      <c r="B58" s="265" t="s">
        <v>999</v>
      </c>
      <c r="C58" s="1554" t="s">
        <v>1611</v>
      </c>
      <c r="D58" s="1554"/>
      <c r="E58" s="1554"/>
      <c r="F58" s="1554"/>
      <c r="G58" s="1554"/>
      <c r="H58" s="1554"/>
      <c r="I58" s="1554"/>
      <c r="J58" s="1554"/>
      <c r="K58" s="1554"/>
      <c r="L58" s="1554"/>
      <c r="M58" s="1555"/>
    </row>
    <row r="59" spans="1:13" ht="15" customHeight="1">
      <c r="A59" s="2240" t="s">
        <v>1000</v>
      </c>
      <c r="B59" s="266" t="s">
        <v>1001</v>
      </c>
      <c r="C59" s="1554" t="s">
        <v>1612</v>
      </c>
      <c r="D59" s="1554"/>
      <c r="E59" s="1554"/>
      <c r="F59" s="1554"/>
      <c r="G59" s="1554"/>
      <c r="H59" s="1554"/>
      <c r="I59" s="1554"/>
      <c r="J59" s="1554"/>
      <c r="K59" s="1554"/>
      <c r="L59" s="1554"/>
      <c r="M59" s="1555"/>
    </row>
    <row r="60" spans="1:13" ht="15" customHeight="1">
      <c r="A60" s="2241"/>
      <c r="B60" s="266" t="s">
        <v>1003</v>
      </c>
      <c r="C60" s="1554" t="s">
        <v>1613</v>
      </c>
      <c r="D60" s="1554"/>
      <c r="E60" s="1554"/>
      <c r="F60" s="1554"/>
      <c r="G60" s="1554"/>
      <c r="H60" s="1554"/>
      <c r="I60" s="1554"/>
      <c r="J60" s="1554"/>
      <c r="K60" s="1554"/>
      <c r="L60" s="1554"/>
      <c r="M60" s="1555"/>
    </row>
    <row r="61" spans="1:13" ht="15" customHeight="1">
      <c r="A61" s="2241"/>
      <c r="B61" s="267" t="s">
        <v>296</v>
      </c>
      <c r="C61" s="1554" t="s">
        <v>66</v>
      </c>
      <c r="D61" s="1554"/>
      <c r="E61" s="1554"/>
      <c r="F61" s="1554"/>
      <c r="G61" s="1554"/>
      <c r="H61" s="1554"/>
      <c r="I61" s="1554"/>
      <c r="J61" s="1554"/>
      <c r="K61" s="1554"/>
      <c r="L61" s="1554"/>
      <c r="M61" s="1555"/>
    </row>
    <row r="62" spans="1:13" ht="15" customHeight="1">
      <c r="A62" s="269" t="s">
        <v>220</v>
      </c>
      <c r="B62" s="268" t="s">
        <v>594</v>
      </c>
      <c r="C62" s="1648" t="s">
        <v>594</v>
      </c>
      <c r="D62" s="1648"/>
      <c r="E62" s="1648"/>
      <c r="F62" s="1648"/>
      <c r="G62" s="1648"/>
      <c r="H62" s="1648"/>
      <c r="I62" s="1648"/>
      <c r="J62" s="1648"/>
      <c r="K62" s="1648"/>
      <c r="L62" s="1648"/>
      <c r="M62" s="1649"/>
    </row>
  </sheetData>
  <mergeCells count="51">
    <mergeCell ref="A2:A15"/>
    <mergeCell ref="C2:M2"/>
    <mergeCell ref="C3:M3"/>
    <mergeCell ref="D4:E4"/>
    <mergeCell ref="F4:G4"/>
    <mergeCell ref="C5:M5"/>
    <mergeCell ref="C6:M6"/>
    <mergeCell ref="C7:D7"/>
    <mergeCell ref="I7:M7"/>
    <mergeCell ref="B8:B10"/>
    <mergeCell ref="C9:D9"/>
    <mergeCell ref="F9:G9"/>
    <mergeCell ref="I9:J9"/>
    <mergeCell ref="C10:D10"/>
    <mergeCell ref="B14:B15"/>
    <mergeCell ref="C11:M11"/>
    <mergeCell ref="C12:M12"/>
    <mergeCell ref="C13:M13"/>
    <mergeCell ref="F10:G10"/>
    <mergeCell ref="I10:J10"/>
    <mergeCell ref="B18:B24"/>
    <mergeCell ref="C14:D14"/>
    <mergeCell ref="F14:M14"/>
    <mergeCell ref="C16:M16"/>
    <mergeCell ref="C17:M17"/>
    <mergeCell ref="B25:B28"/>
    <mergeCell ref="C55:M55"/>
    <mergeCell ref="C56:M56"/>
    <mergeCell ref="C57:M57"/>
    <mergeCell ref="J30:L30"/>
    <mergeCell ref="C58:M58"/>
    <mergeCell ref="B32:B34"/>
    <mergeCell ref="B35:B44"/>
    <mergeCell ref="F43:G43"/>
    <mergeCell ref="H43:I43"/>
    <mergeCell ref="C62:M62"/>
    <mergeCell ref="C50:M50"/>
    <mergeCell ref="A16:A52"/>
    <mergeCell ref="A59:A61"/>
    <mergeCell ref="C59:M59"/>
    <mergeCell ref="C60:M60"/>
    <mergeCell ref="C61:M61"/>
    <mergeCell ref="B45:B48"/>
    <mergeCell ref="F46:F47"/>
    <mergeCell ref="G46:J47"/>
    <mergeCell ref="L46:M47"/>
    <mergeCell ref="C49:M49"/>
    <mergeCell ref="C51:M51"/>
    <mergeCell ref="A53:A58"/>
    <mergeCell ref="C53:M53"/>
    <mergeCell ref="C54:M54"/>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1614</v>
      </c>
      <c r="C1" s="196"/>
      <c r="D1" s="196"/>
      <c r="E1" s="196"/>
      <c r="F1" s="196"/>
      <c r="G1" s="196"/>
      <c r="H1" s="196"/>
      <c r="I1" s="196"/>
      <c r="J1" s="196"/>
      <c r="K1" s="196"/>
      <c r="L1" s="196"/>
      <c r="M1" s="197"/>
    </row>
    <row r="2" spans="1:13" ht="36" customHeight="1">
      <c r="A2" s="1728" t="s">
        <v>944</v>
      </c>
      <c r="B2" s="139" t="s">
        <v>945</v>
      </c>
      <c r="C2" s="1927" t="s">
        <v>667</v>
      </c>
      <c r="D2" s="1639"/>
      <c r="E2" s="1639"/>
      <c r="F2" s="1639"/>
      <c r="G2" s="1639"/>
      <c r="H2" s="1639"/>
      <c r="I2" s="1639"/>
      <c r="J2" s="1639"/>
      <c r="K2" s="1639"/>
      <c r="L2" s="1639"/>
      <c r="M2" s="1640"/>
    </row>
    <row r="3" spans="1:13" ht="31.5">
      <c r="A3" s="1729"/>
      <c r="B3" s="151" t="s">
        <v>1063</v>
      </c>
      <c r="C3" s="1577" t="s">
        <v>639</v>
      </c>
      <c r="D3" s="1554"/>
      <c r="E3" s="1554"/>
      <c r="F3" s="1554"/>
      <c r="G3" s="1554"/>
      <c r="H3" s="1554"/>
      <c r="I3" s="1554"/>
      <c r="J3" s="1554"/>
      <c r="K3" s="1554"/>
      <c r="L3" s="1554"/>
      <c r="M3" s="1555"/>
    </row>
    <row r="4" spans="1:13" ht="25.5" customHeight="1">
      <c r="A4" s="1729"/>
      <c r="B4" s="142" t="s">
        <v>292</v>
      </c>
      <c r="C4" s="215" t="s">
        <v>93</v>
      </c>
      <c r="D4" s="1663"/>
      <c r="E4" s="1664"/>
      <c r="F4" s="2157" t="s">
        <v>293</v>
      </c>
      <c r="G4" s="2158"/>
      <c r="H4" s="231">
        <v>100</v>
      </c>
      <c r="I4" s="216" t="s">
        <v>594</v>
      </c>
      <c r="J4" s="216" t="s">
        <v>594</v>
      </c>
      <c r="K4" s="216" t="s">
        <v>594</v>
      </c>
      <c r="L4" s="216" t="s">
        <v>594</v>
      </c>
      <c r="M4" s="217" t="s">
        <v>594</v>
      </c>
    </row>
    <row r="5" spans="1:13">
      <c r="A5" s="1729"/>
      <c r="B5" s="142" t="s">
        <v>947</v>
      </c>
      <c r="C5" s="1577" t="s">
        <v>1601</v>
      </c>
      <c r="D5" s="1554"/>
      <c r="E5" s="1554"/>
      <c r="F5" s="1554"/>
      <c r="G5" s="1554"/>
      <c r="H5" s="1554"/>
      <c r="I5" s="1554"/>
      <c r="J5" s="1554"/>
      <c r="K5" s="1554"/>
      <c r="L5" s="1554"/>
      <c r="M5" s="1555"/>
    </row>
    <row r="6" spans="1:13" ht="31.5" customHeight="1">
      <c r="A6" s="1729"/>
      <c r="B6" s="142" t="s">
        <v>948</v>
      </c>
      <c r="C6" s="1577" t="s">
        <v>1602</v>
      </c>
      <c r="D6" s="1554"/>
      <c r="E6" s="1554"/>
      <c r="F6" s="1554"/>
      <c r="G6" s="1554"/>
      <c r="H6" s="1554"/>
      <c r="I6" s="1554"/>
      <c r="J6" s="1554"/>
      <c r="K6" s="1554"/>
      <c r="L6" s="1554"/>
      <c r="M6" s="1555"/>
    </row>
    <row r="7" spans="1:13">
      <c r="A7" s="1729"/>
      <c r="B7" s="151" t="s">
        <v>949</v>
      </c>
      <c r="C7" s="1583" t="s">
        <v>35</v>
      </c>
      <c r="D7" s="1560"/>
      <c r="E7" s="120"/>
      <c r="F7" s="120"/>
      <c r="G7" s="121"/>
      <c r="H7" s="61" t="s">
        <v>296</v>
      </c>
      <c r="I7" s="1559" t="s">
        <v>66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66</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46.5" customHeight="1">
      <c r="A11" s="1729"/>
      <c r="B11" s="151" t="s">
        <v>952</v>
      </c>
      <c r="C11" s="1577" t="s">
        <v>1615</v>
      </c>
      <c r="D11" s="1554"/>
      <c r="E11" s="1554"/>
      <c r="F11" s="1554"/>
      <c r="G11" s="1554"/>
      <c r="H11" s="1554"/>
      <c r="I11" s="1554"/>
      <c r="J11" s="1554"/>
      <c r="K11" s="1554"/>
      <c r="L11" s="1554"/>
      <c r="M11" s="1555"/>
    </row>
    <row r="12" spans="1:13" ht="51" customHeight="1">
      <c r="A12" s="1729"/>
      <c r="B12" s="151" t="s">
        <v>1069</v>
      </c>
      <c r="C12" s="1577" t="s">
        <v>1604</v>
      </c>
      <c r="D12" s="1554"/>
      <c r="E12" s="1554"/>
      <c r="F12" s="1554"/>
      <c r="G12" s="1554"/>
      <c r="H12" s="1554"/>
      <c r="I12" s="1554"/>
      <c r="J12" s="1554"/>
      <c r="K12" s="1554"/>
      <c r="L12" s="1554"/>
      <c r="M12" s="1555"/>
    </row>
    <row r="13" spans="1:13" ht="31.5">
      <c r="A13" s="1729"/>
      <c r="B13" s="151" t="s">
        <v>1071</v>
      </c>
      <c r="C13" s="1747" t="s">
        <v>639</v>
      </c>
      <c r="D13" s="1712"/>
      <c r="E13" s="1712"/>
      <c r="F13" s="1712"/>
      <c r="G13" s="1712"/>
      <c r="H13" s="1712"/>
      <c r="I13" s="1712"/>
      <c r="J13" s="1712"/>
      <c r="K13" s="1712"/>
      <c r="L13" s="1712"/>
      <c r="M13" s="1713"/>
    </row>
    <row r="14" spans="1:13" ht="84" customHeight="1">
      <c r="A14" s="1729"/>
      <c r="B14" s="1746" t="s">
        <v>1072</v>
      </c>
      <c r="C14" s="1723" t="s">
        <v>57</v>
      </c>
      <c r="D14" s="1723"/>
      <c r="E14" s="84" t="s">
        <v>108</v>
      </c>
      <c r="F14" s="1663" t="s">
        <v>1605</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661</v>
      </c>
      <c r="D16" s="1554"/>
      <c r="E16" s="1554"/>
      <c r="F16" s="1554"/>
      <c r="G16" s="1554"/>
      <c r="H16" s="1554"/>
      <c r="I16" s="1554"/>
      <c r="J16" s="1554"/>
      <c r="K16" s="1554"/>
      <c r="L16" s="1554"/>
      <c r="M16" s="1555"/>
    </row>
    <row r="17" spans="1:13" ht="39" customHeight="1">
      <c r="A17" s="1715"/>
      <c r="B17" s="140" t="s">
        <v>1074</v>
      </c>
      <c r="C17" s="1577" t="s">
        <v>1616</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26">
        <v>3020</v>
      </c>
      <c r="E30" s="220" t="s">
        <v>594</v>
      </c>
      <c r="F30" s="221" t="s">
        <v>975</v>
      </c>
      <c r="G30" s="222">
        <v>2022</v>
      </c>
      <c r="H30" s="220" t="s">
        <v>594</v>
      </c>
      <c r="I30" s="221" t="s">
        <v>976</v>
      </c>
      <c r="J30" s="1663" t="s">
        <v>1606</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ht="16.5">
      <c r="A37" s="1715"/>
      <c r="B37" s="1557"/>
      <c r="C37" s="81"/>
      <c r="D37" s="300">
        <v>3032</v>
      </c>
      <c r="E37" s="263" t="s">
        <v>594</v>
      </c>
      <c r="F37" s="299">
        <v>3044</v>
      </c>
      <c r="G37" s="263" t="s">
        <v>594</v>
      </c>
      <c r="H37" s="299">
        <v>3056</v>
      </c>
      <c r="I37" s="263" t="s">
        <v>594</v>
      </c>
      <c r="J37" s="299">
        <v>3068</v>
      </c>
      <c r="K37" s="263" t="s">
        <v>594</v>
      </c>
      <c r="L37" s="299">
        <v>3080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ht="16.5">
      <c r="A39" s="1715"/>
      <c r="B39" s="1557"/>
      <c r="C39" s="81"/>
      <c r="D39" s="300">
        <v>3092</v>
      </c>
      <c r="E39" s="263" t="s">
        <v>594</v>
      </c>
      <c r="F39" s="299">
        <v>3104</v>
      </c>
      <c r="G39" s="263" t="s">
        <v>594</v>
      </c>
      <c r="H39" s="299">
        <v>3116</v>
      </c>
      <c r="I39" s="263" t="s">
        <v>594</v>
      </c>
      <c r="J39" s="299">
        <v>3128</v>
      </c>
      <c r="K39" s="263" t="s">
        <v>594</v>
      </c>
      <c r="L39" s="299">
        <v>3140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300">
        <v>3152</v>
      </c>
      <c r="E41" s="212" t="s">
        <v>594</v>
      </c>
      <c r="F41" s="2245">
        <v>34012</v>
      </c>
      <c r="G41" s="1551"/>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55.5" customHeight="1">
      <c r="A47" s="1715"/>
      <c r="B47" s="151" t="s">
        <v>985</v>
      </c>
      <c r="C47" s="1577" t="s">
        <v>1607</v>
      </c>
      <c r="D47" s="1554"/>
      <c r="E47" s="1554"/>
      <c r="F47" s="1554"/>
      <c r="G47" s="1554"/>
      <c r="H47" s="1554"/>
      <c r="I47" s="1554"/>
      <c r="J47" s="1554"/>
      <c r="K47" s="1554"/>
      <c r="L47" s="1554"/>
      <c r="M47" s="1555"/>
    </row>
    <row r="48" spans="1:13">
      <c r="A48" s="1715"/>
      <c r="B48" s="140" t="s">
        <v>986</v>
      </c>
      <c r="C48" s="1577" t="s">
        <v>1608</v>
      </c>
      <c r="D48" s="1554"/>
      <c r="E48" s="1554"/>
      <c r="F48" s="1554"/>
      <c r="G48" s="1554"/>
      <c r="H48" s="1554"/>
      <c r="I48" s="1554"/>
      <c r="J48" s="1554"/>
      <c r="K48" s="1554"/>
      <c r="L48" s="1554"/>
      <c r="M48" s="1555"/>
    </row>
    <row r="49" spans="1:13">
      <c r="A49" s="1715"/>
      <c r="B49" s="140" t="s">
        <v>988</v>
      </c>
      <c r="C49" s="1577" t="s">
        <v>1617</v>
      </c>
      <c r="D49" s="1554"/>
      <c r="E49" s="1554"/>
      <c r="F49" s="1554"/>
      <c r="G49" s="1554"/>
      <c r="H49" s="1554"/>
      <c r="I49" s="1554"/>
      <c r="J49" s="1554"/>
      <c r="K49" s="1554"/>
      <c r="L49" s="1554"/>
      <c r="M49" s="1555"/>
    </row>
    <row r="50" spans="1:13">
      <c r="A50" s="1715"/>
      <c r="B50" s="140" t="s">
        <v>990</v>
      </c>
      <c r="C50" s="218">
        <v>2013</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577" t="s">
        <v>664</v>
      </c>
      <c r="D51" s="1554"/>
      <c r="E51" s="1554"/>
      <c r="F51" s="1554"/>
      <c r="G51" s="1554"/>
      <c r="H51" s="1554"/>
      <c r="I51" s="1554"/>
      <c r="J51" s="1554"/>
      <c r="K51" s="1554"/>
      <c r="L51" s="1554"/>
      <c r="M51" s="1555"/>
    </row>
    <row r="52" spans="1:13">
      <c r="A52" s="1700"/>
      <c r="B52" s="144" t="s">
        <v>993</v>
      </c>
      <c r="C52" s="1577" t="s">
        <v>1609</v>
      </c>
      <c r="D52" s="1554"/>
      <c r="E52" s="1554"/>
      <c r="F52" s="1554"/>
      <c r="G52" s="1554"/>
      <c r="H52" s="1554"/>
      <c r="I52" s="1554"/>
      <c r="J52" s="1554"/>
      <c r="K52" s="1554"/>
      <c r="L52" s="1554"/>
      <c r="M52" s="1555"/>
    </row>
    <row r="53" spans="1:13">
      <c r="A53" s="1700"/>
      <c r="B53" s="144" t="s">
        <v>995</v>
      </c>
      <c r="C53" s="1577" t="s">
        <v>66</v>
      </c>
      <c r="D53" s="1554"/>
      <c r="E53" s="1554"/>
      <c r="F53" s="1554"/>
      <c r="G53" s="1554"/>
      <c r="H53" s="1554"/>
      <c r="I53" s="1554"/>
      <c r="J53" s="1554"/>
      <c r="K53" s="1554"/>
      <c r="L53" s="1554"/>
      <c r="M53" s="1555"/>
    </row>
    <row r="54" spans="1:13" ht="15.75" customHeight="1">
      <c r="A54" s="1700"/>
      <c r="B54" s="145" t="s">
        <v>997</v>
      </c>
      <c r="C54" s="1577" t="s">
        <v>1610</v>
      </c>
      <c r="D54" s="1554"/>
      <c r="E54" s="1554"/>
      <c r="F54" s="1554"/>
      <c r="G54" s="1554"/>
      <c r="H54" s="1554"/>
      <c r="I54" s="1554"/>
      <c r="J54" s="1554"/>
      <c r="K54" s="1554"/>
      <c r="L54" s="1554"/>
      <c r="M54" s="1555"/>
    </row>
    <row r="55" spans="1:13" ht="15.75" customHeight="1">
      <c r="A55" s="1700"/>
      <c r="B55" s="144" t="s">
        <v>998</v>
      </c>
      <c r="C55" s="1577" t="s">
        <v>665</v>
      </c>
      <c r="D55" s="1554"/>
      <c r="E55" s="1554"/>
      <c r="F55" s="1554"/>
      <c r="G55" s="1554"/>
      <c r="H55" s="1554"/>
      <c r="I55" s="1554"/>
      <c r="J55" s="1554"/>
      <c r="K55" s="1554"/>
      <c r="L55" s="1554"/>
      <c r="M55" s="1555"/>
    </row>
    <row r="56" spans="1:13">
      <c r="A56" s="1704"/>
      <c r="B56" s="144" t="s">
        <v>999</v>
      </c>
      <c r="C56" s="1577" t="s">
        <v>1611</v>
      </c>
      <c r="D56" s="1554"/>
      <c r="E56" s="1554"/>
      <c r="F56" s="1554"/>
      <c r="G56" s="1554"/>
      <c r="H56" s="1554"/>
      <c r="I56" s="1554"/>
      <c r="J56" s="1554"/>
      <c r="K56" s="1554"/>
      <c r="L56" s="1554"/>
      <c r="M56" s="1555"/>
    </row>
    <row r="57" spans="1:13" ht="15.75" customHeight="1">
      <c r="A57" s="1699" t="s">
        <v>1000</v>
      </c>
      <c r="B57" s="146" t="s">
        <v>1001</v>
      </c>
      <c r="C57" s="1577" t="s">
        <v>1612</v>
      </c>
      <c r="D57" s="1554"/>
      <c r="E57" s="1554"/>
      <c r="F57" s="1554"/>
      <c r="G57" s="1554"/>
      <c r="H57" s="1554"/>
      <c r="I57" s="1554"/>
      <c r="J57" s="1554"/>
      <c r="K57" s="1554"/>
      <c r="L57" s="1554"/>
      <c r="M57" s="1555"/>
    </row>
    <row r="58" spans="1:13" ht="30" customHeight="1">
      <c r="A58" s="1700"/>
      <c r="B58" s="146" t="s">
        <v>1003</v>
      </c>
      <c r="C58" s="1577" t="s">
        <v>1613</v>
      </c>
      <c r="D58" s="1554"/>
      <c r="E58" s="1554"/>
      <c r="F58" s="1554"/>
      <c r="G58" s="1554"/>
      <c r="H58" s="1554"/>
      <c r="I58" s="1554"/>
      <c r="J58" s="1554"/>
      <c r="K58" s="1554"/>
      <c r="L58" s="1554"/>
      <c r="M58" s="1555"/>
    </row>
    <row r="59" spans="1:13" ht="30" customHeight="1">
      <c r="A59" s="1700"/>
      <c r="B59" s="147" t="s">
        <v>296</v>
      </c>
      <c r="C59" s="1577" t="s">
        <v>66</v>
      </c>
      <c r="D59" s="1554"/>
      <c r="E59" s="1554"/>
      <c r="F59" s="1554"/>
      <c r="G59" s="1554"/>
      <c r="H59" s="1554"/>
      <c r="I59" s="1554"/>
      <c r="J59" s="1554"/>
      <c r="K59" s="1554"/>
      <c r="L59" s="1554"/>
      <c r="M59" s="1555"/>
    </row>
    <row r="60" spans="1:13" ht="65.25" customHeight="1">
      <c r="A60" s="138" t="s">
        <v>220</v>
      </c>
      <c r="B60" s="148"/>
      <c r="C60" s="2213"/>
      <c r="D60" s="1765"/>
      <c r="E60" s="1765"/>
      <c r="F60" s="1765"/>
      <c r="G60" s="1765"/>
      <c r="H60" s="1765"/>
      <c r="I60" s="1765"/>
      <c r="J60" s="1765"/>
      <c r="K60" s="1765"/>
      <c r="L60" s="1765"/>
      <c r="M60" s="1766"/>
    </row>
  </sheetData>
  <mergeCells count="50">
    <mergeCell ref="A2:A15"/>
    <mergeCell ref="C2:M2"/>
    <mergeCell ref="C3:M3"/>
    <mergeCell ref="F4:G4"/>
    <mergeCell ref="C5:M5"/>
    <mergeCell ref="C6:M6"/>
    <mergeCell ref="C7:D7"/>
    <mergeCell ref="I7:M7"/>
    <mergeCell ref="B8:B10"/>
    <mergeCell ref="C9:D9"/>
    <mergeCell ref="B43:B46"/>
    <mergeCell ref="C11:M11"/>
    <mergeCell ref="C12:M12"/>
    <mergeCell ref="B14:B15"/>
    <mergeCell ref="C14:D14"/>
    <mergeCell ref="F14:M14"/>
    <mergeCell ref="B18:B24"/>
    <mergeCell ref="B25:B28"/>
    <mergeCell ref="J30:L30"/>
    <mergeCell ref="B32:B34"/>
    <mergeCell ref="B35:B42"/>
    <mergeCell ref="F41:G41"/>
    <mergeCell ref="A57:A59"/>
    <mergeCell ref="C57:M57"/>
    <mergeCell ref="C58:M58"/>
    <mergeCell ref="C59:M59"/>
    <mergeCell ref="F44:F45"/>
    <mergeCell ref="G44:J45"/>
    <mergeCell ref="L44:M45"/>
    <mergeCell ref="C47:M47"/>
    <mergeCell ref="C48:M48"/>
    <mergeCell ref="A51:A56"/>
    <mergeCell ref="C51:M51"/>
    <mergeCell ref="C52:M52"/>
    <mergeCell ref="C53:M53"/>
    <mergeCell ref="C54:M54"/>
    <mergeCell ref="A16:A50"/>
    <mergeCell ref="C16:M16"/>
    <mergeCell ref="C60:M60"/>
    <mergeCell ref="D4:E4"/>
    <mergeCell ref="C13:M13"/>
    <mergeCell ref="C55:M55"/>
    <mergeCell ref="C56:M56"/>
    <mergeCell ref="C17:M17"/>
    <mergeCell ref="F9:G9"/>
    <mergeCell ref="I9:J9"/>
    <mergeCell ref="C10:D10"/>
    <mergeCell ref="F10:G10"/>
    <mergeCell ref="I10:J10"/>
    <mergeCell ref="C49:M49"/>
  </mergeCells>
  <dataValidations count="6">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59"/>
  <sheetViews>
    <sheetView topLeftCell="B1" zoomScale="72" zoomScaleNormal="72" workbookViewId="0">
      <selection activeCell="C2" sqref="C2:M2"/>
    </sheetView>
  </sheetViews>
  <sheetFormatPr baseColWidth="10" defaultColWidth="9.140625" defaultRowHeight="15.75"/>
  <cols>
    <col min="1" max="1" width="26.28515625" customWidth="1"/>
    <col min="2" max="2" width="37" customWidth="1"/>
    <col min="14" max="18" width="28" style="11" customWidth="1"/>
  </cols>
  <sheetData>
    <row r="1" spans="1:13">
      <c r="A1" s="398" t="s">
        <v>594</v>
      </c>
      <c r="B1" s="250" t="s">
        <v>1618</v>
      </c>
      <c r="C1" s="251"/>
      <c r="D1" s="252" t="s">
        <v>594</v>
      </c>
      <c r="E1" s="252" t="s">
        <v>594</v>
      </c>
      <c r="F1" s="252" t="s">
        <v>594</v>
      </c>
      <c r="G1" s="252" t="s">
        <v>594</v>
      </c>
      <c r="H1" s="252" t="s">
        <v>594</v>
      </c>
      <c r="I1" s="252" t="s">
        <v>594</v>
      </c>
      <c r="J1" s="252" t="s">
        <v>594</v>
      </c>
      <c r="K1" s="252" t="s">
        <v>594</v>
      </c>
      <c r="L1" s="252" t="s">
        <v>594</v>
      </c>
      <c r="M1" s="253" t="s">
        <v>594</v>
      </c>
    </row>
    <row r="2" spans="1:13" ht="15" customHeight="1">
      <c r="A2" s="1636" t="s">
        <v>944</v>
      </c>
      <c r="B2" s="254" t="s">
        <v>945</v>
      </c>
      <c r="C2" s="1639" t="s">
        <v>669</v>
      </c>
      <c r="D2" s="1639"/>
      <c r="E2" s="1639"/>
      <c r="F2" s="1639"/>
      <c r="G2" s="1639"/>
      <c r="H2" s="1639"/>
      <c r="I2" s="1639"/>
      <c r="J2" s="1639"/>
      <c r="K2" s="1639"/>
      <c r="L2" s="1639"/>
      <c r="M2" s="1640"/>
    </row>
    <row r="3" spans="1:13" ht="15" customHeight="1">
      <c r="A3" s="1637"/>
      <c r="B3" s="255" t="s">
        <v>1063</v>
      </c>
      <c r="C3" s="1554" t="s">
        <v>1619</v>
      </c>
      <c r="D3" s="1554"/>
      <c r="E3" s="1554"/>
      <c r="F3" s="1554"/>
      <c r="G3" s="1554"/>
      <c r="H3" s="1554"/>
      <c r="I3" s="1554"/>
      <c r="J3" s="1554"/>
      <c r="K3" s="1554"/>
      <c r="L3" s="1554"/>
      <c r="M3" s="1555"/>
    </row>
    <row r="4" spans="1:13" ht="15" customHeight="1">
      <c r="A4" s="1637"/>
      <c r="B4" s="256" t="s">
        <v>292</v>
      </c>
      <c r="C4" s="216" t="s">
        <v>93</v>
      </c>
      <c r="D4" s="229" t="s">
        <v>594</v>
      </c>
      <c r="E4" s="230" t="s">
        <v>594</v>
      </c>
      <c r="F4" s="2157" t="s">
        <v>1620</v>
      </c>
      <c r="G4" s="2158"/>
      <c r="H4" s="1554" t="s">
        <v>1621</v>
      </c>
      <c r="I4" s="1554"/>
      <c r="J4" s="216" t="s">
        <v>594</v>
      </c>
      <c r="K4" s="216" t="s">
        <v>594</v>
      </c>
      <c r="L4" s="216" t="s">
        <v>594</v>
      </c>
      <c r="M4" s="217" t="s">
        <v>594</v>
      </c>
    </row>
    <row r="5" spans="1:13" ht="15" customHeight="1">
      <c r="A5" s="1637"/>
      <c r="B5" s="256" t="s">
        <v>947</v>
      </c>
      <c r="C5" s="1554" t="s">
        <v>1622</v>
      </c>
      <c r="D5" s="1554"/>
      <c r="E5" s="1554"/>
      <c r="F5" s="1554"/>
      <c r="G5" s="1554"/>
      <c r="H5" s="1554"/>
      <c r="I5" s="1554"/>
      <c r="J5" s="1554"/>
      <c r="K5" s="1554"/>
      <c r="L5" s="1554"/>
      <c r="M5" s="1555"/>
    </row>
    <row r="6" spans="1:13" ht="15" customHeight="1">
      <c r="A6" s="1637"/>
      <c r="B6" s="256" t="s">
        <v>948</v>
      </c>
      <c r="C6" s="1554" t="s">
        <v>1623</v>
      </c>
      <c r="D6" s="1554"/>
      <c r="E6" s="1554"/>
      <c r="F6" s="1554"/>
      <c r="G6" s="1554"/>
      <c r="H6" s="1554"/>
      <c r="I6" s="1554"/>
      <c r="J6" s="1554"/>
      <c r="K6" s="1554"/>
      <c r="L6" s="1554"/>
      <c r="M6" s="1555"/>
    </row>
    <row r="7" spans="1:13" ht="15" customHeight="1">
      <c r="A7" s="1637"/>
      <c r="B7" s="256" t="s">
        <v>949</v>
      </c>
      <c r="C7" s="1667" t="s">
        <v>35</v>
      </c>
      <c r="D7" s="1667"/>
      <c r="E7" s="221" t="s">
        <v>594</v>
      </c>
      <c r="F7" s="221" t="s">
        <v>594</v>
      </c>
      <c r="G7" s="301" t="s">
        <v>594</v>
      </c>
      <c r="H7" s="302" t="s">
        <v>296</v>
      </c>
      <c r="I7" s="1667" t="s">
        <v>62</v>
      </c>
      <c r="J7" s="1667"/>
      <c r="K7" s="1667"/>
      <c r="L7" s="1667"/>
      <c r="M7" s="1668"/>
    </row>
    <row r="8" spans="1:13">
      <c r="A8" s="1637"/>
      <c r="B8" s="1790" t="s">
        <v>950</v>
      </c>
      <c r="C8" s="221" t="s">
        <v>594</v>
      </c>
      <c r="D8" s="221" t="s">
        <v>594</v>
      </c>
      <c r="E8" s="258" t="s">
        <v>594</v>
      </c>
      <c r="F8" s="258" t="s">
        <v>594</v>
      </c>
      <c r="G8" s="258" t="s">
        <v>594</v>
      </c>
      <c r="H8" s="258" t="s">
        <v>594</v>
      </c>
      <c r="I8" s="221" t="s">
        <v>594</v>
      </c>
      <c r="J8" s="221" t="s">
        <v>594</v>
      </c>
      <c r="K8" s="221" t="s">
        <v>594</v>
      </c>
      <c r="L8" s="221" t="s">
        <v>594</v>
      </c>
      <c r="M8" s="234" t="s">
        <v>594</v>
      </c>
    </row>
    <row r="9" spans="1:13" ht="15" customHeight="1">
      <c r="A9" s="1637"/>
      <c r="B9" s="1790"/>
      <c r="C9" s="1552" t="s">
        <v>62</v>
      </c>
      <c r="D9" s="1552"/>
      <c r="E9" s="221" t="s">
        <v>594</v>
      </c>
      <c r="F9" s="1666" t="s">
        <v>594</v>
      </c>
      <c r="G9" s="1666"/>
      <c r="H9" s="221" t="s">
        <v>594</v>
      </c>
      <c r="I9" s="1666" t="s">
        <v>594</v>
      </c>
      <c r="J9" s="1666"/>
      <c r="K9" s="221" t="s">
        <v>594</v>
      </c>
      <c r="L9" s="221" t="s">
        <v>594</v>
      </c>
      <c r="M9" s="234" t="s">
        <v>594</v>
      </c>
    </row>
    <row r="10" spans="1:13" ht="15" customHeight="1">
      <c r="A10" s="1637"/>
      <c r="B10" s="1791"/>
      <c r="C10" s="1666" t="s">
        <v>951</v>
      </c>
      <c r="D10" s="1666"/>
      <c r="E10" s="236" t="s">
        <v>594</v>
      </c>
      <c r="F10" s="1666" t="s">
        <v>951</v>
      </c>
      <c r="G10" s="1666"/>
      <c r="H10" s="236" t="s">
        <v>594</v>
      </c>
      <c r="I10" s="1666" t="s">
        <v>951</v>
      </c>
      <c r="J10" s="1666"/>
      <c r="K10" s="236" t="s">
        <v>594</v>
      </c>
      <c r="L10" s="236" t="s">
        <v>594</v>
      </c>
      <c r="M10" s="248" t="s">
        <v>594</v>
      </c>
    </row>
    <row r="11" spans="1:13" ht="15" hidden="1" customHeight="1">
      <c r="A11" s="1637"/>
      <c r="B11" s="256" t="s">
        <v>952</v>
      </c>
      <c r="C11" s="1690" t="s">
        <v>1624</v>
      </c>
      <c r="D11" s="1690"/>
      <c r="E11" s="1690"/>
      <c r="F11" s="1690"/>
      <c r="G11" s="1690"/>
      <c r="H11" s="1690"/>
      <c r="I11" s="1690"/>
      <c r="J11" s="1690"/>
      <c r="K11" s="1690"/>
      <c r="L11" s="1690"/>
      <c r="M11" s="1884"/>
    </row>
    <row r="12" spans="1:13" ht="401.25" customHeight="1">
      <c r="A12" s="1637"/>
      <c r="B12" s="256" t="s">
        <v>1069</v>
      </c>
      <c r="C12" s="2246" t="s">
        <v>1625</v>
      </c>
      <c r="D12" s="2246"/>
      <c r="E12" s="2246"/>
      <c r="F12" s="2246"/>
      <c r="G12" s="2246"/>
      <c r="H12" s="2246"/>
      <c r="I12" s="2246"/>
      <c r="J12" s="2246"/>
      <c r="K12" s="2246"/>
      <c r="L12" s="2246"/>
      <c r="M12" s="2247"/>
    </row>
    <row r="13" spans="1:13" ht="15" customHeight="1">
      <c r="A13" s="1637"/>
      <c r="B13" s="256" t="s">
        <v>1071</v>
      </c>
      <c r="C13" s="1690" t="s">
        <v>639</v>
      </c>
      <c r="D13" s="1690"/>
      <c r="E13" s="1690"/>
      <c r="F13" s="1690"/>
      <c r="G13" s="1690"/>
      <c r="H13" s="1690"/>
      <c r="I13" s="1690"/>
      <c r="J13" s="1690"/>
      <c r="K13" s="1690"/>
      <c r="L13" s="1690"/>
      <c r="M13" s="1884"/>
    </row>
    <row r="14" spans="1:13" ht="15" customHeight="1">
      <c r="A14" s="1637"/>
      <c r="B14" s="298" t="s">
        <v>1072</v>
      </c>
      <c r="C14" s="1554" t="s">
        <v>55</v>
      </c>
      <c r="D14" s="1554"/>
      <c r="E14" s="232" t="s">
        <v>108</v>
      </c>
      <c r="F14" s="1554" t="s">
        <v>1626</v>
      </c>
      <c r="G14" s="1554"/>
      <c r="H14" s="1554"/>
      <c r="I14" s="1554"/>
      <c r="J14" s="1554"/>
      <c r="K14" s="1554"/>
      <c r="L14" s="1554"/>
      <c r="M14" s="1555"/>
    </row>
    <row r="15" spans="1:13" ht="15" customHeight="1">
      <c r="A15" s="1760" t="s">
        <v>204</v>
      </c>
      <c r="B15" s="259" t="s">
        <v>283</v>
      </c>
      <c r="C15" s="1554" t="s">
        <v>672</v>
      </c>
      <c r="D15" s="1554"/>
      <c r="E15" s="1554"/>
      <c r="F15" s="1554"/>
      <c r="G15" s="1554"/>
      <c r="H15" s="1554"/>
      <c r="I15" s="1554"/>
      <c r="J15" s="1554"/>
      <c r="K15" s="1554"/>
      <c r="L15" s="1554"/>
      <c r="M15" s="1555"/>
    </row>
    <row r="16" spans="1:13" ht="15" customHeight="1">
      <c r="A16" s="1632"/>
      <c r="B16" s="259" t="s">
        <v>1074</v>
      </c>
      <c r="C16" s="1554" t="s">
        <v>670</v>
      </c>
      <c r="D16" s="1554"/>
      <c r="E16" s="1554"/>
      <c r="F16" s="1554"/>
      <c r="G16" s="1554"/>
      <c r="H16" s="1554"/>
      <c r="I16" s="1554"/>
      <c r="J16" s="1554"/>
      <c r="K16" s="1554"/>
      <c r="L16" s="1554"/>
      <c r="M16" s="1555"/>
    </row>
    <row r="17" spans="1:13">
      <c r="A17" s="1632"/>
      <c r="B17" s="1634" t="s">
        <v>954</v>
      </c>
      <c r="C17" s="221" t="s">
        <v>594</v>
      </c>
      <c r="D17" s="220" t="s">
        <v>594</v>
      </c>
      <c r="E17" s="220" t="s">
        <v>594</v>
      </c>
      <c r="F17" s="220" t="s">
        <v>594</v>
      </c>
      <c r="G17" s="220" t="s">
        <v>594</v>
      </c>
      <c r="H17" s="220" t="s">
        <v>594</v>
      </c>
      <c r="I17" s="220" t="s">
        <v>594</v>
      </c>
      <c r="J17" s="220" t="s">
        <v>594</v>
      </c>
      <c r="K17" s="220" t="s">
        <v>594</v>
      </c>
      <c r="L17" s="220" t="s">
        <v>594</v>
      </c>
      <c r="M17" s="242" t="s">
        <v>594</v>
      </c>
    </row>
    <row r="18" spans="1:13">
      <c r="A18" s="1632"/>
      <c r="B18" s="1634"/>
      <c r="C18" s="221" t="s">
        <v>594</v>
      </c>
      <c r="D18" s="216" t="s">
        <v>594</v>
      </c>
      <c r="E18" s="220" t="s">
        <v>594</v>
      </c>
      <c r="F18" s="216" t="s">
        <v>594</v>
      </c>
      <c r="G18" s="220" t="s">
        <v>594</v>
      </c>
      <c r="H18" s="216" t="s">
        <v>594</v>
      </c>
      <c r="I18" s="220" t="s">
        <v>594</v>
      </c>
      <c r="J18" s="216" t="s">
        <v>594</v>
      </c>
      <c r="K18" s="220" t="s">
        <v>594</v>
      </c>
      <c r="L18" s="220" t="s">
        <v>594</v>
      </c>
      <c r="M18" s="242" t="s">
        <v>594</v>
      </c>
    </row>
    <row r="19" spans="1:13" ht="31.5">
      <c r="A19" s="1632"/>
      <c r="B19" s="1634"/>
      <c r="C19" s="220" t="s">
        <v>955</v>
      </c>
      <c r="D19" s="260" t="s">
        <v>594</v>
      </c>
      <c r="E19" s="220" t="s">
        <v>956</v>
      </c>
      <c r="F19" s="260" t="s">
        <v>594</v>
      </c>
      <c r="G19" s="220" t="s">
        <v>957</v>
      </c>
      <c r="H19" s="260" t="s">
        <v>594</v>
      </c>
      <c r="I19" s="220" t="s">
        <v>958</v>
      </c>
      <c r="J19" s="232" t="s">
        <v>964</v>
      </c>
      <c r="K19" s="220" t="s">
        <v>594</v>
      </c>
      <c r="L19" s="220" t="s">
        <v>594</v>
      </c>
      <c r="M19" s="242" t="s">
        <v>594</v>
      </c>
    </row>
    <row r="20" spans="1:13" ht="31.5">
      <c r="A20" s="1632"/>
      <c r="B20" s="1634"/>
      <c r="C20" s="220" t="s">
        <v>959</v>
      </c>
      <c r="D20" s="260" t="s">
        <v>594</v>
      </c>
      <c r="E20" s="220" t="s">
        <v>960</v>
      </c>
      <c r="F20" s="260" t="s">
        <v>594</v>
      </c>
      <c r="G20" s="220" t="s">
        <v>961</v>
      </c>
      <c r="H20" s="260" t="s">
        <v>594</v>
      </c>
      <c r="I20" s="220" t="s">
        <v>594</v>
      </c>
      <c r="J20" s="220" t="s">
        <v>594</v>
      </c>
      <c r="K20" s="220" t="s">
        <v>594</v>
      </c>
      <c r="L20" s="220" t="s">
        <v>594</v>
      </c>
      <c r="M20" s="242" t="s">
        <v>594</v>
      </c>
    </row>
    <row r="21" spans="1:13" ht="31.5">
      <c r="A21" s="1632"/>
      <c r="B21" s="1634"/>
      <c r="C21" s="220" t="s">
        <v>962</v>
      </c>
      <c r="D21" s="260" t="s">
        <v>594</v>
      </c>
      <c r="E21" s="220" t="s">
        <v>963</v>
      </c>
      <c r="F21" s="260" t="s">
        <v>594</v>
      </c>
      <c r="G21" s="220" t="s">
        <v>594</v>
      </c>
      <c r="H21" s="220" t="s">
        <v>594</v>
      </c>
      <c r="I21" s="220" t="s">
        <v>594</v>
      </c>
      <c r="J21" s="220" t="s">
        <v>594</v>
      </c>
      <c r="K21" s="220" t="s">
        <v>594</v>
      </c>
      <c r="L21" s="220" t="s">
        <v>594</v>
      </c>
      <c r="M21" s="242" t="s">
        <v>594</v>
      </c>
    </row>
    <row r="22" spans="1:13">
      <c r="A22" s="1632"/>
      <c r="B22" s="1634"/>
      <c r="C22" s="220" t="s">
        <v>105</v>
      </c>
      <c r="D22" s="260" t="s">
        <v>594</v>
      </c>
      <c r="E22" s="220" t="s">
        <v>965</v>
      </c>
      <c r="F22" s="236" t="s">
        <v>594</v>
      </c>
      <c r="G22" s="236" t="s">
        <v>594</v>
      </c>
      <c r="H22" s="236" t="s">
        <v>594</v>
      </c>
      <c r="I22" s="236" t="s">
        <v>594</v>
      </c>
      <c r="J22" s="236" t="s">
        <v>594</v>
      </c>
      <c r="K22" s="236" t="s">
        <v>594</v>
      </c>
      <c r="L22" s="236" t="s">
        <v>594</v>
      </c>
      <c r="M22" s="248" t="s">
        <v>594</v>
      </c>
    </row>
    <row r="23" spans="1:13">
      <c r="A23" s="1632"/>
      <c r="B23" s="1635"/>
      <c r="C23" s="216" t="s">
        <v>594</v>
      </c>
      <c r="D23" s="216" t="s">
        <v>594</v>
      </c>
      <c r="E23" s="216" t="s">
        <v>594</v>
      </c>
      <c r="F23" s="216" t="s">
        <v>594</v>
      </c>
      <c r="G23" s="216" t="s">
        <v>594</v>
      </c>
      <c r="H23" s="216" t="s">
        <v>594</v>
      </c>
      <c r="I23" s="216" t="s">
        <v>594</v>
      </c>
      <c r="J23" s="216" t="s">
        <v>594</v>
      </c>
      <c r="K23" s="216" t="s">
        <v>594</v>
      </c>
      <c r="L23" s="216" t="s">
        <v>594</v>
      </c>
      <c r="M23" s="217" t="s">
        <v>594</v>
      </c>
    </row>
    <row r="24" spans="1:13">
      <c r="A24" s="1632"/>
      <c r="B24" s="1634" t="s">
        <v>967</v>
      </c>
      <c r="C24" s="220" t="s">
        <v>594</v>
      </c>
      <c r="D24" s="220" t="s">
        <v>594</v>
      </c>
      <c r="E24" s="220" t="s">
        <v>594</v>
      </c>
      <c r="F24" s="220" t="s">
        <v>594</v>
      </c>
      <c r="G24" s="220" t="s">
        <v>594</v>
      </c>
      <c r="H24" s="220" t="s">
        <v>594</v>
      </c>
      <c r="I24" s="220" t="s">
        <v>594</v>
      </c>
      <c r="J24" s="220" t="s">
        <v>594</v>
      </c>
      <c r="K24" s="220" t="s">
        <v>594</v>
      </c>
      <c r="L24" s="221" t="s">
        <v>594</v>
      </c>
      <c r="M24" s="234" t="s">
        <v>594</v>
      </c>
    </row>
    <row r="25" spans="1:13">
      <c r="A25" s="1632"/>
      <c r="B25" s="1634"/>
      <c r="C25" s="220" t="s">
        <v>968</v>
      </c>
      <c r="D25" s="222" t="s">
        <v>594</v>
      </c>
      <c r="E25" s="220" t="s">
        <v>594</v>
      </c>
      <c r="F25" s="220" t="s">
        <v>969</v>
      </c>
      <c r="G25" s="313" t="s">
        <v>594</v>
      </c>
      <c r="H25" s="220" t="s">
        <v>594</v>
      </c>
      <c r="I25" s="220" t="s">
        <v>970</v>
      </c>
      <c r="J25" s="222" t="s">
        <v>964</v>
      </c>
      <c r="K25" s="220" t="s">
        <v>594</v>
      </c>
      <c r="L25" s="221" t="s">
        <v>594</v>
      </c>
      <c r="M25" s="234" t="s">
        <v>594</v>
      </c>
    </row>
    <row r="26" spans="1:13" ht="31.5">
      <c r="A26" s="1632"/>
      <c r="B26" s="1634"/>
      <c r="C26" s="220" t="s">
        <v>971</v>
      </c>
      <c r="D26" s="261" t="s">
        <v>594</v>
      </c>
      <c r="E26" s="221" t="s">
        <v>594</v>
      </c>
      <c r="F26" s="220" t="s">
        <v>972</v>
      </c>
      <c r="G26" s="260" t="s">
        <v>594</v>
      </c>
      <c r="H26" s="221" t="s">
        <v>594</v>
      </c>
      <c r="I26" s="221" t="s">
        <v>594</v>
      </c>
      <c r="J26" s="221" t="s">
        <v>594</v>
      </c>
      <c r="K26" s="221" t="s">
        <v>594</v>
      </c>
      <c r="L26" s="221" t="s">
        <v>594</v>
      </c>
      <c r="M26" s="234" t="s">
        <v>594</v>
      </c>
    </row>
    <row r="27" spans="1:13">
      <c r="A27" s="1632"/>
      <c r="B27" s="1635"/>
      <c r="C27" s="216" t="s">
        <v>594</v>
      </c>
      <c r="D27" s="216" t="s">
        <v>594</v>
      </c>
      <c r="E27" s="216" t="s">
        <v>594</v>
      </c>
      <c r="F27" s="216" t="s">
        <v>594</v>
      </c>
      <c r="G27" s="216" t="s">
        <v>594</v>
      </c>
      <c r="H27" s="216" t="s">
        <v>594</v>
      </c>
      <c r="I27" s="216" t="s">
        <v>594</v>
      </c>
      <c r="J27" s="216" t="s">
        <v>594</v>
      </c>
      <c r="K27" s="216" t="s">
        <v>594</v>
      </c>
      <c r="L27" s="236" t="s">
        <v>594</v>
      </c>
      <c r="M27" s="248" t="s">
        <v>594</v>
      </c>
    </row>
    <row r="28" spans="1:13">
      <c r="A28" s="1632"/>
      <c r="B28" s="257" t="s">
        <v>973</v>
      </c>
      <c r="C28" s="220" t="s">
        <v>594</v>
      </c>
      <c r="D28" s="220" t="s">
        <v>594</v>
      </c>
      <c r="E28" s="220" t="s">
        <v>594</v>
      </c>
      <c r="F28" s="220" t="s">
        <v>594</v>
      </c>
      <c r="G28" s="220" t="s">
        <v>594</v>
      </c>
      <c r="H28" s="220" t="s">
        <v>594</v>
      </c>
      <c r="I28" s="220" t="s">
        <v>594</v>
      </c>
      <c r="J28" s="220" t="s">
        <v>594</v>
      </c>
      <c r="K28" s="220" t="s">
        <v>594</v>
      </c>
      <c r="L28" s="220" t="s">
        <v>594</v>
      </c>
      <c r="M28" s="242" t="s">
        <v>594</v>
      </c>
    </row>
    <row r="29" spans="1:13" ht="15" customHeight="1">
      <c r="A29" s="1632"/>
      <c r="B29" s="257" t="s">
        <v>594</v>
      </c>
      <c r="C29" s="262" t="s">
        <v>974</v>
      </c>
      <c r="D29" s="469">
        <v>21837</v>
      </c>
      <c r="E29" s="220" t="s">
        <v>594</v>
      </c>
      <c r="F29" s="221" t="s">
        <v>975</v>
      </c>
      <c r="G29" s="222">
        <v>2022</v>
      </c>
      <c r="H29" s="220" t="s">
        <v>594</v>
      </c>
      <c r="I29" s="221" t="s">
        <v>976</v>
      </c>
      <c r="J29" s="1663" t="s">
        <v>1627</v>
      </c>
      <c r="K29" s="1554"/>
      <c r="L29" s="1554"/>
      <c r="M29" s="2248"/>
    </row>
    <row r="30" spans="1:13">
      <c r="A30" s="1632"/>
      <c r="B30" s="256" t="s">
        <v>594</v>
      </c>
      <c r="C30" s="216" t="s">
        <v>594</v>
      </c>
      <c r="D30" s="216" t="s">
        <v>594</v>
      </c>
      <c r="E30" s="216" t="s">
        <v>594</v>
      </c>
      <c r="F30" s="216" t="s">
        <v>594</v>
      </c>
      <c r="G30" s="216" t="s">
        <v>594</v>
      </c>
      <c r="H30" s="216" t="s">
        <v>594</v>
      </c>
      <c r="I30" s="216" t="s">
        <v>594</v>
      </c>
      <c r="J30" s="216" t="s">
        <v>594</v>
      </c>
      <c r="K30" s="216" t="s">
        <v>594</v>
      </c>
      <c r="L30" s="216" t="s">
        <v>594</v>
      </c>
      <c r="M30" s="217" t="s">
        <v>594</v>
      </c>
    </row>
    <row r="31" spans="1:13">
      <c r="A31" s="1632"/>
      <c r="B31" s="1634" t="s">
        <v>977</v>
      </c>
      <c r="C31" s="244" t="s">
        <v>594</v>
      </c>
      <c r="D31" s="244" t="s">
        <v>594</v>
      </c>
      <c r="E31" s="244" t="s">
        <v>594</v>
      </c>
      <c r="F31" s="244" t="s">
        <v>594</v>
      </c>
      <c r="G31" s="244" t="s">
        <v>594</v>
      </c>
      <c r="H31" s="244" t="s">
        <v>594</v>
      </c>
      <c r="I31" s="244" t="s">
        <v>594</v>
      </c>
      <c r="J31" s="244" t="s">
        <v>594</v>
      </c>
      <c r="K31" s="244" t="s">
        <v>594</v>
      </c>
      <c r="L31" s="221" t="s">
        <v>594</v>
      </c>
      <c r="M31" s="234" t="s">
        <v>594</v>
      </c>
    </row>
    <row r="32" spans="1:13" ht="31.5">
      <c r="A32" s="1632"/>
      <c r="B32" s="1634"/>
      <c r="C32" s="220" t="s">
        <v>978</v>
      </c>
      <c r="D32" s="222">
        <v>2.0230000000000001</v>
      </c>
      <c r="E32" s="244" t="s">
        <v>594</v>
      </c>
      <c r="F32" s="220" t="s">
        <v>979</v>
      </c>
      <c r="G32" s="304">
        <v>2033</v>
      </c>
      <c r="H32" s="244" t="s">
        <v>594</v>
      </c>
      <c r="I32" s="221" t="s">
        <v>594</v>
      </c>
      <c r="J32" s="244" t="s">
        <v>594</v>
      </c>
      <c r="K32" s="244" t="s">
        <v>594</v>
      </c>
      <c r="L32" s="221" t="s">
        <v>594</v>
      </c>
      <c r="M32" s="234" t="s">
        <v>594</v>
      </c>
    </row>
    <row r="33" spans="1:13">
      <c r="A33" s="1632"/>
      <c r="B33" s="1635"/>
      <c r="C33" s="216" t="s">
        <v>594</v>
      </c>
      <c r="D33" s="216" t="s">
        <v>594</v>
      </c>
      <c r="E33" s="247" t="s">
        <v>594</v>
      </c>
      <c r="F33" s="216" t="s">
        <v>594</v>
      </c>
      <c r="G33" s="247" t="s">
        <v>594</v>
      </c>
      <c r="H33" s="247" t="s">
        <v>594</v>
      </c>
      <c r="I33" s="236" t="s">
        <v>594</v>
      </c>
      <c r="J33" s="247" t="s">
        <v>594</v>
      </c>
      <c r="K33" s="247" t="s">
        <v>594</v>
      </c>
      <c r="L33" s="236" t="s">
        <v>594</v>
      </c>
      <c r="M33" s="248" t="s">
        <v>594</v>
      </c>
    </row>
    <row r="34" spans="1:13">
      <c r="A34" s="1632"/>
      <c r="B34" s="1634" t="s">
        <v>980</v>
      </c>
      <c r="C34" s="220" t="s">
        <v>594</v>
      </c>
      <c r="D34" s="220" t="s">
        <v>594</v>
      </c>
      <c r="E34" s="220" t="s">
        <v>594</v>
      </c>
      <c r="F34" s="220" t="s">
        <v>594</v>
      </c>
      <c r="G34" s="220" t="s">
        <v>594</v>
      </c>
      <c r="H34" s="220" t="s">
        <v>594</v>
      </c>
      <c r="I34" s="220" t="s">
        <v>594</v>
      </c>
      <c r="J34" s="220" t="s">
        <v>594</v>
      </c>
      <c r="K34" s="220" t="s">
        <v>594</v>
      </c>
      <c r="L34" s="220" t="s">
        <v>594</v>
      </c>
      <c r="M34" s="242" t="s">
        <v>594</v>
      </c>
    </row>
    <row r="35" spans="1:13">
      <c r="A35" s="1632"/>
      <c r="B35" s="1634"/>
      <c r="C35" s="220" t="s">
        <v>594</v>
      </c>
      <c r="D35" s="6">
        <v>2023</v>
      </c>
      <c r="E35" s="6"/>
      <c r="F35" s="6">
        <v>2024</v>
      </c>
      <c r="G35" s="6"/>
      <c r="H35" s="131">
        <v>2025</v>
      </c>
      <c r="I35" s="131"/>
      <c r="J35" s="131">
        <v>2026</v>
      </c>
      <c r="K35" s="6"/>
      <c r="L35" s="6">
        <v>2027</v>
      </c>
      <c r="M35" s="315" t="s">
        <v>594</v>
      </c>
    </row>
    <row r="36" spans="1:13">
      <c r="A36" s="1632"/>
      <c r="B36" s="1634"/>
      <c r="C36" s="220" t="s">
        <v>594</v>
      </c>
      <c r="D36" s="222">
        <v>24000</v>
      </c>
      <c r="E36" s="316"/>
      <c r="F36" s="263">
        <v>13022</v>
      </c>
      <c r="G36" s="316"/>
      <c r="H36" s="263">
        <v>22770</v>
      </c>
      <c r="I36" s="316"/>
      <c r="J36" s="263">
        <v>23213</v>
      </c>
      <c r="K36" s="316"/>
      <c r="L36" s="263">
        <v>23668</v>
      </c>
      <c r="M36" s="316"/>
    </row>
    <row r="37" spans="1:13">
      <c r="A37" s="1632"/>
      <c r="B37" s="1634"/>
      <c r="C37" s="220" t="s">
        <v>594</v>
      </c>
      <c r="D37" s="220">
        <v>2028</v>
      </c>
      <c r="E37" s="314"/>
      <c r="F37" s="220">
        <v>2029</v>
      </c>
      <c r="G37" s="314"/>
      <c r="H37" s="221">
        <v>2030</v>
      </c>
      <c r="I37" s="317"/>
      <c r="J37" s="221">
        <v>2031</v>
      </c>
      <c r="K37" s="314"/>
      <c r="L37" s="220">
        <v>2032</v>
      </c>
      <c r="M37" s="315" t="s">
        <v>594</v>
      </c>
    </row>
    <row r="38" spans="1:13">
      <c r="A38" s="1632"/>
      <c r="B38" s="1634"/>
      <c r="C38" s="220" t="s">
        <v>594</v>
      </c>
      <c r="D38" s="222">
        <v>13172</v>
      </c>
      <c r="E38" s="316"/>
      <c r="F38" s="263">
        <v>23213</v>
      </c>
      <c r="G38" s="316"/>
      <c r="H38" s="263">
        <v>23668</v>
      </c>
      <c r="I38" s="316"/>
      <c r="J38" s="263">
        <v>24137</v>
      </c>
      <c r="K38" s="316"/>
      <c r="L38" s="263">
        <v>13327</v>
      </c>
      <c r="M38" s="316"/>
    </row>
    <row r="39" spans="1:13">
      <c r="A39" s="1632"/>
      <c r="B39" s="1634"/>
      <c r="C39" s="220" t="s">
        <v>594</v>
      </c>
      <c r="D39" s="220">
        <v>2033</v>
      </c>
      <c r="E39" s="314"/>
      <c r="F39" s="209" t="s">
        <v>981</v>
      </c>
      <c r="G39" s="220" t="s">
        <v>594</v>
      </c>
      <c r="H39" s="221" t="s">
        <v>594</v>
      </c>
      <c r="I39" s="221" t="s">
        <v>594</v>
      </c>
      <c r="J39" s="221" t="s">
        <v>594</v>
      </c>
      <c r="K39" s="220" t="s">
        <v>594</v>
      </c>
      <c r="L39" s="220" t="s">
        <v>594</v>
      </c>
      <c r="M39" s="242" t="s">
        <v>594</v>
      </c>
    </row>
    <row r="40" spans="1:13">
      <c r="A40" s="1632"/>
      <c r="B40" s="1634"/>
      <c r="C40" s="220" t="s">
        <v>594</v>
      </c>
      <c r="D40" s="222">
        <v>23668</v>
      </c>
      <c r="E40" s="316"/>
      <c r="F40" s="222">
        <v>227858</v>
      </c>
      <c r="G40" s="220" t="s">
        <v>594</v>
      </c>
      <c r="H40" s="220" t="s">
        <v>594</v>
      </c>
      <c r="I40" s="220" t="s">
        <v>594</v>
      </c>
      <c r="J40" s="220" t="s">
        <v>594</v>
      </c>
      <c r="K40" s="220" t="s">
        <v>594</v>
      </c>
      <c r="L40" s="220" t="s">
        <v>594</v>
      </c>
      <c r="M40" s="220" t="s">
        <v>594</v>
      </c>
    </row>
    <row r="41" spans="1:13">
      <c r="A41" s="1632"/>
      <c r="B41" s="1634"/>
      <c r="C41" s="220" t="s">
        <v>594</v>
      </c>
      <c r="D41" s="216" t="s">
        <v>594</v>
      </c>
      <c r="E41" s="216" t="s">
        <v>594</v>
      </c>
      <c r="F41" s="729"/>
      <c r="G41" s="216" t="s">
        <v>594</v>
      </c>
      <c r="H41" s="220" t="s">
        <v>594</v>
      </c>
      <c r="I41" s="220" t="s">
        <v>594</v>
      </c>
      <c r="J41" s="220" t="s">
        <v>594</v>
      </c>
      <c r="K41" s="220" t="s">
        <v>594</v>
      </c>
      <c r="L41" s="220" t="s">
        <v>594</v>
      </c>
      <c r="M41" s="242" t="s">
        <v>594</v>
      </c>
    </row>
    <row r="42" spans="1:13">
      <c r="A42" s="1632"/>
      <c r="B42" s="1764" t="s">
        <v>982</v>
      </c>
      <c r="C42" s="238" t="s">
        <v>594</v>
      </c>
      <c r="D42" s="220" t="s">
        <v>594</v>
      </c>
      <c r="E42" s="220" t="s">
        <v>594</v>
      </c>
      <c r="F42" s="238" t="s">
        <v>594</v>
      </c>
      <c r="G42" s="220" t="s">
        <v>594</v>
      </c>
      <c r="H42" s="238" t="s">
        <v>594</v>
      </c>
      <c r="I42" s="238" t="s">
        <v>594</v>
      </c>
      <c r="J42" s="238" t="s">
        <v>594</v>
      </c>
      <c r="K42" s="238" t="s">
        <v>594</v>
      </c>
      <c r="L42" s="221" t="s">
        <v>594</v>
      </c>
      <c r="M42" s="234" t="s">
        <v>594</v>
      </c>
    </row>
    <row r="43" spans="1:13" ht="15" customHeight="1">
      <c r="A43" s="1632"/>
      <c r="B43" s="1634"/>
      <c r="C43" s="221" t="s">
        <v>594</v>
      </c>
      <c r="D43" s="220" t="s">
        <v>93</v>
      </c>
      <c r="E43" s="216" t="s">
        <v>95</v>
      </c>
      <c r="F43" s="1624" t="s">
        <v>983</v>
      </c>
      <c r="G43" s="1625" t="s">
        <v>103</v>
      </c>
      <c r="H43" s="1626"/>
      <c r="I43" s="1626"/>
      <c r="J43" s="1627"/>
      <c r="K43" s="220" t="s">
        <v>984</v>
      </c>
      <c r="L43" s="1617" t="s">
        <v>594</v>
      </c>
      <c r="M43" s="1618"/>
    </row>
    <row r="44" spans="1:13">
      <c r="A44" s="1632"/>
      <c r="B44" s="1634"/>
      <c r="C44" s="221" t="s">
        <v>594</v>
      </c>
      <c r="D44" s="304" t="s">
        <v>964</v>
      </c>
      <c r="E44" s="231" t="s">
        <v>594</v>
      </c>
      <c r="F44" s="1624"/>
      <c r="G44" s="1628"/>
      <c r="H44" s="1552"/>
      <c r="I44" s="1552"/>
      <c r="J44" s="1629"/>
      <c r="K44" s="221" t="s">
        <v>594</v>
      </c>
      <c r="L44" s="1619"/>
      <c r="M44" s="1620"/>
    </row>
    <row r="45" spans="1:13">
      <c r="A45" s="1632"/>
      <c r="B45" s="1635"/>
      <c r="C45" s="236" t="s">
        <v>594</v>
      </c>
      <c r="D45" s="236" t="s">
        <v>594</v>
      </c>
      <c r="E45" s="236" t="s">
        <v>594</v>
      </c>
      <c r="F45" s="236" t="s">
        <v>594</v>
      </c>
      <c r="G45" s="236" t="s">
        <v>594</v>
      </c>
      <c r="H45" s="236" t="s">
        <v>594</v>
      </c>
      <c r="I45" s="236" t="s">
        <v>594</v>
      </c>
      <c r="J45" s="236" t="s">
        <v>594</v>
      </c>
      <c r="K45" s="236" t="s">
        <v>594</v>
      </c>
      <c r="L45" s="221" t="s">
        <v>594</v>
      </c>
      <c r="M45" s="234" t="s">
        <v>594</v>
      </c>
    </row>
    <row r="46" spans="1:13" ht="80.25" customHeight="1">
      <c r="A46" s="1632"/>
      <c r="B46" s="256" t="s">
        <v>985</v>
      </c>
      <c r="C46" s="1641" t="s">
        <v>1628</v>
      </c>
      <c r="D46" s="1641"/>
      <c r="E46" s="1641"/>
      <c r="F46" s="1641"/>
      <c r="G46" s="1641"/>
      <c r="H46" s="1641"/>
      <c r="I46" s="1641"/>
      <c r="J46" s="1641"/>
      <c r="K46" s="1641"/>
      <c r="L46" s="1641"/>
      <c r="M46" s="1642"/>
    </row>
    <row r="47" spans="1:13" ht="15" customHeight="1">
      <c r="A47" s="1632"/>
      <c r="B47" s="259" t="s">
        <v>986</v>
      </c>
      <c r="C47" s="1554" t="s">
        <v>1629</v>
      </c>
      <c r="D47" s="1554"/>
      <c r="E47" s="1554"/>
      <c r="F47" s="1554"/>
      <c r="G47" s="1554"/>
      <c r="H47" s="1554"/>
      <c r="I47" s="1554"/>
      <c r="J47" s="1554"/>
      <c r="K47" s="1554"/>
      <c r="L47" s="1554"/>
      <c r="M47" s="1555"/>
    </row>
    <row r="48" spans="1:13">
      <c r="A48" s="1632"/>
      <c r="B48" s="259" t="s">
        <v>988</v>
      </c>
      <c r="C48" s="216" t="s">
        <v>1014</v>
      </c>
      <c r="D48" s="216" t="s">
        <v>594</v>
      </c>
      <c r="E48" s="216" t="s">
        <v>594</v>
      </c>
      <c r="F48" s="216" t="s">
        <v>594</v>
      </c>
      <c r="G48" s="216" t="s">
        <v>594</v>
      </c>
      <c r="H48" s="216" t="s">
        <v>594</v>
      </c>
      <c r="I48" s="216" t="s">
        <v>594</v>
      </c>
      <c r="J48" s="216" t="s">
        <v>594</v>
      </c>
      <c r="K48" s="216" t="s">
        <v>594</v>
      </c>
      <c r="L48" s="216" t="s">
        <v>594</v>
      </c>
      <c r="M48" s="217" t="s">
        <v>594</v>
      </c>
    </row>
    <row r="49" spans="1:13">
      <c r="A49" s="1632"/>
      <c r="B49" s="259" t="s">
        <v>990</v>
      </c>
      <c r="C49" s="216">
        <v>2022</v>
      </c>
      <c r="D49" s="216" t="s">
        <v>594</v>
      </c>
      <c r="E49" s="216" t="s">
        <v>594</v>
      </c>
      <c r="F49" s="216" t="s">
        <v>594</v>
      </c>
      <c r="G49" s="216" t="s">
        <v>594</v>
      </c>
      <c r="H49" s="216" t="s">
        <v>594</v>
      </c>
      <c r="I49" s="216" t="s">
        <v>594</v>
      </c>
      <c r="J49" s="216" t="s">
        <v>594</v>
      </c>
      <c r="K49" s="216" t="s">
        <v>594</v>
      </c>
      <c r="L49" s="216" t="s">
        <v>594</v>
      </c>
      <c r="M49" s="217" t="s">
        <v>594</v>
      </c>
    </row>
    <row r="50" spans="1:13" ht="15" customHeight="1">
      <c r="A50" s="1652" t="s">
        <v>216</v>
      </c>
      <c r="B50" s="265" t="s">
        <v>992</v>
      </c>
      <c r="C50" s="1554" t="s">
        <v>677</v>
      </c>
      <c r="D50" s="1554"/>
      <c r="E50" s="1554"/>
      <c r="F50" s="1554"/>
      <c r="G50" s="1554"/>
      <c r="H50" s="1554"/>
      <c r="I50" s="1554"/>
      <c r="J50" s="1554"/>
      <c r="K50" s="1554"/>
      <c r="L50" s="1554"/>
      <c r="M50" s="1555"/>
    </row>
    <row r="51" spans="1:13" ht="15" customHeight="1">
      <c r="A51" s="1653"/>
      <c r="B51" s="265" t="s">
        <v>993</v>
      </c>
      <c r="C51" s="1918" t="s">
        <v>1630</v>
      </c>
      <c r="D51" s="1918"/>
      <c r="E51" s="1918"/>
      <c r="F51" s="1918"/>
      <c r="G51" s="1918"/>
      <c r="H51" s="1918"/>
      <c r="I51" s="1918"/>
      <c r="J51" s="1918"/>
      <c r="K51" s="1918"/>
      <c r="L51" s="1918"/>
      <c r="M51" s="1919"/>
    </row>
    <row r="52" spans="1:13" ht="15" customHeight="1">
      <c r="A52" s="1653"/>
      <c r="B52" s="265" t="s">
        <v>995</v>
      </c>
      <c r="C52" s="1918" t="s">
        <v>1631</v>
      </c>
      <c r="D52" s="1918"/>
      <c r="E52" s="1918"/>
      <c r="F52" s="1918"/>
      <c r="G52" s="1918"/>
      <c r="H52" s="1918"/>
      <c r="I52" s="1918"/>
      <c r="J52" s="1918"/>
      <c r="K52" s="1918"/>
      <c r="L52" s="1918"/>
      <c r="M52" s="1919"/>
    </row>
    <row r="53" spans="1:13" ht="15" customHeight="1">
      <c r="A53" s="1653"/>
      <c r="B53" s="265" t="s">
        <v>997</v>
      </c>
      <c r="C53" s="1918" t="s">
        <v>1632</v>
      </c>
      <c r="D53" s="1918"/>
      <c r="E53" s="1918"/>
      <c r="F53" s="1918"/>
      <c r="G53" s="1918"/>
      <c r="H53" s="1918"/>
      <c r="I53" s="1918"/>
      <c r="J53" s="1918"/>
      <c r="K53" s="1918"/>
      <c r="L53" s="1918"/>
      <c r="M53" s="1919"/>
    </row>
    <row r="54" spans="1:13" ht="15" customHeight="1">
      <c r="A54" s="1653"/>
      <c r="B54" s="265" t="s">
        <v>998</v>
      </c>
      <c r="C54" s="1918" t="s">
        <v>678</v>
      </c>
      <c r="D54" s="1918"/>
      <c r="E54" s="1918"/>
      <c r="F54" s="1918"/>
      <c r="G54" s="1918"/>
      <c r="H54" s="1918"/>
      <c r="I54" s="1918"/>
      <c r="J54" s="1918"/>
      <c r="K54" s="1918"/>
      <c r="L54" s="1918"/>
      <c r="M54" s="1919"/>
    </row>
    <row r="55" spans="1:13" ht="15" customHeight="1">
      <c r="A55" s="1654"/>
      <c r="B55" s="265" t="s">
        <v>999</v>
      </c>
      <c r="C55" s="1918">
        <v>6605400</v>
      </c>
      <c r="D55" s="1918"/>
      <c r="E55" s="1918"/>
      <c r="F55" s="1918"/>
      <c r="G55" s="1918"/>
      <c r="H55" s="1918"/>
      <c r="I55" s="1918"/>
      <c r="J55" s="1918"/>
      <c r="K55" s="1918"/>
      <c r="L55" s="1918"/>
      <c r="M55" s="1919"/>
    </row>
    <row r="56" spans="1:13" ht="15" customHeight="1">
      <c r="A56" s="1652" t="s">
        <v>1000</v>
      </c>
      <c r="B56" s="266" t="s">
        <v>1001</v>
      </c>
      <c r="C56" s="1918" t="s">
        <v>1633</v>
      </c>
      <c r="D56" s="1918"/>
      <c r="E56" s="1918"/>
      <c r="F56" s="1918"/>
      <c r="G56" s="1918"/>
      <c r="H56" s="1918"/>
      <c r="I56" s="1918"/>
      <c r="J56" s="1918"/>
      <c r="K56" s="1918"/>
      <c r="L56" s="1918"/>
      <c r="M56" s="1919"/>
    </row>
    <row r="57" spans="1:13" ht="15" customHeight="1">
      <c r="A57" s="1653"/>
      <c r="B57" s="266" t="s">
        <v>1003</v>
      </c>
      <c r="C57" s="1918" t="s">
        <v>1227</v>
      </c>
      <c r="D57" s="1918"/>
      <c r="E57" s="1918"/>
      <c r="F57" s="1918"/>
      <c r="G57" s="1918"/>
      <c r="H57" s="1918"/>
      <c r="I57" s="1918"/>
      <c r="J57" s="1918"/>
      <c r="K57" s="1918"/>
      <c r="L57" s="1918"/>
      <c r="M57" s="1919"/>
    </row>
    <row r="58" spans="1:13" ht="15" customHeight="1">
      <c r="A58" s="1653"/>
      <c r="B58" s="267" t="s">
        <v>296</v>
      </c>
      <c r="C58" s="1918" t="s">
        <v>1631</v>
      </c>
      <c r="D58" s="1918"/>
      <c r="E58" s="1918"/>
      <c r="F58" s="1918"/>
      <c r="G58" s="1918"/>
      <c r="H58" s="1918"/>
      <c r="I58" s="1918"/>
      <c r="J58" s="1918"/>
      <c r="K58" s="1918"/>
      <c r="L58" s="1918"/>
      <c r="M58" s="1919"/>
    </row>
    <row r="59" spans="1:13" ht="15" customHeight="1">
      <c r="A59" s="318" t="s">
        <v>220</v>
      </c>
      <c r="B59" s="268" t="s">
        <v>594</v>
      </c>
      <c r="C59" s="1648" t="s">
        <v>1634</v>
      </c>
      <c r="D59" s="1648"/>
      <c r="E59" s="1648"/>
      <c r="F59" s="1648"/>
      <c r="G59" s="1648"/>
      <c r="H59" s="1648"/>
      <c r="I59" s="1648"/>
      <c r="J59" s="1648"/>
      <c r="K59" s="1648"/>
      <c r="L59" s="1648"/>
      <c r="M59" s="1649"/>
    </row>
  </sheetData>
  <mergeCells count="47">
    <mergeCell ref="A56:A58"/>
    <mergeCell ref="C56:M56"/>
    <mergeCell ref="C57:M57"/>
    <mergeCell ref="C58:M58"/>
    <mergeCell ref="A50:A55"/>
    <mergeCell ref="C59:M59"/>
    <mergeCell ref="G43:J44"/>
    <mergeCell ref="L43:M44"/>
    <mergeCell ref="C46:M46"/>
    <mergeCell ref="C47:M47"/>
    <mergeCell ref="C50:M50"/>
    <mergeCell ref="C51:M51"/>
    <mergeCell ref="C52:M52"/>
    <mergeCell ref="C53:M53"/>
    <mergeCell ref="C54:M54"/>
    <mergeCell ref="C55:M55"/>
    <mergeCell ref="A15:A49"/>
    <mergeCell ref="C15:M15"/>
    <mergeCell ref="C16:M16"/>
    <mergeCell ref="B17:B23"/>
    <mergeCell ref="B24:B27"/>
    <mergeCell ref="J29:M29"/>
    <mergeCell ref="B31:B33"/>
    <mergeCell ref="B34:B41"/>
    <mergeCell ref="B42:B45"/>
    <mergeCell ref="F43:F44"/>
    <mergeCell ref="C11:M11"/>
    <mergeCell ref="C12:M12"/>
    <mergeCell ref="C13:M13"/>
    <mergeCell ref="C14:D14"/>
    <mergeCell ref="F14:M14"/>
    <mergeCell ref="A2:A14"/>
    <mergeCell ref="C2:M2"/>
    <mergeCell ref="C3:M3"/>
    <mergeCell ref="F4:G4"/>
    <mergeCell ref="H4:I4"/>
    <mergeCell ref="C5:M5"/>
    <mergeCell ref="C6:M6"/>
    <mergeCell ref="C7:D7"/>
    <mergeCell ref="I7:M7"/>
    <mergeCell ref="B8:B10"/>
    <mergeCell ref="C9:D9"/>
    <mergeCell ref="F9:G9"/>
    <mergeCell ref="I9:J9"/>
    <mergeCell ref="C10:D10"/>
    <mergeCell ref="F10:G10"/>
    <mergeCell ref="I10:J10"/>
  </mergeCells>
  <hyperlinks>
    <hyperlink ref="C54" r:id="rId1"/>
  </hyperlinks>
  <pageMargins left="0.7" right="0.7" top="0.75" bottom="0.75" header="0.3" footer="0.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B4"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3" width="9.140625" style="310"/>
    <col min="14" max="18" width="28" style="11" customWidth="1"/>
    <col min="19" max="16384" width="9.140625" style="310"/>
  </cols>
  <sheetData>
    <row r="1" spans="1:13">
      <c r="A1" s="56"/>
      <c r="B1" s="57" t="s">
        <v>1635</v>
      </c>
      <c r="C1" s="196"/>
      <c r="D1" s="196"/>
      <c r="E1" s="196"/>
      <c r="F1" s="196"/>
      <c r="G1" s="196"/>
      <c r="H1" s="196"/>
      <c r="I1" s="196"/>
      <c r="J1" s="196"/>
      <c r="K1" s="196"/>
      <c r="L1" s="196"/>
      <c r="M1" s="197"/>
    </row>
    <row r="2" spans="1:13" ht="15.75" customHeight="1">
      <c r="A2" s="1728" t="s">
        <v>944</v>
      </c>
      <c r="B2" s="139" t="s">
        <v>945</v>
      </c>
      <c r="C2" s="1927" t="s">
        <v>679</v>
      </c>
      <c r="D2" s="1639"/>
      <c r="E2" s="1639"/>
      <c r="F2" s="1639"/>
      <c r="G2" s="1639"/>
      <c r="H2" s="1639"/>
      <c r="I2" s="1639"/>
      <c r="J2" s="1639"/>
      <c r="K2" s="1639"/>
      <c r="L2" s="1639"/>
      <c r="M2" s="1640"/>
    </row>
    <row r="3" spans="1:13" ht="31.5">
      <c r="A3" s="1729"/>
      <c r="B3" s="151" t="s">
        <v>1063</v>
      </c>
      <c r="C3" s="1577" t="s">
        <v>1636</v>
      </c>
      <c r="D3" s="1554"/>
      <c r="E3" s="1554"/>
      <c r="F3" s="1554"/>
      <c r="G3" s="1554"/>
      <c r="H3" s="1554"/>
      <c r="I3" s="1554"/>
      <c r="J3" s="1554"/>
      <c r="K3" s="1554"/>
      <c r="L3" s="1554"/>
      <c r="M3" s="1555"/>
    </row>
    <row r="4" spans="1:13" ht="15.75" customHeight="1">
      <c r="A4" s="1729"/>
      <c r="B4" s="142" t="s">
        <v>292</v>
      </c>
      <c r="C4" s="215" t="s">
        <v>93</v>
      </c>
      <c r="D4" s="1663"/>
      <c r="E4" s="1664"/>
      <c r="F4" s="2157" t="s">
        <v>293</v>
      </c>
      <c r="G4" s="2158"/>
      <c r="H4" s="231">
        <v>156</v>
      </c>
      <c r="I4" s="216" t="s">
        <v>594</v>
      </c>
      <c r="J4" s="216" t="s">
        <v>594</v>
      </c>
      <c r="K4" s="216" t="s">
        <v>594</v>
      </c>
      <c r="L4" s="216" t="s">
        <v>594</v>
      </c>
      <c r="M4" s="217" t="s">
        <v>594</v>
      </c>
    </row>
    <row r="5" spans="1:13" ht="28.5" customHeight="1">
      <c r="A5" s="1729"/>
      <c r="B5" s="142" t="s">
        <v>947</v>
      </c>
      <c r="C5" s="1577" t="s">
        <v>1601</v>
      </c>
      <c r="D5" s="1554"/>
      <c r="E5" s="1554"/>
      <c r="F5" s="1554"/>
      <c r="G5" s="1554"/>
      <c r="H5" s="1554"/>
      <c r="I5" s="1554"/>
      <c r="J5" s="1554"/>
      <c r="K5" s="1554"/>
      <c r="L5" s="1554"/>
      <c r="M5" s="1555"/>
    </row>
    <row r="6" spans="1:13" ht="15.75" customHeight="1">
      <c r="A6" s="1729"/>
      <c r="B6" s="142" t="s">
        <v>948</v>
      </c>
      <c r="C6" s="1577" t="s">
        <v>1602</v>
      </c>
      <c r="D6" s="1554"/>
      <c r="E6" s="1554"/>
      <c r="F6" s="1554"/>
      <c r="G6" s="1554"/>
      <c r="H6" s="1554"/>
      <c r="I6" s="1554"/>
      <c r="J6" s="1554"/>
      <c r="K6" s="1554"/>
      <c r="L6" s="1554"/>
      <c r="M6" s="1555"/>
    </row>
    <row r="7" spans="1:13">
      <c r="A7" s="1729"/>
      <c r="B7" s="151" t="s">
        <v>949</v>
      </c>
      <c r="C7" s="1583" t="s">
        <v>35</v>
      </c>
      <c r="D7" s="1560"/>
      <c r="E7" s="120"/>
      <c r="F7" s="120"/>
      <c r="G7" s="121"/>
      <c r="H7" s="61" t="s">
        <v>296</v>
      </c>
      <c r="I7" s="1559" t="s">
        <v>71</v>
      </c>
      <c r="J7" s="1560"/>
      <c r="K7" s="1560"/>
      <c r="L7" s="1560"/>
      <c r="M7" s="1561"/>
    </row>
    <row r="8" spans="1:13" ht="15.75" customHeight="1">
      <c r="A8" s="1729"/>
      <c r="B8" s="1741" t="s">
        <v>950</v>
      </c>
      <c r="C8" s="122"/>
      <c r="D8" s="123"/>
      <c r="E8" s="123"/>
      <c r="F8" s="123"/>
      <c r="G8" s="123"/>
      <c r="H8" s="123"/>
      <c r="I8" s="123"/>
      <c r="J8" s="123"/>
      <c r="K8" s="123"/>
      <c r="L8" s="124"/>
      <c r="M8" s="125"/>
    </row>
    <row r="9" spans="1:13" ht="15.75" customHeight="1">
      <c r="A9" s="1729"/>
      <c r="B9" s="1742"/>
      <c r="C9" s="2021" t="s">
        <v>71</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61.5" customHeight="1">
      <c r="A11" s="1729"/>
      <c r="B11" s="151" t="s">
        <v>952</v>
      </c>
      <c r="C11" s="1755" t="s">
        <v>1637</v>
      </c>
      <c r="D11" s="1756"/>
      <c r="E11" s="1756"/>
      <c r="F11" s="1756"/>
      <c r="G11" s="1756"/>
      <c r="H11" s="1756"/>
      <c r="I11" s="1756"/>
      <c r="J11" s="1756"/>
      <c r="K11" s="1756"/>
      <c r="L11" s="1756"/>
      <c r="M11" s="1757"/>
    </row>
    <row r="12" spans="1:13" ht="47.25" customHeight="1">
      <c r="A12" s="1729"/>
      <c r="B12" s="151" t="s">
        <v>1069</v>
      </c>
      <c r="C12" s="1577" t="s">
        <v>1638</v>
      </c>
      <c r="D12" s="1554"/>
      <c r="E12" s="1554"/>
      <c r="F12" s="1554"/>
      <c r="G12" s="1554"/>
      <c r="H12" s="1554"/>
      <c r="I12" s="1554"/>
      <c r="J12" s="1554"/>
      <c r="K12" s="1554"/>
      <c r="L12" s="1554"/>
      <c r="M12" s="1555"/>
    </row>
    <row r="13" spans="1:13" ht="31.5">
      <c r="A13" s="1729"/>
      <c r="B13" s="151" t="s">
        <v>1071</v>
      </c>
      <c r="C13" s="1747" t="s">
        <v>639</v>
      </c>
      <c r="D13" s="1712"/>
      <c r="E13" s="1712"/>
      <c r="F13" s="1712"/>
      <c r="G13" s="1712"/>
      <c r="H13" s="1712"/>
      <c r="I13" s="1712"/>
      <c r="J13" s="1712"/>
      <c r="K13" s="1712"/>
      <c r="L13" s="1712"/>
      <c r="M13" s="1713"/>
    </row>
    <row r="14" spans="1:13" ht="30.75" customHeight="1">
      <c r="A14" s="1729"/>
      <c r="B14" s="1746" t="s">
        <v>1072</v>
      </c>
      <c r="C14" s="1723" t="s">
        <v>72</v>
      </c>
      <c r="D14" s="1723"/>
      <c r="E14" s="84" t="s">
        <v>108</v>
      </c>
      <c r="F14" s="1761" t="s">
        <v>1639</v>
      </c>
      <c r="G14" s="1610"/>
      <c r="H14" s="1610"/>
      <c r="I14" s="1610"/>
      <c r="J14" s="1610"/>
      <c r="K14" s="1610"/>
      <c r="L14" s="1610"/>
      <c r="M14" s="1611"/>
    </row>
    <row r="15" spans="1:13">
      <c r="A15" s="1729"/>
      <c r="B15" s="1746"/>
      <c r="C15" s="99"/>
      <c r="D15" s="99"/>
      <c r="E15" s="167"/>
      <c r="F15" s="55"/>
      <c r="G15" s="55"/>
      <c r="H15" s="55"/>
      <c r="I15" s="55"/>
      <c r="J15" s="55"/>
      <c r="K15" s="55"/>
      <c r="L15" s="124"/>
      <c r="M15" s="125"/>
    </row>
    <row r="16" spans="1:13">
      <c r="A16" s="1714" t="s">
        <v>204</v>
      </c>
      <c r="B16" s="140" t="s">
        <v>283</v>
      </c>
      <c r="C16" s="1577" t="s">
        <v>5</v>
      </c>
      <c r="D16" s="1554"/>
      <c r="E16" s="1554"/>
      <c r="F16" s="1554"/>
      <c r="G16" s="1554"/>
      <c r="H16" s="1554"/>
      <c r="I16" s="1554"/>
      <c r="J16" s="1554"/>
      <c r="K16" s="1554"/>
      <c r="L16" s="1554"/>
      <c r="M16" s="1555"/>
    </row>
    <row r="17" spans="1:13" ht="15.75" customHeight="1">
      <c r="A17" s="1715"/>
      <c r="B17" s="140" t="s">
        <v>1074</v>
      </c>
      <c r="C17" s="1577" t="s">
        <v>680</v>
      </c>
      <c r="D17" s="1554"/>
      <c r="E17" s="1554"/>
      <c r="F17" s="1554"/>
      <c r="G17" s="1554"/>
      <c r="H17" s="1554"/>
      <c r="I17" s="1554"/>
      <c r="J17" s="1554"/>
      <c r="K17" s="1554"/>
      <c r="L17" s="1554"/>
      <c r="M17" s="1555"/>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8"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t="s">
        <v>964</v>
      </c>
      <c r="K26" s="781"/>
      <c r="L26" s="25"/>
      <c r="M26" s="108"/>
    </row>
    <row r="27" spans="1:13" ht="31.5">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15.75" customHeight="1">
      <c r="A30" s="1715"/>
      <c r="B30" s="143"/>
      <c r="C30" s="76" t="s">
        <v>974</v>
      </c>
      <c r="D30" s="226">
        <v>500</v>
      </c>
      <c r="E30" s="220" t="s">
        <v>594</v>
      </c>
      <c r="F30" s="221" t="s">
        <v>975</v>
      </c>
      <c r="G30" s="222">
        <v>2022</v>
      </c>
      <c r="H30" s="220" t="s">
        <v>594</v>
      </c>
      <c r="I30" s="221" t="s">
        <v>976</v>
      </c>
      <c r="J30" s="1663" t="s">
        <v>1640</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63">
        <v>800</v>
      </c>
      <c r="E37" s="263" t="s">
        <v>594</v>
      </c>
      <c r="F37" s="263">
        <v>800</v>
      </c>
      <c r="G37" s="263" t="s">
        <v>594</v>
      </c>
      <c r="H37" s="263">
        <v>800</v>
      </c>
      <c r="I37" s="263" t="s">
        <v>594</v>
      </c>
      <c r="J37" s="263">
        <v>800</v>
      </c>
      <c r="K37" s="263" t="s">
        <v>594</v>
      </c>
      <c r="L37" s="263">
        <v>800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63">
        <v>800</v>
      </c>
      <c r="E39" s="263" t="s">
        <v>594</v>
      </c>
      <c r="F39" s="263">
        <v>800</v>
      </c>
      <c r="G39" s="263" t="s">
        <v>594</v>
      </c>
      <c r="H39" s="263">
        <v>800</v>
      </c>
      <c r="I39" s="263" t="s">
        <v>594</v>
      </c>
      <c r="J39" s="263">
        <v>800</v>
      </c>
      <c r="K39" s="263" t="s">
        <v>594</v>
      </c>
      <c r="L39" s="263">
        <v>800</v>
      </c>
      <c r="M39" s="214" t="s">
        <v>594</v>
      </c>
    </row>
    <row r="40" spans="1:13">
      <c r="A40" s="1715"/>
      <c r="B40" s="1557"/>
      <c r="C40" s="81"/>
      <c r="D40" s="6">
        <v>2033</v>
      </c>
      <c r="E40" s="6"/>
      <c r="F40" s="10" t="s">
        <v>981</v>
      </c>
      <c r="G40" s="6"/>
      <c r="H40" s="131"/>
      <c r="I40" s="131"/>
      <c r="J40" s="131"/>
      <c r="K40" s="6"/>
      <c r="L40" s="6"/>
      <c r="M40" s="200"/>
    </row>
    <row r="41" spans="1:13" ht="16.5" customHeight="1">
      <c r="A41" s="1715"/>
      <c r="B41" s="1557"/>
      <c r="C41" s="81"/>
      <c r="D41" s="263">
        <v>800</v>
      </c>
      <c r="E41" s="212" t="s">
        <v>594</v>
      </c>
      <c r="F41" s="2245">
        <v>8800</v>
      </c>
      <c r="G41" s="1551"/>
      <c r="H41" s="97"/>
      <c r="I41" s="6"/>
      <c r="J41" s="97"/>
      <c r="K41" s="6"/>
      <c r="L41" s="97"/>
      <c r="M41" s="201"/>
    </row>
    <row r="42" spans="1:13">
      <c r="A42" s="1715"/>
      <c r="B42" s="1557"/>
      <c r="C42" s="82"/>
      <c r="D42" s="10"/>
      <c r="E42" s="94"/>
      <c r="F42" s="10"/>
      <c r="G42" s="94"/>
      <c r="H42" s="92"/>
      <c r="I42" s="67"/>
      <c r="J42" s="92"/>
      <c r="K42" s="67"/>
      <c r="L42" s="92"/>
      <c r="M42" s="202"/>
    </row>
    <row r="43" spans="1:13" ht="15.75"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105</v>
      </c>
      <c r="H44" s="1725"/>
      <c r="I44" s="1725"/>
      <c r="J44" s="1725"/>
      <c r="K44" s="785" t="s">
        <v>984</v>
      </c>
      <c r="L44" s="2249" t="s">
        <v>1641</v>
      </c>
      <c r="M44" s="2250"/>
    </row>
    <row r="45" spans="1:13">
      <c r="A45" s="1715"/>
      <c r="B45" s="1557"/>
      <c r="C45" s="109"/>
      <c r="D45" s="111" t="s">
        <v>964</v>
      </c>
      <c r="E45" s="18"/>
      <c r="F45" s="1592"/>
      <c r="G45" s="1725"/>
      <c r="H45" s="1725"/>
      <c r="I45" s="1725"/>
      <c r="J45" s="1725"/>
      <c r="K45" s="25"/>
      <c r="L45" s="2251"/>
      <c r="M45" s="2252"/>
    </row>
    <row r="46" spans="1:13">
      <c r="A46" s="1715"/>
      <c r="B46" s="1558"/>
      <c r="C46" s="112"/>
      <c r="D46" s="113"/>
      <c r="E46" s="113"/>
      <c r="F46" s="113"/>
      <c r="G46" s="113"/>
      <c r="H46" s="113"/>
      <c r="I46" s="113"/>
      <c r="J46" s="113"/>
      <c r="K46" s="113"/>
      <c r="L46" s="25"/>
      <c r="M46" s="108"/>
    </row>
    <row r="47" spans="1:13" ht="62.25" customHeight="1">
      <c r="A47" s="1715"/>
      <c r="B47" s="151" t="s">
        <v>985</v>
      </c>
      <c r="C47" s="2253" t="s">
        <v>1642</v>
      </c>
      <c r="D47" s="2254"/>
      <c r="E47" s="2254"/>
      <c r="F47" s="2254"/>
      <c r="G47" s="2254"/>
      <c r="H47" s="2254"/>
      <c r="I47" s="2254"/>
      <c r="J47" s="2254"/>
      <c r="K47" s="2254"/>
      <c r="L47" s="2254"/>
      <c r="M47" s="2255"/>
    </row>
    <row r="48" spans="1:13" ht="15.75" customHeight="1">
      <c r="A48" s="1715"/>
      <c r="B48" s="1224" t="s">
        <v>986</v>
      </c>
      <c r="C48" s="2256" t="s">
        <v>1643</v>
      </c>
      <c r="D48" s="2256"/>
      <c r="E48" s="2256"/>
      <c r="F48" s="2256"/>
      <c r="G48" s="2256"/>
      <c r="H48" s="2256"/>
      <c r="I48" s="2256"/>
      <c r="J48" s="2256"/>
      <c r="K48" s="2256"/>
      <c r="L48" s="2256"/>
      <c r="M48" s="2256"/>
    </row>
    <row r="49" spans="1:13">
      <c r="A49" s="1715"/>
      <c r="B49" s="140" t="s">
        <v>988</v>
      </c>
      <c r="C49" s="275">
        <v>5</v>
      </c>
      <c r="D49" s="216" t="s">
        <v>594</v>
      </c>
      <c r="E49" s="216" t="s">
        <v>594</v>
      </c>
      <c r="F49" s="216" t="s">
        <v>594</v>
      </c>
      <c r="G49" s="216" t="s">
        <v>594</v>
      </c>
      <c r="H49" s="216" t="s">
        <v>594</v>
      </c>
      <c r="I49" s="216" t="s">
        <v>594</v>
      </c>
      <c r="J49" s="216" t="s">
        <v>594</v>
      </c>
      <c r="K49" s="216" t="s">
        <v>594</v>
      </c>
      <c r="L49" s="216" t="s">
        <v>594</v>
      </c>
      <c r="M49" s="217" t="s">
        <v>594</v>
      </c>
    </row>
    <row r="50" spans="1:13" ht="31.5">
      <c r="A50" s="1715"/>
      <c r="B50" s="140" t="s">
        <v>990</v>
      </c>
      <c r="C50" s="216" t="s">
        <v>1644</v>
      </c>
      <c r="D50" s="216" t="s">
        <v>594</v>
      </c>
      <c r="E50" s="216" t="s">
        <v>594</v>
      </c>
      <c r="F50" s="216" t="s">
        <v>594</v>
      </c>
      <c r="G50" s="216" t="s">
        <v>594</v>
      </c>
      <c r="H50" s="216" t="s">
        <v>594</v>
      </c>
      <c r="I50" s="216" t="s">
        <v>594</v>
      </c>
      <c r="J50" s="216" t="s">
        <v>594</v>
      </c>
      <c r="K50" s="216" t="s">
        <v>594</v>
      </c>
      <c r="L50" s="216" t="s">
        <v>594</v>
      </c>
      <c r="M50" s="217" t="s">
        <v>594</v>
      </c>
    </row>
    <row r="51" spans="1:13" ht="15.75" customHeight="1">
      <c r="A51" s="1699" t="s">
        <v>216</v>
      </c>
      <c r="B51" s="144" t="s">
        <v>992</v>
      </c>
      <c r="C51" s="1577" t="s">
        <v>682</v>
      </c>
      <c r="D51" s="1554"/>
      <c r="E51" s="1554"/>
      <c r="F51" s="1554"/>
      <c r="G51" s="1554"/>
      <c r="H51" s="1554"/>
      <c r="I51" s="1554"/>
      <c r="J51" s="1554"/>
      <c r="K51" s="1554"/>
      <c r="L51" s="1554"/>
      <c r="M51" s="1555"/>
    </row>
    <row r="52" spans="1:13">
      <c r="A52" s="1700"/>
      <c r="B52" s="144" t="s">
        <v>993</v>
      </c>
      <c r="C52" s="1577" t="s">
        <v>1645</v>
      </c>
      <c r="D52" s="1554"/>
      <c r="E52" s="1554"/>
      <c r="F52" s="1554"/>
      <c r="G52" s="1554"/>
      <c r="H52" s="1554"/>
      <c r="I52" s="1554"/>
      <c r="J52" s="1554"/>
      <c r="K52" s="1554"/>
      <c r="L52" s="1554"/>
      <c r="M52" s="1555"/>
    </row>
    <row r="53" spans="1:13">
      <c r="A53" s="1700"/>
      <c r="B53" s="144" t="s">
        <v>995</v>
      </c>
      <c r="C53" s="1577" t="s">
        <v>71</v>
      </c>
      <c r="D53" s="1554"/>
      <c r="E53" s="1554"/>
      <c r="F53" s="1554"/>
      <c r="G53" s="1554"/>
      <c r="H53" s="1554"/>
      <c r="I53" s="1554"/>
      <c r="J53" s="1554"/>
      <c r="K53" s="1554"/>
      <c r="L53" s="1554"/>
      <c r="M53" s="1555"/>
    </row>
    <row r="54" spans="1:13" ht="15.75" customHeight="1">
      <c r="A54" s="1700"/>
      <c r="B54" s="145" t="s">
        <v>997</v>
      </c>
      <c r="C54" s="1577" t="s">
        <v>1646</v>
      </c>
      <c r="D54" s="1554"/>
      <c r="E54" s="1554"/>
      <c r="F54" s="1554"/>
      <c r="G54" s="1554"/>
      <c r="H54" s="1554"/>
      <c r="I54" s="1554"/>
      <c r="J54" s="1554"/>
      <c r="K54" s="1554"/>
      <c r="L54" s="1554"/>
      <c r="M54" s="1555"/>
    </row>
    <row r="55" spans="1:13" ht="15.75" customHeight="1">
      <c r="A55" s="1700"/>
      <c r="B55" s="144" t="s">
        <v>998</v>
      </c>
      <c r="C55" s="1920" t="s">
        <v>683</v>
      </c>
      <c r="D55" s="1921"/>
      <c r="E55" s="1921"/>
      <c r="F55" s="1921"/>
      <c r="G55" s="1921"/>
      <c r="H55" s="1921"/>
      <c r="I55" s="1921"/>
      <c r="J55" s="1921"/>
      <c r="K55" s="1921"/>
      <c r="L55" s="1921"/>
      <c r="M55" s="1922"/>
    </row>
    <row r="56" spans="1:13">
      <c r="A56" s="1704"/>
      <c r="B56" s="144" t="s">
        <v>999</v>
      </c>
      <c r="C56" s="1917">
        <v>4320410</v>
      </c>
      <c r="D56" s="1918"/>
      <c r="E56" s="1918"/>
      <c r="F56" s="1918"/>
      <c r="G56" s="1918"/>
      <c r="H56" s="1918"/>
      <c r="I56" s="1918"/>
      <c r="J56" s="1918"/>
      <c r="K56" s="1918"/>
      <c r="L56" s="1918"/>
      <c r="M56" s="1919"/>
    </row>
    <row r="57" spans="1:13" ht="15.75" customHeight="1">
      <c r="A57" s="1699" t="s">
        <v>1000</v>
      </c>
      <c r="B57" s="146" t="s">
        <v>1001</v>
      </c>
      <c r="C57" s="1577" t="s">
        <v>1647</v>
      </c>
      <c r="D57" s="1554"/>
      <c r="E57" s="1554"/>
      <c r="F57" s="1554"/>
      <c r="G57" s="1554"/>
      <c r="H57" s="1554"/>
      <c r="I57" s="1554"/>
      <c r="J57" s="1554"/>
      <c r="K57" s="1554"/>
      <c r="L57" s="1554"/>
      <c r="M57" s="1555"/>
    </row>
    <row r="58" spans="1:13" ht="15.75" customHeight="1">
      <c r="A58" s="1700"/>
      <c r="B58" s="146" t="s">
        <v>1003</v>
      </c>
      <c r="C58" s="1577" t="s">
        <v>1227</v>
      </c>
      <c r="D58" s="1554"/>
      <c r="E58" s="1554"/>
      <c r="F58" s="1554"/>
      <c r="G58" s="1554"/>
      <c r="H58" s="1554"/>
      <c r="I58" s="1554"/>
      <c r="J58" s="1554"/>
      <c r="K58" s="1554"/>
      <c r="L58" s="1554"/>
      <c r="M58" s="1555"/>
    </row>
    <row r="59" spans="1:13" ht="15.75" customHeight="1">
      <c r="A59" s="1700"/>
      <c r="B59" s="147" t="s">
        <v>296</v>
      </c>
      <c r="C59" s="1577" t="s">
        <v>71</v>
      </c>
      <c r="D59" s="1554"/>
      <c r="E59" s="1554"/>
      <c r="F59" s="1554"/>
      <c r="G59" s="1554"/>
      <c r="H59" s="1554"/>
      <c r="I59" s="1554"/>
      <c r="J59" s="1554"/>
      <c r="K59" s="1554"/>
      <c r="L59" s="1554"/>
      <c r="M59" s="1555"/>
    </row>
    <row r="60" spans="1:13" ht="15.75" customHeight="1">
      <c r="A60" s="138" t="s">
        <v>220</v>
      </c>
      <c r="B60" s="148"/>
      <c r="C60" s="2213"/>
      <c r="D60" s="1765"/>
      <c r="E60" s="1765"/>
      <c r="F60" s="1765"/>
      <c r="G60" s="1765"/>
      <c r="H60" s="1765"/>
      <c r="I60" s="1765"/>
      <c r="J60" s="1765"/>
      <c r="K60" s="1765"/>
      <c r="L60" s="1765"/>
      <c r="M60" s="1766"/>
    </row>
  </sheetData>
  <mergeCells count="49">
    <mergeCell ref="A57:A59"/>
    <mergeCell ref="C57:M57"/>
    <mergeCell ref="C58:M58"/>
    <mergeCell ref="C59:M59"/>
    <mergeCell ref="C60:M60"/>
    <mergeCell ref="A51:A56"/>
    <mergeCell ref="C51:M51"/>
    <mergeCell ref="C52:M52"/>
    <mergeCell ref="C53:M53"/>
    <mergeCell ref="C54:M54"/>
    <mergeCell ref="C55:M55"/>
    <mergeCell ref="C56:M56"/>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C11:M11"/>
    <mergeCell ref="C12:M12"/>
    <mergeCell ref="C13:M13"/>
    <mergeCell ref="B14:B15"/>
    <mergeCell ref="C14:D14"/>
    <mergeCell ref="F14:M14"/>
    <mergeCell ref="A2:A15"/>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s>
  <dataValidations count="6">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s>
    </ex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R62"/>
  <sheetViews>
    <sheetView topLeftCell="B17" zoomScale="72" zoomScaleNormal="72" zoomScalePageLayoutView="80" workbookViewId="0">
      <selection activeCell="C2" sqref="C2:M2"/>
    </sheetView>
  </sheetViews>
  <sheetFormatPr baseColWidth="10" defaultColWidth="9.140625" defaultRowHeight="15.75"/>
  <cols>
    <col min="1" max="1" width="22.42578125" customWidth="1"/>
    <col min="2" max="2" width="45.28515625" customWidth="1"/>
    <col min="14" max="18" width="28" style="11" customWidth="1"/>
  </cols>
  <sheetData>
    <row r="1" spans="1:13">
      <c r="A1" s="737" t="s">
        <v>594</v>
      </c>
      <c r="B1" s="277" t="s">
        <v>1648</v>
      </c>
      <c r="C1" s="278"/>
      <c r="D1" s="279" t="s">
        <v>594</v>
      </c>
      <c r="E1" s="279" t="s">
        <v>594</v>
      </c>
      <c r="F1" s="279" t="s">
        <v>594</v>
      </c>
      <c r="G1" s="279" t="s">
        <v>594</v>
      </c>
      <c r="H1" s="279" t="s">
        <v>594</v>
      </c>
      <c r="I1" s="279" t="s">
        <v>594</v>
      </c>
      <c r="J1" s="279" t="s">
        <v>594</v>
      </c>
      <c r="K1" s="279" t="s">
        <v>594</v>
      </c>
      <c r="L1" s="279" t="s">
        <v>594</v>
      </c>
      <c r="M1" s="280" t="s">
        <v>594</v>
      </c>
    </row>
    <row r="2" spans="1:13" ht="36" customHeight="1">
      <c r="A2" s="1817" t="s">
        <v>944</v>
      </c>
      <c r="B2" s="281" t="s">
        <v>945</v>
      </c>
      <c r="C2" s="2257" t="s">
        <v>2119</v>
      </c>
      <c r="D2" s="2257"/>
      <c r="E2" s="2257"/>
      <c r="F2" s="2257"/>
      <c r="G2" s="2257"/>
      <c r="H2" s="2257"/>
      <c r="I2" s="2257"/>
      <c r="J2" s="2257"/>
      <c r="K2" s="2257"/>
      <c r="L2" s="2257"/>
      <c r="M2" s="2258"/>
    </row>
    <row r="3" spans="1:13" ht="30.75" customHeight="1">
      <c r="A3" s="1818"/>
      <c r="B3" s="282" t="s">
        <v>1063</v>
      </c>
      <c r="C3" s="2186" t="s">
        <v>1649</v>
      </c>
      <c r="D3" s="2186"/>
      <c r="E3" s="2186"/>
      <c r="F3" s="2186"/>
      <c r="G3" s="2186"/>
      <c r="H3" s="2186"/>
      <c r="I3" s="2186"/>
      <c r="J3" s="2186"/>
      <c r="K3" s="2186"/>
      <c r="L3" s="2186"/>
      <c r="M3" s="2187"/>
    </row>
    <row r="4" spans="1:13" ht="15" customHeight="1">
      <c r="A4" s="1818"/>
      <c r="B4" s="284" t="s">
        <v>292</v>
      </c>
      <c r="C4" s="749" t="s">
        <v>93</v>
      </c>
      <c r="D4" s="830" t="s">
        <v>594</v>
      </c>
      <c r="E4" s="832" t="s">
        <v>594</v>
      </c>
      <c r="F4" s="2184" t="s">
        <v>293</v>
      </c>
      <c r="G4" s="2185"/>
      <c r="H4" s="812">
        <v>96</v>
      </c>
      <c r="I4" s="2186" t="s">
        <v>1650</v>
      </c>
      <c r="J4" s="2186"/>
      <c r="K4" s="2186"/>
      <c r="L4" s="2186"/>
      <c r="M4" s="2187"/>
    </row>
    <row r="5" spans="1:13" ht="15" customHeight="1">
      <c r="A5" s="1818"/>
      <c r="B5" s="284" t="s">
        <v>947</v>
      </c>
      <c r="C5" s="2186" t="s">
        <v>1651</v>
      </c>
      <c r="D5" s="2186"/>
      <c r="E5" s="2186"/>
      <c r="F5" s="2186"/>
      <c r="G5" s="2186"/>
      <c r="H5" s="2186"/>
      <c r="I5" s="2186"/>
      <c r="J5" s="2186"/>
      <c r="K5" s="2186"/>
      <c r="L5" s="2186"/>
      <c r="M5" s="2187"/>
    </row>
    <row r="6" spans="1:13" ht="15" customHeight="1">
      <c r="A6" s="1818"/>
      <c r="B6" s="284" t="s">
        <v>948</v>
      </c>
      <c r="C6" s="2186" t="s">
        <v>1652</v>
      </c>
      <c r="D6" s="2186"/>
      <c r="E6" s="2186"/>
      <c r="F6" s="2186"/>
      <c r="G6" s="2186"/>
      <c r="H6" s="2186"/>
      <c r="I6" s="2186"/>
      <c r="J6" s="2186"/>
      <c r="K6" s="2186"/>
      <c r="L6" s="2186"/>
      <c r="M6" s="2187"/>
    </row>
    <row r="7" spans="1:13" ht="15" customHeight="1">
      <c r="A7" s="1818"/>
      <c r="B7" s="284" t="s">
        <v>949</v>
      </c>
      <c r="C7" s="2188" t="s">
        <v>35</v>
      </c>
      <c r="D7" s="2188"/>
      <c r="E7" s="814" t="s">
        <v>594</v>
      </c>
      <c r="F7" s="814" t="s">
        <v>594</v>
      </c>
      <c r="G7" s="815" t="s">
        <v>594</v>
      </c>
      <c r="H7" s="285" t="s">
        <v>296</v>
      </c>
      <c r="I7" s="2188" t="s">
        <v>1478</v>
      </c>
      <c r="J7" s="2188"/>
      <c r="K7" s="2188"/>
      <c r="L7" s="2188"/>
      <c r="M7" s="2189"/>
    </row>
    <row r="8" spans="1:13">
      <c r="A8" s="1818"/>
      <c r="B8" s="1846" t="s">
        <v>950</v>
      </c>
      <c r="C8" s="814" t="s">
        <v>594</v>
      </c>
      <c r="D8" s="814" t="s">
        <v>594</v>
      </c>
      <c r="E8" s="816" t="s">
        <v>594</v>
      </c>
      <c r="F8" s="816" t="s">
        <v>594</v>
      </c>
      <c r="G8" s="816" t="s">
        <v>594</v>
      </c>
      <c r="H8" s="816" t="s">
        <v>594</v>
      </c>
      <c r="I8" s="814" t="s">
        <v>594</v>
      </c>
      <c r="J8" s="814" t="s">
        <v>594</v>
      </c>
      <c r="K8" s="814" t="s">
        <v>594</v>
      </c>
      <c r="L8" s="814" t="s">
        <v>594</v>
      </c>
      <c r="M8" s="817" t="s">
        <v>594</v>
      </c>
    </row>
    <row r="9" spans="1:13" ht="15" customHeight="1">
      <c r="A9" s="1818"/>
      <c r="B9" s="1846"/>
      <c r="C9" s="2190" t="s">
        <v>1478</v>
      </c>
      <c r="D9" s="2190"/>
      <c r="E9" s="814" t="s">
        <v>594</v>
      </c>
      <c r="F9" s="2190" t="s">
        <v>594</v>
      </c>
      <c r="G9" s="2190"/>
      <c r="H9" s="814" t="s">
        <v>594</v>
      </c>
      <c r="I9" s="2190" t="s">
        <v>594</v>
      </c>
      <c r="J9" s="2190"/>
      <c r="K9" s="814" t="s">
        <v>594</v>
      </c>
      <c r="L9" s="814" t="s">
        <v>594</v>
      </c>
      <c r="M9" s="817" t="s">
        <v>594</v>
      </c>
    </row>
    <row r="10" spans="1:13" ht="15" customHeight="1">
      <c r="A10" s="1818"/>
      <c r="B10" s="1847"/>
      <c r="C10" s="2190" t="s">
        <v>951</v>
      </c>
      <c r="D10" s="2190"/>
      <c r="E10" s="818" t="s">
        <v>594</v>
      </c>
      <c r="F10" s="2190" t="s">
        <v>951</v>
      </c>
      <c r="G10" s="2190"/>
      <c r="H10" s="818" t="s">
        <v>594</v>
      </c>
      <c r="I10" s="2190" t="s">
        <v>951</v>
      </c>
      <c r="J10" s="2190"/>
      <c r="K10" s="818" t="s">
        <v>594</v>
      </c>
      <c r="L10" s="818" t="s">
        <v>594</v>
      </c>
      <c r="M10" s="819" t="s">
        <v>594</v>
      </c>
    </row>
    <row r="11" spans="1:13" ht="62.25" customHeight="1">
      <c r="A11" s="1818"/>
      <c r="B11" s="284" t="s">
        <v>952</v>
      </c>
      <c r="C11" s="2180" t="s">
        <v>1653</v>
      </c>
      <c r="D11" s="2180"/>
      <c r="E11" s="2180"/>
      <c r="F11" s="2180"/>
      <c r="G11" s="2180"/>
      <c r="H11" s="2180"/>
      <c r="I11" s="2180"/>
      <c r="J11" s="2180"/>
      <c r="K11" s="2180"/>
      <c r="L11" s="2180"/>
      <c r="M11" s="2181"/>
    </row>
    <row r="12" spans="1:13" ht="152.25" customHeight="1">
      <c r="A12" s="1818"/>
      <c r="B12" s="284" t="s">
        <v>1069</v>
      </c>
      <c r="C12" s="2180" t="s">
        <v>1654</v>
      </c>
      <c r="D12" s="2180"/>
      <c r="E12" s="2180"/>
      <c r="F12" s="2180"/>
      <c r="G12" s="2180"/>
      <c r="H12" s="2180"/>
      <c r="I12" s="2180"/>
      <c r="J12" s="2180"/>
      <c r="K12" s="2180"/>
      <c r="L12" s="2180"/>
      <c r="M12" s="2181"/>
    </row>
    <row r="13" spans="1:13" ht="15" customHeight="1">
      <c r="A13" s="1818"/>
      <c r="B13" s="284" t="s">
        <v>1071</v>
      </c>
      <c r="C13" s="2186" t="s">
        <v>639</v>
      </c>
      <c r="D13" s="2186"/>
      <c r="E13" s="2186"/>
      <c r="F13" s="2186"/>
      <c r="G13" s="2186"/>
      <c r="H13" s="2186"/>
      <c r="I13" s="2186"/>
      <c r="J13" s="2186"/>
      <c r="K13" s="2186"/>
      <c r="L13" s="2186"/>
      <c r="M13" s="2187"/>
    </row>
    <row r="14" spans="1:13" ht="15" customHeight="1">
      <c r="A14" s="1818"/>
      <c r="B14" s="2164" t="s">
        <v>1072</v>
      </c>
      <c r="C14" s="2186" t="s">
        <v>57</v>
      </c>
      <c r="D14" s="2186"/>
      <c r="E14" s="286" t="s">
        <v>108</v>
      </c>
      <c r="F14" s="2193" t="s">
        <v>1605</v>
      </c>
      <c r="G14" s="2193"/>
      <c r="H14" s="2193"/>
      <c r="I14" s="2193"/>
      <c r="J14" s="2193"/>
      <c r="K14" s="2193"/>
      <c r="L14" s="2193"/>
      <c r="M14" s="2194"/>
    </row>
    <row r="15" spans="1:13">
      <c r="A15" s="1818"/>
      <c r="B15" s="2165"/>
      <c r="C15" s="749" t="s">
        <v>594</v>
      </c>
      <c r="D15" s="749" t="s">
        <v>594</v>
      </c>
      <c r="E15" s="287" t="s">
        <v>594</v>
      </c>
      <c r="F15" s="820" t="s">
        <v>594</v>
      </c>
      <c r="G15" s="820" t="s">
        <v>594</v>
      </c>
      <c r="H15" s="820" t="s">
        <v>594</v>
      </c>
      <c r="I15" s="820" t="s">
        <v>594</v>
      </c>
      <c r="J15" s="820" t="s">
        <v>594</v>
      </c>
      <c r="K15" s="820" t="s">
        <v>594</v>
      </c>
      <c r="L15" s="816" t="s">
        <v>594</v>
      </c>
      <c r="M15" s="821" t="s">
        <v>594</v>
      </c>
    </row>
    <row r="16" spans="1:13" ht="15" customHeight="1">
      <c r="A16" s="1815" t="s">
        <v>204</v>
      </c>
      <c r="B16" s="283" t="s">
        <v>283</v>
      </c>
      <c r="C16" s="2186" t="s">
        <v>1655</v>
      </c>
      <c r="D16" s="2186"/>
      <c r="E16" s="2186"/>
      <c r="F16" s="2186"/>
      <c r="G16" s="2186"/>
      <c r="H16" s="2186"/>
      <c r="I16" s="2186"/>
      <c r="J16" s="2186"/>
      <c r="K16" s="2186"/>
      <c r="L16" s="2186"/>
      <c r="M16" s="2187"/>
    </row>
    <row r="17" spans="1:13" ht="37.5" customHeight="1">
      <c r="A17" s="1816"/>
      <c r="B17" s="283" t="s">
        <v>1074</v>
      </c>
      <c r="C17" s="2186" t="s">
        <v>2120</v>
      </c>
      <c r="D17" s="2186"/>
      <c r="E17" s="2186"/>
      <c r="F17" s="2186"/>
      <c r="G17" s="2186"/>
      <c r="H17" s="2186"/>
      <c r="I17" s="2186"/>
      <c r="J17" s="2186"/>
      <c r="K17" s="2186"/>
      <c r="L17" s="2186"/>
      <c r="M17" s="2187"/>
    </row>
    <row r="18" spans="1:13">
      <c r="A18" s="1816"/>
      <c r="B18" s="1810" t="s">
        <v>954</v>
      </c>
      <c r="C18" s="814" t="s">
        <v>594</v>
      </c>
      <c r="D18" s="822" t="s">
        <v>594</v>
      </c>
      <c r="E18" s="822" t="s">
        <v>594</v>
      </c>
      <c r="F18" s="822" t="s">
        <v>594</v>
      </c>
      <c r="G18" s="822" t="s">
        <v>594</v>
      </c>
      <c r="H18" s="822" t="s">
        <v>594</v>
      </c>
      <c r="I18" s="822" t="s">
        <v>594</v>
      </c>
      <c r="J18" s="822" t="s">
        <v>594</v>
      </c>
      <c r="K18" s="822" t="s">
        <v>594</v>
      </c>
      <c r="L18" s="822" t="s">
        <v>594</v>
      </c>
      <c r="M18" s="823" t="s">
        <v>594</v>
      </c>
    </row>
    <row r="19" spans="1:13">
      <c r="A19" s="1816"/>
      <c r="B19" s="1810"/>
      <c r="C19" s="814" t="s">
        <v>594</v>
      </c>
      <c r="D19" s="749" t="s">
        <v>594</v>
      </c>
      <c r="E19" s="822" t="s">
        <v>594</v>
      </c>
      <c r="F19" s="749" t="s">
        <v>594</v>
      </c>
      <c r="G19" s="822" t="s">
        <v>594</v>
      </c>
      <c r="H19" s="749" t="s">
        <v>594</v>
      </c>
      <c r="I19" s="822" t="s">
        <v>594</v>
      </c>
      <c r="J19" s="749" t="s">
        <v>594</v>
      </c>
      <c r="K19" s="822" t="s">
        <v>594</v>
      </c>
      <c r="L19" s="822" t="s">
        <v>594</v>
      </c>
      <c r="M19" s="823" t="s">
        <v>594</v>
      </c>
    </row>
    <row r="20" spans="1:13" ht="31.5">
      <c r="A20" s="1816"/>
      <c r="B20" s="1810"/>
      <c r="C20" s="822" t="s">
        <v>955</v>
      </c>
      <c r="D20" s="824" t="s">
        <v>594</v>
      </c>
      <c r="E20" s="822" t="s">
        <v>956</v>
      </c>
      <c r="F20" s="824" t="s">
        <v>594</v>
      </c>
      <c r="G20" s="822" t="s">
        <v>957</v>
      </c>
      <c r="H20" s="824" t="s">
        <v>594</v>
      </c>
      <c r="I20" s="822" t="s">
        <v>958</v>
      </c>
      <c r="J20" s="824" t="s">
        <v>964</v>
      </c>
      <c r="K20" s="822" t="s">
        <v>594</v>
      </c>
      <c r="L20" s="822" t="s">
        <v>594</v>
      </c>
      <c r="M20" s="823" t="s">
        <v>594</v>
      </c>
    </row>
    <row r="21" spans="1:13" ht="31.5">
      <c r="A21" s="1816"/>
      <c r="B21" s="1810"/>
      <c r="C21" s="822" t="s">
        <v>959</v>
      </c>
      <c r="D21" s="824" t="s">
        <v>594</v>
      </c>
      <c r="E21" s="822" t="s">
        <v>960</v>
      </c>
      <c r="F21" s="824" t="s">
        <v>594</v>
      </c>
      <c r="G21" s="822" t="s">
        <v>961</v>
      </c>
      <c r="H21" s="824" t="s">
        <v>594</v>
      </c>
      <c r="I21" s="822" t="s">
        <v>594</v>
      </c>
      <c r="J21" s="822" t="s">
        <v>594</v>
      </c>
      <c r="K21" s="822" t="s">
        <v>594</v>
      </c>
      <c r="L21" s="822" t="s">
        <v>594</v>
      </c>
      <c r="M21" s="823" t="s">
        <v>594</v>
      </c>
    </row>
    <row r="22" spans="1:13" ht="31.5">
      <c r="A22" s="1816"/>
      <c r="B22" s="1810"/>
      <c r="C22" s="822" t="s">
        <v>962</v>
      </c>
      <c r="D22" s="824" t="s">
        <v>594</v>
      </c>
      <c r="E22" s="822" t="s">
        <v>963</v>
      </c>
      <c r="F22" s="824" t="s">
        <v>594</v>
      </c>
      <c r="G22" s="822" t="s">
        <v>594</v>
      </c>
      <c r="H22" s="822" t="s">
        <v>594</v>
      </c>
      <c r="I22" s="822" t="s">
        <v>594</v>
      </c>
      <c r="J22" s="822" t="s">
        <v>594</v>
      </c>
      <c r="K22" s="822" t="s">
        <v>594</v>
      </c>
      <c r="L22" s="822" t="s">
        <v>594</v>
      </c>
      <c r="M22" s="823" t="s">
        <v>594</v>
      </c>
    </row>
    <row r="23" spans="1:13">
      <c r="A23" s="1816"/>
      <c r="B23" s="1810"/>
      <c r="C23" s="822" t="s">
        <v>105</v>
      </c>
      <c r="D23" s="824" t="s">
        <v>594</v>
      </c>
      <c r="E23" s="822" t="s">
        <v>965</v>
      </c>
      <c r="F23" s="818" t="s">
        <v>594</v>
      </c>
      <c r="G23" s="818" t="s">
        <v>594</v>
      </c>
      <c r="H23" s="818" t="s">
        <v>594</v>
      </c>
      <c r="I23" s="818" t="s">
        <v>594</v>
      </c>
      <c r="J23" s="818" t="s">
        <v>594</v>
      </c>
      <c r="K23" s="818" t="s">
        <v>594</v>
      </c>
      <c r="L23" s="818" t="s">
        <v>594</v>
      </c>
      <c r="M23" s="819" t="s">
        <v>594</v>
      </c>
    </row>
    <row r="24" spans="1:13">
      <c r="A24" s="1816"/>
      <c r="B24" s="1819"/>
      <c r="C24" s="749" t="s">
        <v>594</v>
      </c>
      <c r="D24" s="749" t="s">
        <v>594</v>
      </c>
      <c r="E24" s="749" t="s">
        <v>594</v>
      </c>
      <c r="F24" s="749" t="s">
        <v>594</v>
      </c>
      <c r="G24" s="749" t="s">
        <v>594</v>
      </c>
      <c r="H24" s="749" t="s">
        <v>594</v>
      </c>
      <c r="I24" s="749" t="s">
        <v>594</v>
      </c>
      <c r="J24" s="749" t="s">
        <v>594</v>
      </c>
      <c r="K24" s="749" t="s">
        <v>594</v>
      </c>
      <c r="L24" s="749" t="s">
        <v>594</v>
      </c>
      <c r="M24" s="825" t="s">
        <v>594</v>
      </c>
    </row>
    <row r="25" spans="1:13">
      <c r="A25" s="1816"/>
      <c r="B25" s="1810" t="s">
        <v>967</v>
      </c>
      <c r="C25" s="822" t="s">
        <v>594</v>
      </c>
      <c r="D25" s="822" t="s">
        <v>594</v>
      </c>
      <c r="E25" s="822" t="s">
        <v>594</v>
      </c>
      <c r="F25" s="822" t="s">
        <v>594</v>
      </c>
      <c r="G25" s="822" t="s">
        <v>594</v>
      </c>
      <c r="H25" s="822" t="s">
        <v>594</v>
      </c>
      <c r="I25" s="822" t="s">
        <v>594</v>
      </c>
      <c r="J25" s="822" t="s">
        <v>594</v>
      </c>
      <c r="K25" s="822" t="s">
        <v>594</v>
      </c>
      <c r="L25" s="814" t="s">
        <v>594</v>
      </c>
      <c r="M25" s="817" t="s">
        <v>594</v>
      </c>
    </row>
    <row r="26" spans="1:13">
      <c r="A26" s="1816"/>
      <c r="B26" s="1810"/>
      <c r="C26" s="822" t="s">
        <v>968</v>
      </c>
      <c r="D26" s="826" t="s">
        <v>594</v>
      </c>
      <c r="E26" s="822" t="s">
        <v>594</v>
      </c>
      <c r="F26" s="822" t="s">
        <v>969</v>
      </c>
      <c r="G26" s="826" t="s">
        <v>594</v>
      </c>
      <c r="H26" s="822" t="s">
        <v>594</v>
      </c>
      <c r="I26" s="822" t="s">
        <v>970</v>
      </c>
      <c r="J26" s="826"/>
      <c r="K26" s="822" t="s">
        <v>594</v>
      </c>
      <c r="L26" s="814" t="s">
        <v>594</v>
      </c>
      <c r="M26" s="817" t="s">
        <v>594</v>
      </c>
    </row>
    <row r="27" spans="1:13" ht="31.5">
      <c r="A27" s="1816"/>
      <c r="B27" s="1810"/>
      <c r="C27" s="822" t="s">
        <v>971</v>
      </c>
      <c r="D27" s="827" t="s">
        <v>594</v>
      </c>
      <c r="E27" s="814" t="s">
        <v>594</v>
      </c>
      <c r="F27" s="822" t="s">
        <v>972</v>
      </c>
      <c r="G27" s="824" t="s">
        <v>964</v>
      </c>
      <c r="H27" s="814" t="s">
        <v>594</v>
      </c>
      <c r="I27" s="814" t="s">
        <v>594</v>
      </c>
      <c r="J27" s="814" t="s">
        <v>594</v>
      </c>
      <c r="K27" s="814" t="s">
        <v>594</v>
      </c>
      <c r="L27" s="814" t="s">
        <v>594</v>
      </c>
      <c r="M27" s="817" t="s">
        <v>594</v>
      </c>
    </row>
    <row r="28" spans="1:13">
      <c r="A28" s="1816"/>
      <c r="B28" s="1819"/>
      <c r="C28" s="749" t="s">
        <v>594</v>
      </c>
      <c r="D28" s="749" t="s">
        <v>594</v>
      </c>
      <c r="E28" s="749" t="s">
        <v>594</v>
      </c>
      <c r="F28" s="749" t="s">
        <v>594</v>
      </c>
      <c r="G28" s="749" t="s">
        <v>594</v>
      </c>
      <c r="H28" s="749" t="s">
        <v>594</v>
      </c>
      <c r="I28" s="749" t="s">
        <v>594</v>
      </c>
      <c r="J28" s="749" t="s">
        <v>594</v>
      </c>
      <c r="K28" s="749" t="s">
        <v>594</v>
      </c>
      <c r="L28" s="818" t="s">
        <v>594</v>
      </c>
      <c r="M28" s="819" t="s">
        <v>594</v>
      </c>
    </row>
    <row r="29" spans="1:13">
      <c r="A29" s="1816"/>
      <c r="B29" s="289" t="s">
        <v>973</v>
      </c>
      <c r="C29" s="822" t="s">
        <v>594</v>
      </c>
      <c r="D29" s="822" t="s">
        <v>594</v>
      </c>
      <c r="E29" s="822" t="s">
        <v>594</v>
      </c>
      <c r="F29" s="822" t="s">
        <v>594</v>
      </c>
      <c r="G29" s="822" t="s">
        <v>594</v>
      </c>
      <c r="H29" s="822" t="s">
        <v>594</v>
      </c>
      <c r="I29" s="822" t="s">
        <v>594</v>
      </c>
      <c r="J29" s="822" t="s">
        <v>594</v>
      </c>
      <c r="K29" s="822" t="s">
        <v>594</v>
      </c>
      <c r="L29" s="822" t="s">
        <v>594</v>
      </c>
      <c r="M29" s="823" t="s">
        <v>594</v>
      </c>
    </row>
    <row r="30" spans="1:13">
      <c r="A30" s="1816"/>
      <c r="B30" s="289" t="s">
        <v>594</v>
      </c>
      <c r="C30" s="828" t="s">
        <v>974</v>
      </c>
      <c r="D30" s="290">
        <v>40140</v>
      </c>
      <c r="E30" s="822" t="s">
        <v>594</v>
      </c>
      <c r="F30" s="814" t="s">
        <v>975</v>
      </c>
      <c r="G30" s="826">
        <v>2022</v>
      </c>
      <c r="H30" s="822" t="s">
        <v>594</v>
      </c>
      <c r="I30" s="814" t="s">
        <v>976</v>
      </c>
      <c r="J30" s="811" t="s">
        <v>1656</v>
      </c>
      <c r="K30" s="687" t="s">
        <v>594</v>
      </c>
      <c r="L30" s="688" t="s">
        <v>594</v>
      </c>
      <c r="M30" s="823" t="s">
        <v>594</v>
      </c>
    </row>
    <row r="31" spans="1:13">
      <c r="A31" s="1816"/>
      <c r="B31" s="284" t="s">
        <v>594</v>
      </c>
      <c r="C31" s="749" t="s">
        <v>594</v>
      </c>
      <c r="D31" s="749" t="s">
        <v>594</v>
      </c>
      <c r="E31" s="749" t="s">
        <v>594</v>
      </c>
      <c r="F31" s="749" t="s">
        <v>594</v>
      </c>
      <c r="G31" s="749" t="s">
        <v>594</v>
      </c>
      <c r="H31" s="749" t="s">
        <v>594</v>
      </c>
      <c r="I31" s="749" t="s">
        <v>594</v>
      </c>
      <c r="J31" s="749" t="s">
        <v>594</v>
      </c>
      <c r="K31" s="749" t="s">
        <v>594</v>
      </c>
      <c r="L31" s="749" t="s">
        <v>594</v>
      </c>
      <c r="M31" s="825" t="s">
        <v>594</v>
      </c>
    </row>
    <row r="32" spans="1:13">
      <c r="A32" s="1816"/>
      <c r="B32" s="1810" t="s">
        <v>977</v>
      </c>
      <c r="C32" s="291" t="s">
        <v>594</v>
      </c>
      <c r="D32" s="291" t="s">
        <v>594</v>
      </c>
      <c r="E32" s="291" t="s">
        <v>594</v>
      </c>
      <c r="F32" s="291" t="s">
        <v>594</v>
      </c>
      <c r="G32" s="291" t="s">
        <v>594</v>
      </c>
      <c r="H32" s="291" t="s">
        <v>594</v>
      </c>
      <c r="I32" s="291" t="s">
        <v>594</v>
      </c>
      <c r="J32" s="291" t="s">
        <v>594</v>
      </c>
      <c r="K32" s="291" t="s">
        <v>594</v>
      </c>
      <c r="L32" s="814" t="s">
        <v>594</v>
      </c>
      <c r="M32" s="817" t="s">
        <v>594</v>
      </c>
    </row>
    <row r="33" spans="1:13" ht="31.5">
      <c r="A33" s="1816"/>
      <c r="B33" s="1810"/>
      <c r="C33" s="822" t="s">
        <v>978</v>
      </c>
      <c r="D33" s="292">
        <v>2023</v>
      </c>
      <c r="E33" s="291" t="s">
        <v>594</v>
      </c>
      <c r="F33" s="822" t="s">
        <v>979</v>
      </c>
      <c r="G33" s="292">
        <v>2033</v>
      </c>
      <c r="H33" s="291" t="s">
        <v>594</v>
      </c>
      <c r="I33" s="814" t="s">
        <v>594</v>
      </c>
      <c r="J33" s="291" t="s">
        <v>594</v>
      </c>
      <c r="K33" s="291" t="s">
        <v>594</v>
      </c>
      <c r="L33" s="814" t="s">
        <v>594</v>
      </c>
      <c r="M33" s="817" t="s">
        <v>594</v>
      </c>
    </row>
    <row r="34" spans="1:13">
      <c r="A34" s="1816"/>
      <c r="B34" s="1819"/>
      <c r="C34" s="749" t="s">
        <v>594</v>
      </c>
      <c r="D34" s="749" t="s">
        <v>594</v>
      </c>
      <c r="E34" s="319" t="s">
        <v>594</v>
      </c>
      <c r="F34" s="749" t="s">
        <v>594</v>
      </c>
      <c r="G34" s="319" t="s">
        <v>594</v>
      </c>
      <c r="H34" s="319" t="s">
        <v>594</v>
      </c>
      <c r="I34" s="818" t="s">
        <v>594</v>
      </c>
      <c r="J34" s="319" t="s">
        <v>594</v>
      </c>
      <c r="K34" s="319" t="s">
        <v>594</v>
      </c>
      <c r="L34" s="818" t="s">
        <v>594</v>
      </c>
      <c r="M34" s="819" t="s">
        <v>594</v>
      </c>
    </row>
    <row r="35" spans="1:13">
      <c r="A35" s="1816"/>
      <c r="B35" s="1810" t="s">
        <v>980</v>
      </c>
      <c r="C35" s="822" t="s">
        <v>594</v>
      </c>
      <c r="D35" s="822" t="s">
        <v>594</v>
      </c>
      <c r="E35" s="822" t="s">
        <v>594</v>
      </c>
      <c r="F35" s="822" t="s">
        <v>594</v>
      </c>
      <c r="G35" s="822" t="s">
        <v>594</v>
      </c>
      <c r="H35" s="822" t="s">
        <v>594</v>
      </c>
      <c r="I35" s="822" t="s">
        <v>594</v>
      </c>
      <c r="J35" s="822" t="s">
        <v>594</v>
      </c>
      <c r="K35" s="822" t="s">
        <v>594</v>
      </c>
      <c r="L35" s="822" t="s">
        <v>594</v>
      </c>
      <c r="M35" s="823" t="s">
        <v>594</v>
      </c>
    </row>
    <row r="36" spans="1:13">
      <c r="A36" s="1816"/>
      <c r="B36" s="1810"/>
      <c r="C36" s="822" t="s">
        <v>594</v>
      </c>
      <c r="D36" s="822">
        <v>2023</v>
      </c>
      <c r="E36" s="822" t="s">
        <v>594</v>
      </c>
      <c r="F36" s="822">
        <v>2024</v>
      </c>
      <c r="G36" s="822" t="s">
        <v>594</v>
      </c>
      <c r="H36" s="814">
        <v>2025</v>
      </c>
      <c r="I36" s="814" t="s">
        <v>594</v>
      </c>
      <c r="J36" s="814">
        <v>2026</v>
      </c>
      <c r="K36" s="822" t="s">
        <v>594</v>
      </c>
      <c r="L36" s="822">
        <v>2027</v>
      </c>
      <c r="M36" s="823" t="s">
        <v>594</v>
      </c>
    </row>
    <row r="37" spans="1:13">
      <c r="A37" s="1816"/>
      <c r="B37" s="1810"/>
      <c r="C37" s="822" t="s">
        <v>594</v>
      </c>
      <c r="D37" s="1449">
        <v>39000</v>
      </c>
      <c r="E37" s="1449"/>
      <c r="F37" s="1449">
        <v>61855</v>
      </c>
      <c r="G37" s="1449"/>
      <c r="H37" s="1449">
        <v>67709</v>
      </c>
      <c r="I37" s="1449"/>
      <c r="J37" s="1449">
        <v>74149</v>
      </c>
      <c r="K37" s="1449"/>
      <c r="L37" s="1449">
        <v>81237</v>
      </c>
      <c r="M37" s="1450"/>
    </row>
    <row r="38" spans="1:13">
      <c r="A38" s="1816"/>
      <c r="B38" s="1810"/>
      <c r="C38" s="822" t="s">
        <v>594</v>
      </c>
      <c r="D38" s="822">
        <v>2028</v>
      </c>
      <c r="E38" s="822" t="s">
        <v>594</v>
      </c>
      <c r="F38" s="822">
        <v>2029</v>
      </c>
      <c r="G38" s="822" t="s">
        <v>594</v>
      </c>
      <c r="H38" s="814">
        <v>2030</v>
      </c>
      <c r="I38" s="814" t="s">
        <v>594</v>
      </c>
      <c r="J38" s="814">
        <v>2031</v>
      </c>
      <c r="K38" s="822" t="s">
        <v>594</v>
      </c>
      <c r="L38" s="822">
        <v>2032</v>
      </c>
      <c r="M38" s="823" t="s">
        <v>594</v>
      </c>
    </row>
    <row r="39" spans="1:13">
      <c r="A39" s="1816"/>
      <c r="B39" s="1810"/>
      <c r="C39" s="822" t="s">
        <v>594</v>
      </c>
      <c r="D39" s="1449">
        <v>89043</v>
      </c>
      <c r="E39" s="1449"/>
      <c r="F39" s="1449">
        <v>97643</v>
      </c>
      <c r="G39" s="1449"/>
      <c r="H39" s="1449">
        <v>107123</v>
      </c>
      <c r="I39" s="1449"/>
      <c r="J39" s="1449">
        <v>117579</v>
      </c>
      <c r="K39" s="1449"/>
      <c r="L39" s="1449">
        <v>129116</v>
      </c>
      <c r="M39" s="1450"/>
    </row>
    <row r="40" spans="1:13">
      <c r="A40" s="1816"/>
      <c r="B40" s="1810"/>
      <c r="C40" s="822" t="s">
        <v>594</v>
      </c>
      <c r="D40" s="822">
        <v>2033</v>
      </c>
      <c r="E40" s="822" t="s">
        <v>594</v>
      </c>
      <c r="F40" s="822"/>
      <c r="G40" s="822" t="s">
        <v>594</v>
      </c>
      <c r="H40" s="814"/>
      <c r="I40" s="814" t="s">
        <v>594</v>
      </c>
      <c r="J40" s="814"/>
      <c r="K40" s="822" t="s">
        <v>594</v>
      </c>
      <c r="L40" s="822"/>
      <c r="M40" s="823" t="s">
        <v>594</v>
      </c>
    </row>
    <row r="41" spans="1:13">
      <c r="A41" s="1816"/>
      <c r="B41" s="1810"/>
      <c r="C41" s="822" t="s">
        <v>594</v>
      </c>
      <c r="D41" s="1449">
        <v>141853</v>
      </c>
      <c r="E41" s="1450"/>
      <c r="F41" s="687" t="s">
        <v>594</v>
      </c>
      <c r="G41" s="688" t="s">
        <v>594</v>
      </c>
      <c r="H41" s="687" t="s">
        <v>594</v>
      </c>
      <c r="I41" s="688" t="s">
        <v>594</v>
      </c>
      <c r="J41" s="687" t="s">
        <v>594</v>
      </c>
      <c r="K41" s="688" t="s">
        <v>594</v>
      </c>
      <c r="L41" s="687" t="s">
        <v>594</v>
      </c>
      <c r="M41" s="813" t="s">
        <v>594</v>
      </c>
    </row>
    <row r="42" spans="1:13">
      <c r="A42" s="1816"/>
      <c r="B42" s="1810"/>
      <c r="C42" s="822" t="s">
        <v>594</v>
      </c>
      <c r="D42" s="749" t="s">
        <v>1221</v>
      </c>
      <c r="E42" s="749" t="s">
        <v>594</v>
      </c>
      <c r="F42" s="749" t="s">
        <v>981</v>
      </c>
      <c r="G42" s="749" t="s">
        <v>594</v>
      </c>
      <c r="H42" s="822" t="s">
        <v>594</v>
      </c>
      <c r="I42" s="822" t="s">
        <v>594</v>
      </c>
      <c r="J42" s="822" t="s">
        <v>594</v>
      </c>
      <c r="K42" s="822" t="s">
        <v>594</v>
      </c>
      <c r="L42" s="822" t="s">
        <v>594</v>
      </c>
      <c r="M42" s="823" t="s">
        <v>594</v>
      </c>
    </row>
    <row r="43" spans="1:13" ht="15" customHeight="1">
      <c r="A43" s="1816"/>
      <c r="B43" s="1810"/>
      <c r="C43" s="822" t="s">
        <v>594</v>
      </c>
      <c r="D43" s="830" t="s">
        <v>594</v>
      </c>
      <c r="E43" s="812" t="s">
        <v>594</v>
      </c>
      <c r="F43" s="2186">
        <v>1006307</v>
      </c>
      <c r="G43" s="2183"/>
      <c r="H43" s="2259" t="s">
        <v>594</v>
      </c>
      <c r="I43" s="2259"/>
      <c r="J43" s="822" t="s">
        <v>594</v>
      </c>
      <c r="K43" s="822" t="s">
        <v>594</v>
      </c>
      <c r="L43" s="822" t="s">
        <v>594</v>
      </c>
      <c r="M43" s="823" t="s">
        <v>594</v>
      </c>
    </row>
    <row r="44" spans="1:13">
      <c r="A44" s="1816"/>
      <c r="B44" s="1810"/>
      <c r="C44" s="749" t="s">
        <v>594</v>
      </c>
      <c r="D44" s="749" t="s">
        <v>594</v>
      </c>
      <c r="E44" s="749" t="s">
        <v>594</v>
      </c>
      <c r="F44" s="749" t="s">
        <v>594</v>
      </c>
      <c r="G44" s="749" t="s">
        <v>594</v>
      </c>
      <c r="H44" s="749" t="s">
        <v>594</v>
      </c>
      <c r="I44" s="749" t="s">
        <v>594</v>
      </c>
      <c r="J44" s="749" t="s">
        <v>594</v>
      </c>
      <c r="K44" s="749" t="s">
        <v>594</v>
      </c>
      <c r="L44" s="749" t="s">
        <v>594</v>
      </c>
      <c r="M44" s="825" t="s">
        <v>594</v>
      </c>
    </row>
    <row r="45" spans="1:13">
      <c r="A45" s="1816"/>
      <c r="B45" s="1821" t="s">
        <v>982</v>
      </c>
      <c r="C45" s="822" t="s">
        <v>594</v>
      </c>
      <c r="D45" s="822" t="s">
        <v>594</v>
      </c>
      <c r="E45" s="822" t="s">
        <v>594</v>
      </c>
      <c r="F45" s="822" t="s">
        <v>594</v>
      </c>
      <c r="G45" s="822" t="s">
        <v>594</v>
      </c>
      <c r="H45" s="822" t="s">
        <v>594</v>
      </c>
      <c r="I45" s="822" t="s">
        <v>594</v>
      </c>
      <c r="J45" s="822" t="s">
        <v>594</v>
      </c>
      <c r="K45" s="822" t="s">
        <v>594</v>
      </c>
      <c r="L45" s="814" t="s">
        <v>594</v>
      </c>
      <c r="M45" s="817" t="s">
        <v>594</v>
      </c>
    </row>
    <row r="46" spans="1:13" ht="15" customHeight="1">
      <c r="A46" s="1816"/>
      <c r="B46" s="1810"/>
      <c r="C46" s="814" t="s">
        <v>594</v>
      </c>
      <c r="D46" s="822" t="s">
        <v>93</v>
      </c>
      <c r="E46" s="749" t="s">
        <v>95</v>
      </c>
      <c r="F46" s="2199" t="s">
        <v>983</v>
      </c>
      <c r="G46" s="2200" t="s">
        <v>1484</v>
      </c>
      <c r="H46" s="2193"/>
      <c r="I46" s="2193"/>
      <c r="J46" s="2201"/>
      <c r="K46" s="822" t="s">
        <v>984</v>
      </c>
      <c r="L46" s="2205" t="s">
        <v>594</v>
      </c>
      <c r="M46" s="2206"/>
    </row>
    <row r="47" spans="1:13">
      <c r="A47" s="1816"/>
      <c r="B47" s="1810"/>
      <c r="C47" s="814" t="s">
        <v>594</v>
      </c>
      <c r="D47" s="829" t="s">
        <v>964</v>
      </c>
      <c r="E47" s="812" t="s">
        <v>594</v>
      </c>
      <c r="F47" s="2199"/>
      <c r="G47" s="2202"/>
      <c r="H47" s="2203"/>
      <c r="I47" s="2203"/>
      <c r="J47" s="2204"/>
      <c r="K47" s="814" t="s">
        <v>594</v>
      </c>
      <c r="L47" s="2207"/>
      <c r="M47" s="2208"/>
    </row>
    <row r="48" spans="1:13">
      <c r="A48" s="1816"/>
      <c r="B48" s="1819"/>
      <c r="C48" s="818" t="s">
        <v>594</v>
      </c>
      <c r="D48" s="818" t="s">
        <v>594</v>
      </c>
      <c r="E48" s="818" t="s">
        <v>594</v>
      </c>
      <c r="F48" s="818" t="s">
        <v>594</v>
      </c>
      <c r="G48" s="818" t="s">
        <v>594</v>
      </c>
      <c r="H48" s="818" t="s">
        <v>594</v>
      </c>
      <c r="I48" s="818" t="s">
        <v>594</v>
      </c>
      <c r="J48" s="818" t="s">
        <v>594</v>
      </c>
      <c r="K48" s="818" t="s">
        <v>594</v>
      </c>
      <c r="L48" s="814" t="s">
        <v>594</v>
      </c>
      <c r="M48" s="817" t="s">
        <v>594</v>
      </c>
    </row>
    <row r="49" spans="1:13" ht="46.5" customHeight="1">
      <c r="A49" s="1816"/>
      <c r="B49" s="284" t="s">
        <v>985</v>
      </c>
      <c r="C49" s="2186" t="s">
        <v>1657</v>
      </c>
      <c r="D49" s="2186"/>
      <c r="E49" s="2186"/>
      <c r="F49" s="2186"/>
      <c r="G49" s="2186"/>
      <c r="H49" s="2186"/>
      <c r="I49" s="2186"/>
      <c r="J49" s="2186"/>
      <c r="K49" s="2186"/>
      <c r="L49" s="2186"/>
      <c r="M49" s="2187"/>
    </row>
    <row r="50" spans="1:13" ht="15" customHeight="1">
      <c r="A50" s="1816"/>
      <c r="B50" s="283" t="s">
        <v>986</v>
      </c>
      <c r="C50" s="2186" t="s">
        <v>1658</v>
      </c>
      <c r="D50" s="2186"/>
      <c r="E50" s="2186"/>
      <c r="F50" s="2186"/>
      <c r="G50" s="2186"/>
      <c r="H50" s="2186"/>
      <c r="I50" s="2186"/>
      <c r="J50" s="2186"/>
      <c r="K50" s="2186"/>
      <c r="L50" s="2186"/>
      <c r="M50" s="2187"/>
    </row>
    <row r="51" spans="1:13">
      <c r="A51" s="1816"/>
      <c r="B51" s="283" t="s">
        <v>988</v>
      </c>
      <c r="C51" s="1226">
        <v>30</v>
      </c>
      <c r="D51" s="749" t="s">
        <v>594</v>
      </c>
      <c r="E51" s="749" t="s">
        <v>594</v>
      </c>
      <c r="F51" s="749" t="s">
        <v>594</v>
      </c>
      <c r="G51" s="749" t="s">
        <v>594</v>
      </c>
      <c r="H51" s="749" t="s">
        <v>594</v>
      </c>
      <c r="I51" s="749" t="s">
        <v>594</v>
      </c>
      <c r="J51" s="749" t="s">
        <v>594</v>
      </c>
      <c r="K51" s="749" t="s">
        <v>594</v>
      </c>
      <c r="L51" s="749" t="s">
        <v>594</v>
      </c>
      <c r="M51" s="825" t="s">
        <v>594</v>
      </c>
    </row>
    <row r="52" spans="1:13" ht="15.75" customHeight="1">
      <c r="A52" s="1816"/>
      <c r="B52" s="283" t="s">
        <v>990</v>
      </c>
      <c r="C52" s="2260">
        <v>44765</v>
      </c>
      <c r="D52" s="2261"/>
      <c r="E52" s="2261"/>
      <c r="F52" s="2261"/>
      <c r="G52" s="2261"/>
      <c r="H52" s="2261"/>
      <c r="I52" s="2261"/>
      <c r="J52" s="2261"/>
      <c r="K52" s="2261"/>
      <c r="L52" s="2261"/>
      <c r="M52" s="2262"/>
    </row>
    <row r="53" spans="1:13" ht="15" customHeight="1">
      <c r="A53" s="1817" t="s">
        <v>216</v>
      </c>
      <c r="B53" s="774" t="s">
        <v>992</v>
      </c>
      <c r="C53" s="2263" t="s">
        <v>686</v>
      </c>
      <c r="D53" s="2264"/>
      <c r="E53" s="2264"/>
      <c r="F53" s="2264"/>
      <c r="G53" s="2264"/>
      <c r="H53" s="2264"/>
      <c r="I53" s="2264"/>
      <c r="J53" s="2264"/>
      <c r="K53" s="2264"/>
      <c r="L53" s="2264"/>
      <c r="M53" s="2265"/>
    </row>
    <row r="54" spans="1:13" ht="15" customHeight="1">
      <c r="A54" s="1818"/>
      <c r="B54" s="774" t="s">
        <v>993</v>
      </c>
      <c r="C54" s="2266" t="s">
        <v>1490</v>
      </c>
      <c r="D54" s="2266"/>
      <c r="E54" s="2266"/>
      <c r="F54" s="2266"/>
      <c r="G54" s="2266"/>
      <c r="H54" s="2266"/>
      <c r="I54" s="2266"/>
      <c r="J54" s="2266"/>
      <c r="K54" s="2266"/>
      <c r="L54" s="2266"/>
      <c r="M54" s="2267"/>
    </row>
    <row r="55" spans="1:13" ht="15" customHeight="1">
      <c r="A55" s="1818"/>
      <c r="B55" s="774" t="s">
        <v>995</v>
      </c>
      <c r="C55" s="2263" t="s">
        <v>1478</v>
      </c>
      <c r="D55" s="2264"/>
      <c r="E55" s="2264"/>
      <c r="F55" s="2264"/>
      <c r="G55" s="2264"/>
      <c r="H55" s="2264"/>
      <c r="I55" s="2264"/>
      <c r="J55" s="2264"/>
      <c r="K55" s="2264"/>
      <c r="L55" s="2264"/>
      <c r="M55" s="2268"/>
    </row>
    <row r="56" spans="1:13" ht="15" customHeight="1">
      <c r="A56" s="1818"/>
      <c r="B56" s="774" t="s">
        <v>997</v>
      </c>
      <c r="C56" s="2266" t="s">
        <v>1490</v>
      </c>
      <c r="D56" s="2266"/>
      <c r="E56" s="2266"/>
      <c r="F56" s="2266"/>
      <c r="G56" s="2266"/>
      <c r="H56" s="2266"/>
      <c r="I56" s="2266"/>
      <c r="J56" s="2266"/>
      <c r="K56" s="2266"/>
      <c r="L56" s="2266"/>
      <c r="M56" s="2267"/>
    </row>
    <row r="57" spans="1:13" ht="15" customHeight="1">
      <c r="A57" s="1818"/>
      <c r="B57" s="774" t="s">
        <v>998</v>
      </c>
      <c r="C57" s="2269" t="s">
        <v>606</v>
      </c>
      <c r="D57" s="2270"/>
      <c r="E57" s="2270"/>
      <c r="F57" s="2270"/>
      <c r="G57" s="2270"/>
      <c r="H57" s="2270"/>
      <c r="I57" s="2270"/>
      <c r="J57" s="2270"/>
      <c r="K57" s="2270"/>
      <c r="L57" s="2270"/>
      <c r="M57" s="2271"/>
    </row>
    <row r="58" spans="1:13" ht="15" customHeight="1">
      <c r="A58" s="1835"/>
      <c r="B58" s="774" t="s">
        <v>999</v>
      </c>
      <c r="C58" s="2263">
        <v>3107957666</v>
      </c>
      <c r="D58" s="2264"/>
      <c r="E58" s="2264"/>
      <c r="F58" s="2264"/>
      <c r="G58" s="2264"/>
      <c r="H58" s="2264"/>
      <c r="I58" s="2264"/>
      <c r="J58" s="2264"/>
      <c r="K58" s="2264"/>
      <c r="L58" s="2264"/>
      <c r="M58" s="2265"/>
    </row>
    <row r="59" spans="1:13" ht="15" customHeight="1">
      <c r="A59" s="1817" t="s">
        <v>1000</v>
      </c>
      <c r="B59" s="775" t="s">
        <v>1001</v>
      </c>
      <c r="C59" s="2272" t="s">
        <v>1491</v>
      </c>
      <c r="D59" s="2272"/>
      <c r="E59" s="2272"/>
      <c r="F59" s="2272"/>
      <c r="G59" s="2272"/>
      <c r="H59" s="2272"/>
      <c r="I59" s="2272"/>
      <c r="J59" s="2272"/>
      <c r="K59" s="2272"/>
      <c r="L59" s="2272"/>
      <c r="M59" s="2273"/>
    </row>
    <row r="60" spans="1:13" ht="15" customHeight="1">
      <c r="A60" s="1818"/>
      <c r="B60" s="775" t="s">
        <v>1003</v>
      </c>
      <c r="C60" s="2274" t="s">
        <v>1492</v>
      </c>
      <c r="D60" s="2274"/>
      <c r="E60" s="2274"/>
      <c r="F60" s="2274"/>
      <c r="G60" s="2274"/>
      <c r="H60" s="2274"/>
      <c r="I60" s="2274"/>
      <c r="J60" s="2274"/>
      <c r="K60" s="2274"/>
      <c r="L60" s="2274"/>
      <c r="M60" s="2275"/>
    </row>
    <row r="61" spans="1:13" ht="15" customHeight="1">
      <c r="A61" s="1818"/>
      <c r="B61" s="294" t="s">
        <v>296</v>
      </c>
      <c r="C61" s="2274" t="s">
        <v>1493</v>
      </c>
      <c r="D61" s="2274"/>
      <c r="E61" s="2274"/>
      <c r="F61" s="2274"/>
      <c r="G61" s="2274"/>
      <c r="H61" s="2274"/>
      <c r="I61" s="2274"/>
      <c r="J61" s="2274"/>
      <c r="K61" s="2274"/>
      <c r="L61" s="2274"/>
      <c r="M61" s="2275"/>
    </row>
    <row r="62" spans="1:13" ht="15" customHeight="1">
      <c r="A62" s="295" t="s">
        <v>220</v>
      </c>
      <c r="B62" s="296" t="s">
        <v>594</v>
      </c>
      <c r="C62" s="2211" t="s">
        <v>594</v>
      </c>
      <c r="D62" s="2211"/>
      <c r="E62" s="2211"/>
      <c r="F62" s="2211"/>
      <c r="G62" s="2211"/>
      <c r="H62" s="2211"/>
      <c r="I62" s="2211"/>
      <c r="J62" s="2211"/>
      <c r="K62" s="2211"/>
      <c r="L62" s="2211"/>
      <c r="M62" s="2212"/>
    </row>
  </sheetData>
  <mergeCells count="50">
    <mergeCell ref="C62:M62"/>
    <mergeCell ref="A53:A58"/>
    <mergeCell ref="C53:M53"/>
    <mergeCell ref="C54:M54"/>
    <mergeCell ref="C55:M55"/>
    <mergeCell ref="C56:M56"/>
    <mergeCell ref="C57:M57"/>
    <mergeCell ref="C58:M58"/>
    <mergeCell ref="A59:A61"/>
    <mergeCell ref="C59:M59"/>
    <mergeCell ref="C60:M60"/>
    <mergeCell ref="C61:M61"/>
    <mergeCell ref="C50:M50"/>
    <mergeCell ref="A16:A52"/>
    <mergeCell ref="C16:M16"/>
    <mergeCell ref="C17:M17"/>
    <mergeCell ref="B18:B24"/>
    <mergeCell ref="B25:B28"/>
    <mergeCell ref="B32:B34"/>
    <mergeCell ref="B35:B44"/>
    <mergeCell ref="F43:G43"/>
    <mergeCell ref="H43:I43"/>
    <mergeCell ref="B45:B48"/>
    <mergeCell ref="F46:F47"/>
    <mergeCell ref="G46:J47"/>
    <mergeCell ref="L46:M47"/>
    <mergeCell ref="C49:M49"/>
    <mergeCell ref="C52:M52"/>
    <mergeCell ref="C11:M11"/>
    <mergeCell ref="C12:M12"/>
    <mergeCell ref="C13:M13"/>
    <mergeCell ref="B14:B15"/>
    <mergeCell ref="C14:D14"/>
    <mergeCell ref="F14:M14"/>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hyperlinks>
    <hyperlink ref="C57" r:id="rId1"/>
  </hyperlinks>
  <pageMargins left="0.7" right="0.7" top="0.75" bottom="0.75" header="0.3" footer="0.3"/>
  <pageSetup orientation="landscape" horizontalDpi="1200" verticalDpi="1200" r:id="rId2"/>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B17" zoomScale="72" zoomScaleNormal="72" zoomScalePageLayoutView="90" workbookViewId="0">
      <selection activeCell="C2" sqref="C2:M2"/>
    </sheetView>
  </sheetViews>
  <sheetFormatPr baseColWidth="10" defaultColWidth="9.140625" defaultRowHeight="15.75"/>
  <cols>
    <col min="1" max="1" width="24.42578125" customWidth="1"/>
    <col min="2" max="2" width="36.7109375" customWidth="1"/>
    <col min="6" max="6" width="13" customWidth="1"/>
    <col min="14" max="18" width="28" style="11" customWidth="1"/>
  </cols>
  <sheetData>
    <row r="1" spans="1:13">
      <c r="A1" s="737" t="s">
        <v>594</v>
      </c>
      <c r="B1" s="277" t="s">
        <v>1659</v>
      </c>
      <c r="C1" s="278"/>
      <c r="D1" s="279" t="s">
        <v>594</v>
      </c>
      <c r="E1" s="279" t="s">
        <v>594</v>
      </c>
      <c r="F1" s="279" t="s">
        <v>594</v>
      </c>
      <c r="G1" s="279" t="s">
        <v>594</v>
      </c>
      <c r="H1" s="279" t="s">
        <v>594</v>
      </c>
      <c r="I1" s="279" t="s">
        <v>594</v>
      </c>
      <c r="J1" s="279" t="s">
        <v>594</v>
      </c>
      <c r="K1" s="279" t="s">
        <v>594</v>
      </c>
      <c r="L1" s="279" t="s">
        <v>594</v>
      </c>
      <c r="M1" s="280" t="s">
        <v>594</v>
      </c>
    </row>
    <row r="2" spans="1:13" ht="32.25" customHeight="1">
      <c r="A2" s="1817" t="s">
        <v>944</v>
      </c>
      <c r="B2" s="281" t="s">
        <v>945</v>
      </c>
      <c r="C2" s="2257" t="s">
        <v>688</v>
      </c>
      <c r="D2" s="2257"/>
      <c r="E2" s="2257"/>
      <c r="F2" s="2257"/>
      <c r="G2" s="2257"/>
      <c r="H2" s="2257"/>
      <c r="I2" s="2257"/>
      <c r="J2" s="2257"/>
      <c r="K2" s="2257"/>
      <c r="L2" s="2257"/>
      <c r="M2" s="2258"/>
    </row>
    <row r="3" spans="1:13" ht="27" customHeight="1">
      <c r="A3" s="1818"/>
      <c r="B3" s="282" t="s">
        <v>1063</v>
      </c>
      <c r="C3" s="2186" t="s">
        <v>1619</v>
      </c>
      <c r="D3" s="2186"/>
      <c r="E3" s="2186"/>
      <c r="F3" s="2186"/>
      <c r="G3" s="2186"/>
      <c r="H3" s="2186"/>
      <c r="I3" s="2186"/>
      <c r="J3" s="2186"/>
      <c r="K3" s="2186"/>
      <c r="L3" s="2186"/>
      <c r="M3" s="2187"/>
    </row>
    <row r="4" spans="1:13" ht="59.25" customHeight="1">
      <c r="A4" s="1818"/>
      <c r="B4" s="284" t="s">
        <v>292</v>
      </c>
      <c r="C4" s="749" t="s">
        <v>93</v>
      </c>
      <c r="D4" s="830" t="s">
        <v>594</v>
      </c>
      <c r="E4" s="832" t="s">
        <v>594</v>
      </c>
      <c r="F4" s="2184" t="s">
        <v>293</v>
      </c>
      <c r="G4" s="2185"/>
      <c r="H4" s="812">
        <v>86</v>
      </c>
      <c r="I4" s="2186" t="s">
        <v>1475</v>
      </c>
      <c r="J4" s="2186"/>
      <c r="K4" s="2186"/>
      <c r="L4" s="2186"/>
      <c r="M4" s="2187"/>
    </row>
    <row r="5" spans="1:13" ht="15" customHeight="1">
      <c r="A5" s="1818"/>
      <c r="B5" s="284" t="s">
        <v>947</v>
      </c>
      <c r="C5" s="2259" t="s">
        <v>1651</v>
      </c>
      <c r="D5" s="2259"/>
      <c r="E5" s="2259"/>
      <c r="F5" s="2259"/>
      <c r="G5" s="2259"/>
      <c r="H5" s="2259"/>
      <c r="I5" s="2259"/>
      <c r="J5" s="2259"/>
      <c r="K5" s="2259"/>
      <c r="L5" s="2259"/>
      <c r="M5" s="2276"/>
    </row>
    <row r="6" spans="1:13" ht="15" customHeight="1">
      <c r="A6" s="1818"/>
      <c r="B6" s="284" t="s">
        <v>948</v>
      </c>
      <c r="C6" s="2186" t="s">
        <v>1660</v>
      </c>
      <c r="D6" s="2186"/>
      <c r="E6" s="2186"/>
      <c r="F6" s="2186"/>
      <c r="G6" s="2186"/>
      <c r="H6" s="2186"/>
      <c r="I6" s="2186"/>
      <c r="J6" s="2186"/>
      <c r="K6" s="2186"/>
      <c r="L6" s="2186"/>
      <c r="M6" s="2187"/>
    </row>
    <row r="7" spans="1:13" ht="15" customHeight="1">
      <c r="A7" s="1818"/>
      <c r="B7" s="284" t="s">
        <v>949</v>
      </c>
      <c r="C7" s="2188" t="s">
        <v>35</v>
      </c>
      <c r="D7" s="2188"/>
      <c r="E7" s="814" t="s">
        <v>594</v>
      </c>
      <c r="F7" s="814" t="s">
        <v>594</v>
      </c>
      <c r="G7" s="815" t="s">
        <v>594</v>
      </c>
      <c r="H7" s="285" t="s">
        <v>296</v>
      </c>
      <c r="I7" s="2277" t="s">
        <v>1478</v>
      </c>
      <c r="J7" s="2190"/>
      <c r="K7" s="2190"/>
      <c r="L7" s="2190"/>
      <c r="M7" s="2190"/>
    </row>
    <row r="8" spans="1:13">
      <c r="A8" s="1818"/>
      <c r="B8" s="1846" t="s">
        <v>950</v>
      </c>
      <c r="C8" s="814" t="s">
        <v>594</v>
      </c>
      <c r="D8" s="814" t="s">
        <v>594</v>
      </c>
      <c r="E8" s="816" t="s">
        <v>594</v>
      </c>
      <c r="F8" s="816" t="s">
        <v>594</v>
      </c>
      <c r="G8" s="816" t="s">
        <v>594</v>
      </c>
      <c r="H8" s="816" t="s">
        <v>594</v>
      </c>
      <c r="I8" s="814" t="s">
        <v>594</v>
      </c>
      <c r="J8" s="814" t="s">
        <v>594</v>
      </c>
      <c r="K8" s="814" t="s">
        <v>594</v>
      </c>
      <c r="L8" s="814" t="s">
        <v>594</v>
      </c>
      <c r="M8" s="817" t="s">
        <v>594</v>
      </c>
    </row>
    <row r="9" spans="1:13" ht="15" customHeight="1">
      <c r="A9" s="1818"/>
      <c r="B9" s="1846"/>
      <c r="C9" s="2190" t="s">
        <v>1478</v>
      </c>
      <c r="D9" s="2190"/>
      <c r="E9" s="814" t="s">
        <v>594</v>
      </c>
      <c r="F9" s="2190" t="s">
        <v>594</v>
      </c>
      <c r="G9" s="2190"/>
      <c r="H9" s="814" t="s">
        <v>594</v>
      </c>
      <c r="I9" s="2190" t="s">
        <v>594</v>
      </c>
      <c r="J9" s="2190"/>
      <c r="K9" s="814" t="s">
        <v>594</v>
      </c>
      <c r="L9" s="814" t="s">
        <v>594</v>
      </c>
      <c r="M9" s="817" t="s">
        <v>594</v>
      </c>
    </row>
    <row r="10" spans="1:13" ht="15" customHeight="1">
      <c r="A10" s="1818"/>
      <c r="B10" s="1847"/>
      <c r="C10" s="2190" t="s">
        <v>951</v>
      </c>
      <c r="D10" s="2190"/>
      <c r="E10" s="818" t="s">
        <v>594</v>
      </c>
      <c r="F10" s="2190" t="s">
        <v>951</v>
      </c>
      <c r="G10" s="2190"/>
      <c r="H10" s="818" t="s">
        <v>594</v>
      </c>
      <c r="I10" s="2190" t="s">
        <v>951</v>
      </c>
      <c r="J10" s="2190"/>
      <c r="K10" s="818" t="s">
        <v>594</v>
      </c>
      <c r="L10" s="818" t="s">
        <v>594</v>
      </c>
      <c r="M10" s="819" t="s">
        <v>594</v>
      </c>
    </row>
    <row r="11" spans="1:13" ht="15" customHeight="1">
      <c r="A11" s="1818"/>
      <c r="B11" s="284" t="s">
        <v>952</v>
      </c>
      <c r="C11" s="2180" t="s">
        <v>1661</v>
      </c>
      <c r="D11" s="2180"/>
      <c r="E11" s="2180"/>
      <c r="F11" s="2180"/>
      <c r="G11" s="2180"/>
      <c r="H11" s="2180"/>
      <c r="I11" s="2180"/>
      <c r="J11" s="2180"/>
      <c r="K11" s="2180"/>
      <c r="L11" s="2180"/>
      <c r="M11" s="2181"/>
    </row>
    <row r="12" spans="1:13" ht="61.5" customHeight="1">
      <c r="A12" s="1818"/>
      <c r="B12" s="284" t="s">
        <v>1069</v>
      </c>
      <c r="C12" s="1904" t="s">
        <v>1662</v>
      </c>
      <c r="D12" s="1904"/>
      <c r="E12" s="1904"/>
      <c r="F12" s="1904"/>
      <c r="G12" s="1904"/>
      <c r="H12" s="1904"/>
      <c r="I12" s="1904"/>
      <c r="J12" s="1904"/>
      <c r="K12" s="1904"/>
      <c r="L12" s="1904"/>
      <c r="M12" s="1905"/>
    </row>
    <row r="13" spans="1:13" ht="43.5" customHeight="1" thickBot="1">
      <c r="A13" s="1818"/>
      <c r="B13" s="284" t="s">
        <v>1071</v>
      </c>
      <c r="C13" s="1869" t="s">
        <v>639</v>
      </c>
      <c r="D13" s="1869"/>
      <c r="E13" s="1869"/>
      <c r="F13" s="1869"/>
      <c r="G13" s="1869"/>
      <c r="H13" s="1869"/>
      <c r="I13" s="1869"/>
      <c r="J13" s="1869"/>
      <c r="K13" s="1869"/>
      <c r="L13" s="1869"/>
      <c r="M13" s="1870"/>
    </row>
    <row r="14" spans="1:13" ht="45" customHeight="1">
      <c r="A14" s="1818"/>
      <c r="B14" s="2278" t="s">
        <v>1072</v>
      </c>
      <c r="C14" s="2280" t="s">
        <v>57</v>
      </c>
      <c r="D14" s="2281"/>
      <c r="E14" s="899" t="s">
        <v>108</v>
      </c>
      <c r="F14" s="2282" t="s">
        <v>1482</v>
      </c>
      <c r="G14" s="2282"/>
      <c r="H14" s="2282"/>
      <c r="I14" s="2282"/>
      <c r="J14" s="2282"/>
      <c r="K14" s="2282"/>
      <c r="L14" s="2282"/>
      <c r="M14" s="2283"/>
    </row>
    <row r="15" spans="1:13" ht="16.5" thickBot="1">
      <c r="A15" s="1818"/>
      <c r="B15" s="2279"/>
      <c r="C15" s="900" t="s">
        <v>594</v>
      </c>
      <c r="D15" s="901" t="s">
        <v>594</v>
      </c>
      <c r="E15" s="902" t="s">
        <v>594</v>
      </c>
      <c r="F15" s="903" t="s">
        <v>594</v>
      </c>
      <c r="G15" s="903" t="s">
        <v>594</v>
      </c>
      <c r="H15" s="903" t="s">
        <v>594</v>
      </c>
      <c r="I15" s="903" t="s">
        <v>594</v>
      </c>
      <c r="J15" s="903" t="s">
        <v>594</v>
      </c>
      <c r="K15" s="903" t="s">
        <v>594</v>
      </c>
      <c r="L15" s="904" t="s">
        <v>594</v>
      </c>
      <c r="M15" s="905" t="s">
        <v>594</v>
      </c>
    </row>
    <row r="16" spans="1:13" ht="15" customHeight="1">
      <c r="A16" s="1815" t="s">
        <v>204</v>
      </c>
      <c r="B16" s="283" t="s">
        <v>283</v>
      </c>
      <c r="C16" s="2285" t="s">
        <v>690</v>
      </c>
      <c r="D16" s="2286"/>
      <c r="E16" s="2286"/>
      <c r="F16" s="2286"/>
      <c r="G16" s="2286"/>
      <c r="H16" s="2286"/>
      <c r="I16" s="2286"/>
      <c r="J16" s="2286"/>
      <c r="K16" s="2286"/>
      <c r="L16" s="2286"/>
      <c r="M16" s="2287"/>
    </row>
    <row r="17" spans="1:13" ht="33" customHeight="1">
      <c r="A17" s="1816"/>
      <c r="B17" s="283" t="s">
        <v>1074</v>
      </c>
      <c r="C17" s="2186" t="s">
        <v>1663</v>
      </c>
      <c r="D17" s="2186"/>
      <c r="E17" s="2186"/>
      <c r="F17" s="2186"/>
      <c r="G17" s="2186"/>
      <c r="H17" s="2186"/>
      <c r="I17" s="2186"/>
      <c r="J17" s="2186"/>
      <c r="K17" s="2186"/>
      <c r="L17" s="2186"/>
      <c r="M17" s="2187"/>
    </row>
    <row r="18" spans="1:13">
      <c r="A18" s="1816"/>
      <c r="B18" s="1810" t="s">
        <v>954</v>
      </c>
      <c r="C18" s="814" t="s">
        <v>594</v>
      </c>
      <c r="D18" s="822" t="s">
        <v>594</v>
      </c>
      <c r="E18" s="822" t="s">
        <v>594</v>
      </c>
      <c r="F18" s="822" t="s">
        <v>594</v>
      </c>
      <c r="G18" s="822" t="s">
        <v>594</v>
      </c>
      <c r="H18" s="822" t="s">
        <v>594</v>
      </c>
      <c r="I18" s="822" t="s">
        <v>594</v>
      </c>
      <c r="J18" s="822" t="s">
        <v>594</v>
      </c>
      <c r="K18" s="822" t="s">
        <v>594</v>
      </c>
      <c r="L18" s="822" t="s">
        <v>594</v>
      </c>
      <c r="M18" s="823" t="s">
        <v>594</v>
      </c>
    </row>
    <row r="19" spans="1:13">
      <c r="A19" s="1816"/>
      <c r="B19" s="1810"/>
      <c r="C19" s="814" t="s">
        <v>594</v>
      </c>
      <c r="D19" s="749" t="s">
        <v>594</v>
      </c>
      <c r="E19" s="822" t="s">
        <v>594</v>
      </c>
      <c r="F19" s="749" t="s">
        <v>594</v>
      </c>
      <c r="G19" s="822" t="s">
        <v>594</v>
      </c>
      <c r="H19" s="749" t="s">
        <v>594</v>
      </c>
      <c r="I19" s="822" t="s">
        <v>594</v>
      </c>
      <c r="J19" s="749" t="s">
        <v>594</v>
      </c>
      <c r="K19" s="822" t="s">
        <v>594</v>
      </c>
      <c r="L19" s="822" t="s">
        <v>594</v>
      </c>
      <c r="M19" s="823" t="s">
        <v>594</v>
      </c>
    </row>
    <row r="20" spans="1:13" ht="31.5">
      <c r="A20" s="1816"/>
      <c r="B20" s="1810"/>
      <c r="C20" s="822" t="s">
        <v>955</v>
      </c>
      <c r="D20" s="824" t="s">
        <v>594</v>
      </c>
      <c r="E20" s="822" t="s">
        <v>956</v>
      </c>
      <c r="F20" s="824" t="s">
        <v>594</v>
      </c>
      <c r="G20" s="822" t="s">
        <v>957</v>
      </c>
      <c r="H20" s="824" t="s">
        <v>594</v>
      </c>
      <c r="I20" s="822" t="s">
        <v>958</v>
      </c>
      <c r="J20" s="824" t="s">
        <v>594</v>
      </c>
      <c r="K20" s="822" t="s">
        <v>594</v>
      </c>
      <c r="L20" s="822" t="s">
        <v>594</v>
      </c>
      <c r="M20" s="823" t="s">
        <v>594</v>
      </c>
    </row>
    <row r="21" spans="1:13" ht="31.5">
      <c r="A21" s="1816"/>
      <c r="B21" s="1810"/>
      <c r="C21" s="822" t="s">
        <v>959</v>
      </c>
      <c r="D21" s="824" t="s">
        <v>594</v>
      </c>
      <c r="E21" s="822" t="s">
        <v>960</v>
      </c>
      <c r="F21" s="824" t="s">
        <v>594</v>
      </c>
      <c r="G21" s="822" t="s">
        <v>961</v>
      </c>
      <c r="H21" s="824" t="s">
        <v>594</v>
      </c>
      <c r="I21" s="822" t="s">
        <v>594</v>
      </c>
      <c r="J21" s="822" t="s">
        <v>594</v>
      </c>
      <c r="K21" s="822" t="s">
        <v>594</v>
      </c>
      <c r="L21" s="822" t="s">
        <v>594</v>
      </c>
      <c r="M21" s="823" t="s">
        <v>594</v>
      </c>
    </row>
    <row r="22" spans="1:13" ht="31.5">
      <c r="A22" s="1816"/>
      <c r="B22" s="1810"/>
      <c r="C22" s="822" t="s">
        <v>962</v>
      </c>
      <c r="D22" s="824" t="s">
        <v>594</v>
      </c>
      <c r="E22" s="822" t="s">
        <v>963</v>
      </c>
      <c r="F22" s="824" t="s">
        <v>594</v>
      </c>
      <c r="G22" s="822" t="s">
        <v>594</v>
      </c>
      <c r="H22" s="822" t="s">
        <v>594</v>
      </c>
      <c r="I22" s="822" t="s">
        <v>594</v>
      </c>
      <c r="J22" s="822" t="s">
        <v>594</v>
      </c>
      <c r="K22" s="822" t="s">
        <v>594</v>
      </c>
      <c r="L22" s="822" t="s">
        <v>594</v>
      </c>
      <c r="M22" s="823" t="s">
        <v>594</v>
      </c>
    </row>
    <row r="23" spans="1:13">
      <c r="A23" s="1816"/>
      <c r="B23" s="1810"/>
      <c r="C23" s="822" t="s">
        <v>105</v>
      </c>
      <c r="D23" s="824" t="s">
        <v>964</v>
      </c>
      <c r="E23" s="822" t="s">
        <v>965</v>
      </c>
      <c r="F23" s="818" t="s">
        <v>1451</v>
      </c>
      <c r="G23" s="818" t="s">
        <v>594</v>
      </c>
      <c r="H23" s="818" t="s">
        <v>594</v>
      </c>
      <c r="I23" s="818" t="s">
        <v>594</v>
      </c>
      <c r="J23" s="818" t="s">
        <v>594</v>
      </c>
      <c r="K23" s="818" t="s">
        <v>594</v>
      </c>
      <c r="L23" s="818" t="s">
        <v>594</v>
      </c>
      <c r="M23" s="819" t="s">
        <v>594</v>
      </c>
    </row>
    <row r="24" spans="1:13">
      <c r="A24" s="1816"/>
      <c r="B24" s="1819"/>
      <c r="C24" s="749" t="s">
        <v>594</v>
      </c>
      <c r="D24" s="749" t="s">
        <v>594</v>
      </c>
      <c r="E24" s="749" t="s">
        <v>594</v>
      </c>
      <c r="F24" s="749" t="s">
        <v>594</v>
      </c>
      <c r="G24" s="749" t="s">
        <v>594</v>
      </c>
      <c r="H24" s="749" t="s">
        <v>594</v>
      </c>
      <c r="I24" s="749" t="s">
        <v>594</v>
      </c>
      <c r="J24" s="749" t="s">
        <v>594</v>
      </c>
      <c r="K24" s="749" t="s">
        <v>594</v>
      </c>
      <c r="L24" s="749" t="s">
        <v>594</v>
      </c>
      <c r="M24" s="825" t="s">
        <v>594</v>
      </c>
    </row>
    <row r="25" spans="1:13">
      <c r="A25" s="1816"/>
      <c r="B25" s="1810" t="s">
        <v>967</v>
      </c>
      <c r="C25" s="822" t="s">
        <v>594</v>
      </c>
      <c r="D25" s="822" t="s">
        <v>594</v>
      </c>
      <c r="E25" s="822" t="s">
        <v>594</v>
      </c>
      <c r="F25" s="822" t="s">
        <v>594</v>
      </c>
      <c r="G25" s="822" t="s">
        <v>594</v>
      </c>
      <c r="H25" s="822" t="s">
        <v>594</v>
      </c>
      <c r="I25" s="822" t="s">
        <v>594</v>
      </c>
      <c r="J25" s="822" t="s">
        <v>594</v>
      </c>
      <c r="K25" s="822" t="s">
        <v>594</v>
      </c>
      <c r="L25" s="814" t="s">
        <v>594</v>
      </c>
      <c r="M25" s="817" t="s">
        <v>594</v>
      </c>
    </row>
    <row r="26" spans="1:13">
      <c r="A26" s="1816"/>
      <c r="B26" s="1810"/>
      <c r="C26" s="822" t="s">
        <v>968</v>
      </c>
      <c r="D26" s="826" t="s">
        <v>594</v>
      </c>
      <c r="E26" s="822" t="s">
        <v>594</v>
      </c>
      <c r="F26" s="822" t="s">
        <v>969</v>
      </c>
      <c r="G26" s="826" t="s">
        <v>594</v>
      </c>
      <c r="H26" s="822" t="s">
        <v>594</v>
      </c>
      <c r="I26" s="822" t="s">
        <v>970</v>
      </c>
      <c r="J26" s="826"/>
      <c r="K26" s="822" t="s">
        <v>594</v>
      </c>
      <c r="L26" s="814" t="s">
        <v>594</v>
      </c>
      <c r="M26" s="817" t="s">
        <v>594</v>
      </c>
    </row>
    <row r="27" spans="1:13">
      <c r="A27" s="1816"/>
      <c r="B27" s="1810"/>
      <c r="C27" s="822" t="s">
        <v>971</v>
      </c>
      <c r="D27" s="827" t="s">
        <v>594</v>
      </c>
      <c r="E27" s="814" t="s">
        <v>594</v>
      </c>
      <c r="F27" s="822" t="s">
        <v>972</v>
      </c>
      <c r="G27" s="824" t="s">
        <v>964</v>
      </c>
      <c r="H27" s="814" t="s">
        <v>594</v>
      </c>
      <c r="I27" s="814" t="s">
        <v>594</v>
      </c>
      <c r="J27" s="814" t="s">
        <v>594</v>
      </c>
      <c r="K27" s="814" t="s">
        <v>594</v>
      </c>
      <c r="L27" s="814" t="s">
        <v>594</v>
      </c>
      <c r="M27" s="817" t="s">
        <v>594</v>
      </c>
    </row>
    <row r="28" spans="1:13">
      <c r="A28" s="1816"/>
      <c r="B28" s="1819"/>
      <c r="C28" s="749" t="s">
        <v>594</v>
      </c>
      <c r="D28" s="749" t="s">
        <v>594</v>
      </c>
      <c r="E28" s="749" t="s">
        <v>594</v>
      </c>
      <c r="F28" s="749" t="s">
        <v>594</v>
      </c>
      <c r="G28" s="749" t="s">
        <v>594</v>
      </c>
      <c r="H28" s="749" t="s">
        <v>594</v>
      </c>
      <c r="I28" s="749" t="s">
        <v>594</v>
      </c>
      <c r="J28" s="749" t="s">
        <v>594</v>
      </c>
      <c r="K28" s="749" t="s">
        <v>594</v>
      </c>
      <c r="L28" s="818" t="s">
        <v>594</v>
      </c>
      <c r="M28" s="819" t="s">
        <v>594</v>
      </c>
    </row>
    <row r="29" spans="1:13">
      <c r="A29" s="1816"/>
      <c r="B29" s="289" t="s">
        <v>973</v>
      </c>
      <c r="C29" s="822" t="s">
        <v>594</v>
      </c>
      <c r="D29" s="822" t="s">
        <v>594</v>
      </c>
      <c r="E29" s="822" t="s">
        <v>594</v>
      </c>
      <c r="F29" s="822" t="s">
        <v>594</v>
      </c>
      <c r="G29" s="822" t="s">
        <v>594</v>
      </c>
      <c r="H29" s="822" t="s">
        <v>594</v>
      </c>
      <c r="I29" s="822" t="s">
        <v>594</v>
      </c>
      <c r="J29" s="822" t="s">
        <v>594</v>
      </c>
      <c r="K29" s="822" t="s">
        <v>594</v>
      </c>
      <c r="L29" s="822" t="s">
        <v>594</v>
      </c>
      <c r="M29" s="823" t="s">
        <v>594</v>
      </c>
    </row>
    <row r="30" spans="1:13" ht="15" customHeight="1">
      <c r="A30" s="1816"/>
      <c r="B30" s="289" t="s">
        <v>594</v>
      </c>
      <c r="C30" s="828" t="s">
        <v>974</v>
      </c>
      <c r="D30" s="290">
        <v>7400</v>
      </c>
      <c r="E30" s="822" t="s">
        <v>594</v>
      </c>
      <c r="F30" s="814" t="s">
        <v>975</v>
      </c>
      <c r="G30" s="826">
        <v>2022</v>
      </c>
      <c r="H30" s="822" t="s">
        <v>594</v>
      </c>
      <c r="I30" s="814" t="s">
        <v>976</v>
      </c>
      <c r="J30" s="2182" t="s">
        <v>1664</v>
      </c>
      <c r="K30" s="2186"/>
      <c r="L30" s="2183"/>
      <c r="M30" s="823" t="s">
        <v>594</v>
      </c>
    </row>
    <row r="31" spans="1:13">
      <c r="A31" s="1816"/>
      <c r="B31" s="284" t="s">
        <v>594</v>
      </c>
      <c r="C31" s="749" t="s">
        <v>594</v>
      </c>
      <c r="D31" s="749" t="s">
        <v>594</v>
      </c>
      <c r="E31" s="749" t="s">
        <v>594</v>
      </c>
      <c r="F31" s="749" t="s">
        <v>594</v>
      </c>
      <c r="G31" s="749" t="s">
        <v>594</v>
      </c>
      <c r="H31" s="749" t="s">
        <v>594</v>
      </c>
      <c r="I31" s="749" t="s">
        <v>594</v>
      </c>
      <c r="J31" s="749" t="s">
        <v>594</v>
      </c>
      <c r="K31" s="749" t="s">
        <v>594</v>
      </c>
      <c r="L31" s="749" t="s">
        <v>594</v>
      </c>
      <c r="M31" s="825" t="s">
        <v>594</v>
      </c>
    </row>
    <row r="32" spans="1:13">
      <c r="A32" s="1816"/>
      <c r="B32" s="1810" t="s">
        <v>977</v>
      </c>
      <c r="C32" s="291" t="s">
        <v>594</v>
      </c>
      <c r="D32" s="291" t="s">
        <v>594</v>
      </c>
      <c r="E32" s="291" t="s">
        <v>594</v>
      </c>
      <c r="F32" s="291" t="s">
        <v>594</v>
      </c>
      <c r="G32" s="291" t="s">
        <v>594</v>
      </c>
      <c r="H32" s="291" t="s">
        <v>594</v>
      </c>
      <c r="I32" s="291" t="s">
        <v>594</v>
      </c>
      <c r="J32" s="291" t="s">
        <v>594</v>
      </c>
      <c r="K32" s="291" t="s">
        <v>594</v>
      </c>
      <c r="L32" s="814" t="s">
        <v>594</v>
      </c>
      <c r="M32" s="817" t="s">
        <v>594</v>
      </c>
    </row>
    <row r="33" spans="1:13" ht="31.5">
      <c r="A33" s="1816"/>
      <c r="B33" s="1810"/>
      <c r="C33" s="822" t="s">
        <v>978</v>
      </c>
      <c r="D33" s="826">
        <v>2.0230000000000001</v>
      </c>
      <c r="E33" s="291" t="s">
        <v>594</v>
      </c>
      <c r="F33" s="822" t="s">
        <v>979</v>
      </c>
      <c r="G33" s="292">
        <v>2033</v>
      </c>
      <c r="H33" s="291" t="s">
        <v>594</v>
      </c>
      <c r="I33" s="814" t="s">
        <v>594</v>
      </c>
      <c r="J33" s="291" t="s">
        <v>594</v>
      </c>
      <c r="K33" s="291" t="s">
        <v>594</v>
      </c>
      <c r="L33" s="814" t="s">
        <v>594</v>
      </c>
      <c r="M33" s="817" t="s">
        <v>594</v>
      </c>
    </row>
    <row r="34" spans="1:13">
      <c r="A34" s="1816"/>
      <c r="B34" s="1819"/>
      <c r="C34" s="749" t="s">
        <v>594</v>
      </c>
      <c r="D34" s="749" t="s">
        <v>594</v>
      </c>
      <c r="E34" s="319" t="s">
        <v>594</v>
      </c>
      <c r="F34" s="749" t="s">
        <v>594</v>
      </c>
      <c r="G34" s="319" t="s">
        <v>594</v>
      </c>
      <c r="H34" s="319" t="s">
        <v>594</v>
      </c>
      <c r="I34" s="818" t="s">
        <v>594</v>
      </c>
      <c r="J34" s="319" t="s">
        <v>594</v>
      </c>
      <c r="K34" s="319" t="s">
        <v>594</v>
      </c>
      <c r="L34" s="818" t="s">
        <v>594</v>
      </c>
      <c r="M34" s="819" t="s">
        <v>594</v>
      </c>
    </row>
    <row r="35" spans="1:13">
      <c r="A35" s="1816"/>
      <c r="B35" s="1810" t="s">
        <v>980</v>
      </c>
      <c r="C35" s="822" t="s">
        <v>594</v>
      </c>
      <c r="D35" s="822" t="s">
        <v>594</v>
      </c>
      <c r="E35" s="822" t="s">
        <v>594</v>
      </c>
      <c r="F35" s="822" t="s">
        <v>594</v>
      </c>
      <c r="G35" s="822" t="s">
        <v>594</v>
      </c>
      <c r="H35" s="822" t="s">
        <v>594</v>
      </c>
      <c r="I35" s="822" t="s">
        <v>594</v>
      </c>
      <c r="J35" s="822" t="s">
        <v>594</v>
      </c>
      <c r="K35" s="822" t="s">
        <v>594</v>
      </c>
      <c r="L35" s="822" t="s">
        <v>594</v>
      </c>
      <c r="M35" s="823" t="s">
        <v>594</v>
      </c>
    </row>
    <row r="36" spans="1:13">
      <c r="A36" s="1816"/>
      <c r="B36" s="1810"/>
      <c r="C36" s="822" t="s">
        <v>594</v>
      </c>
      <c r="D36" s="1245">
        <v>2023</v>
      </c>
      <c r="E36" s="847" t="s">
        <v>594</v>
      </c>
      <c r="F36" s="1246">
        <v>2024</v>
      </c>
      <c r="G36" s="847" t="s">
        <v>594</v>
      </c>
      <c r="H36" s="848">
        <v>2025</v>
      </c>
      <c r="I36" s="848" t="s">
        <v>594</v>
      </c>
      <c r="J36" s="848">
        <v>2026</v>
      </c>
      <c r="K36" s="847" t="s">
        <v>594</v>
      </c>
      <c r="L36" s="847">
        <v>2027</v>
      </c>
      <c r="M36" s="1239" t="s">
        <v>594</v>
      </c>
    </row>
    <row r="37" spans="1:13">
      <c r="A37" s="1816"/>
      <c r="B37" s="1810"/>
      <c r="C37" s="822" t="s">
        <v>594</v>
      </c>
      <c r="D37" s="1242">
        <v>7400</v>
      </c>
      <c r="E37" s="1243"/>
      <c r="F37" s="1242">
        <v>7400</v>
      </c>
      <c r="G37" s="1243"/>
      <c r="H37" s="1242">
        <v>7400</v>
      </c>
      <c r="I37" s="1243"/>
      <c r="J37" s="1242">
        <v>7400</v>
      </c>
      <c r="K37" s="1243"/>
      <c r="L37" s="1244">
        <v>7400</v>
      </c>
      <c r="M37" s="1242"/>
    </row>
    <row r="38" spans="1:13">
      <c r="A38" s="1816"/>
      <c r="B38" s="1810"/>
      <c r="C38" s="822" t="s">
        <v>594</v>
      </c>
      <c r="D38" s="847">
        <v>2028</v>
      </c>
      <c r="E38" s="847" t="s">
        <v>594</v>
      </c>
      <c r="F38" s="847">
        <v>2029</v>
      </c>
      <c r="G38" s="847" t="s">
        <v>594</v>
      </c>
      <c r="H38" s="848">
        <v>2030</v>
      </c>
      <c r="I38" s="848" t="s">
        <v>594</v>
      </c>
      <c r="J38" s="848">
        <v>2031</v>
      </c>
      <c r="K38" s="847" t="s">
        <v>594</v>
      </c>
      <c r="L38" s="847">
        <v>2032</v>
      </c>
      <c r="M38" s="1239" t="s">
        <v>594</v>
      </c>
    </row>
    <row r="39" spans="1:13">
      <c r="A39" s="1816"/>
      <c r="B39" s="1810"/>
      <c r="C39" s="822" t="s">
        <v>594</v>
      </c>
      <c r="D39" s="1242">
        <v>7400</v>
      </c>
      <c r="E39" s="1243"/>
      <c r="F39" s="1242">
        <v>7400</v>
      </c>
      <c r="G39" s="1243"/>
      <c r="H39" s="1242">
        <v>7400</v>
      </c>
      <c r="I39" s="1243"/>
      <c r="J39" s="1242">
        <v>7400</v>
      </c>
      <c r="K39" s="1243"/>
      <c r="L39" s="1242">
        <v>7400</v>
      </c>
      <c r="M39" s="1243"/>
    </row>
    <row r="40" spans="1:13">
      <c r="A40" s="1816"/>
      <c r="B40" s="1810"/>
      <c r="C40" s="822" t="s">
        <v>594</v>
      </c>
      <c r="D40" s="847">
        <v>2033</v>
      </c>
      <c r="E40" s="847" t="s">
        <v>594</v>
      </c>
      <c r="F40" s="847"/>
      <c r="G40" s="847" t="s">
        <v>594</v>
      </c>
      <c r="H40" s="848"/>
      <c r="I40" s="848" t="s">
        <v>594</v>
      </c>
      <c r="J40" s="848"/>
      <c r="K40" s="847" t="s">
        <v>594</v>
      </c>
      <c r="L40" s="847"/>
      <c r="M40" s="1239" t="s">
        <v>594</v>
      </c>
    </row>
    <row r="41" spans="1:13">
      <c r="A41" s="1816"/>
      <c r="B41" s="1810"/>
      <c r="C41" s="822" t="s">
        <v>594</v>
      </c>
      <c r="D41" s="1242">
        <v>7400</v>
      </c>
      <c r="E41" s="1243"/>
      <c r="F41" s="1242" t="s">
        <v>594</v>
      </c>
      <c r="G41" s="1240" t="s">
        <v>594</v>
      </c>
      <c r="H41" s="1238" t="s">
        <v>594</v>
      </c>
      <c r="I41" s="1240" t="s">
        <v>594</v>
      </c>
      <c r="J41" s="1238" t="s">
        <v>594</v>
      </c>
      <c r="K41" s="1240" t="s">
        <v>594</v>
      </c>
      <c r="L41" s="1238" t="s">
        <v>594</v>
      </c>
      <c r="M41" s="1241" t="s">
        <v>594</v>
      </c>
    </row>
    <row r="42" spans="1:13">
      <c r="A42" s="1816"/>
      <c r="B42" s="1810"/>
      <c r="C42" s="822" t="s">
        <v>594</v>
      </c>
      <c r="D42" s="749"/>
      <c r="E42" s="749" t="s">
        <v>594</v>
      </c>
      <c r="F42" s="749" t="s">
        <v>981</v>
      </c>
      <c r="G42" s="749" t="s">
        <v>594</v>
      </c>
      <c r="H42" s="822" t="s">
        <v>594</v>
      </c>
      <c r="I42" s="822" t="s">
        <v>594</v>
      </c>
      <c r="J42" s="822" t="s">
        <v>594</v>
      </c>
      <c r="K42" s="822" t="s">
        <v>594</v>
      </c>
      <c r="L42" s="822" t="s">
        <v>594</v>
      </c>
      <c r="M42" s="823" t="s">
        <v>594</v>
      </c>
    </row>
    <row r="43" spans="1:13" ht="15" customHeight="1">
      <c r="A43" s="1816"/>
      <c r="B43" s="1810"/>
      <c r="C43" s="822" t="s">
        <v>594</v>
      </c>
      <c r="D43" s="830" t="s">
        <v>594</v>
      </c>
      <c r="E43" s="812" t="s">
        <v>594</v>
      </c>
      <c r="F43" s="2186">
        <v>7400</v>
      </c>
      <c r="G43" s="2183"/>
      <c r="H43" s="2259" t="s">
        <v>594</v>
      </c>
      <c r="I43" s="2259"/>
      <c r="J43" s="822" t="s">
        <v>594</v>
      </c>
      <c r="K43" s="822" t="s">
        <v>594</v>
      </c>
      <c r="L43" s="822" t="s">
        <v>594</v>
      </c>
      <c r="M43" s="823" t="s">
        <v>594</v>
      </c>
    </row>
    <row r="44" spans="1:13">
      <c r="A44" s="1816"/>
      <c r="B44" s="1810"/>
      <c r="C44" s="749" t="s">
        <v>594</v>
      </c>
      <c r="D44" s="749" t="s">
        <v>594</v>
      </c>
      <c r="E44" s="749" t="s">
        <v>594</v>
      </c>
      <c r="F44" s="749" t="s">
        <v>594</v>
      </c>
      <c r="G44" s="749" t="s">
        <v>594</v>
      </c>
      <c r="H44" s="749" t="s">
        <v>594</v>
      </c>
      <c r="I44" s="749" t="s">
        <v>594</v>
      </c>
      <c r="J44" s="749" t="s">
        <v>594</v>
      </c>
      <c r="K44" s="749" t="s">
        <v>594</v>
      </c>
      <c r="L44" s="749" t="s">
        <v>594</v>
      </c>
      <c r="M44" s="825" t="s">
        <v>594</v>
      </c>
    </row>
    <row r="45" spans="1:13">
      <c r="A45" s="1816"/>
      <c r="B45" s="1821" t="s">
        <v>982</v>
      </c>
      <c r="C45" s="822" t="s">
        <v>594</v>
      </c>
      <c r="D45" s="822" t="s">
        <v>594</v>
      </c>
      <c r="E45" s="822" t="s">
        <v>594</v>
      </c>
      <c r="F45" s="822" t="s">
        <v>594</v>
      </c>
      <c r="G45" s="822" t="s">
        <v>594</v>
      </c>
      <c r="H45" s="822" t="s">
        <v>594</v>
      </c>
      <c r="I45" s="822" t="s">
        <v>594</v>
      </c>
      <c r="J45" s="822" t="s">
        <v>594</v>
      </c>
      <c r="K45" s="822" t="s">
        <v>594</v>
      </c>
      <c r="L45" s="814" t="s">
        <v>594</v>
      </c>
      <c r="M45" s="817" t="s">
        <v>594</v>
      </c>
    </row>
    <row r="46" spans="1:13" ht="15" customHeight="1">
      <c r="A46" s="1816"/>
      <c r="B46" s="1810"/>
      <c r="C46" s="814" t="s">
        <v>594</v>
      </c>
      <c r="D46" s="822" t="s">
        <v>93</v>
      </c>
      <c r="E46" s="749" t="s">
        <v>95</v>
      </c>
      <c r="F46" s="2199" t="s">
        <v>983</v>
      </c>
      <c r="G46" s="2200" t="s">
        <v>103</v>
      </c>
      <c r="H46" s="2193"/>
      <c r="I46" s="2193"/>
      <c r="J46" s="2201"/>
      <c r="K46" s="822" t="s">
        <v>984</v>
      </c>
      <c r="L46" s="2205" t="s">
        <v>594</v>
      </c>
      <c r="M46" s="2206"/>
    </row>
    <row r="47" spans="1:13">
      <c r="A47" s="1816"/>
      <c r="B47" s="1810"/>
      <c r="C47" s="814" t="s">
        <v>594</v>
      </c>
      <c r="D47" s="829" t="s">
        <v>1126</v>
      </c>
      <c r="E47" s="812" t="s">
        <v>594</v>
      </c>
      <c r="F47" s="2199"/>
      <c r="G47" s="2202"/>
      <c r="H47" s="2203"/>
      <c r="I47" s="2203"/>
      <c r="J47" s="2204"/>
      <c r="K47" s="814" t="s">
        <v>594</v>
      </c>
      <c r="L47" s="2207"/>
      <c r="M47" s="2208"/>
    </row>
    <row r="48" spans="1:13">
      <c r="A48" s="1816"/>
      <c r="B48" s="1819"/>
      <c r="C48" s="818" t="s">
        <v>594</v>
      </c>
      <c r="D48" s="818" t="s">
        <v>594</v>
      </c>
      <c r="E48" s="818" t="s">
        <v>594</v>
      </c>
      <c r="F48" s="818" t="s">
        <v>594</v>
      </c>
      <c r="G48" s="818" t="s">
        <v>594</v>
      </c>
      <c r="H48" s="818" t="s">
        <v>594</v>
      </c>
      <c r="I48" s="818" t="s">
        <v>594</v>
      </c>
      <c r="J48" s="818" t="s">
        <v>594</v>
      </c>
      <c r="K48" s="818" t="s">
        <v>594</v>
      </c>
      <c r="L48" s="814" t="s">
        <v>594</v>
      </c>
      <c r="M48" s="817" t="s">
        <v>594</v>
      </c>
    </row>
    <row r="49" spans="1:13" ht="46.5" customHeight="1">
      <c r="A49" s="1816"/>
      <c r="B49" s="284" t="s">
        <v>985</v>
      </c>
      <c r="C49" s="2196" t="s">
        <v>1665</v>
      </c>
      <c r="D49" s="2196"/>
      <c r="E49" s="2196"/>
      <c r="F49" s="2196"/>
      <c r="G49" s="2196"/>
      <c r="H49" s="2196"/>
      <c r="I49" s="2196"/>
      <c r="J49" s="2196"/>
      <c r="K49" s="2196"/>
      <c r="L49" s="2196"/>
      <c r="M49" s="2284"/>
    </row>
    <row r="50" spans="1:13" ht="15" customHeight="1">
      <c r="A50" s="1816"/>
      <c r="B50" s="283" t="s">
        <v>986</v>
      </c>
      <c r="C50" s="2186" t="s">
        <v>1664</v>
      </c>
      <c r="D50" s="2186"/>
      <c r="E50" s="2186"/>
      <c r="F50" s="2186"/>
      <c r="G50" s="2186"/>
      <c r="H50" s="2186"/>
      <c r="I50" s="2186"/>
      <c r="J50" s="2186"/>
      <c r="K50" s="2186"/>
      <c r="L50" s="2186"/>
      <c r="M50" s="2187"/>
    </row>
    <row r="51" spans="1:13">
      <c r="A51" s="1816"/>
      <c r="B51" s="283" t="s">
        <v>988</v>
      </c>
      <c r="C51" s="749">
        <v>30</v>
      </c>
      <c r="D51" s="749" t="s">
        <v>594</v>
      </c>
      <c r="E51" s="749" t="s">
        <v>594</v>
      </c>
      <c r="F51" s="749" t="s">
        <v>594</v>
      </c>
      <c r="G51" s="749" t="s">
        <v>594</v>
      </c>
      <c r="H51" s="749" t="s">
        <v>594</v>
      </c>
      <c r="I51" s="749" t="s">
        <v>594</v>
      </c>
      <c r="J51" s="749" t="s">
        <v>594</v>
      </c>
      <c r="K51" s="749" t="s">
        <v>594</v>
      </c>
      <c r="L51" s="749" t="s">
        <v>594</v>
      </c>
      <c r="M51" s="825" t="s">
        <v>594</v>
      </c>
    </row>
    <row r="52" spans="1:13" ht="15" customHeight="1">
      <c r="A52" s="1816"/>
      <c r="B52" s="283" t="s">
        <v>990</v>
      </c>
      <c r="C52" s="2186" t="s">
        <v>1487</v>
      </c>
      <c r="D52" s="2186"/>
      <c r="E52" s="2186"/>
      <c r="F52" s="2186"/>
      <c r="G52" s="2186"/>
      <c r="H52" s="2186"/>
      <c r="I52" s="2186"/>
      <c r="J52" s="2186"/>
      <c r="K52" s="2186"/>
      <c r="L52" s="2186"/>
      <c r="M52" s="2187"/>
    </row>
    <row r="53" spans="1:13" ht="15" customHeight="1">
      <c r="A53" s="1817" t="s">
        <v>216</v>
      </c>
      <c r="B53" s="774" t="s">
        <v>992</v>
      </c>
      <c r="C53" s="2263" t="s">
        <v>686</v>
      </c>
      <c r="D53" s="2264"/>
      <c r="E53" s="2264"/>
      <c r="F53" s="2264"/>
      <c r="G53" s="2264"/>
      <c r="H53" s="2264"/>
      <c r="I53" s="2264"/>
      <c r="J53" s="2264"/>
      <c r="K53" s="2264"/>
      <c r="L53" s="2264"/>
      <c r="M53" s="2265"/>
    </row>
    <row r="54" spans="1:13" ht="15" customHeight="1">
      <c r="A54" s="1818"/>
      <c r="B54" s="774" t="s">
        <v>993</v>
      </c>
      <c r="C54" s="2266" t="s">
        <v>1490</v>
      </c>
      <c r="D54" s="2266"/>
      <c r="E54" s="2266"/>
      <c r="F54" s="2266"/>
      <c r="G54" s="2266"/>
      <c r="H54" s="2266"/>
      <c r="I54" s="2266"/>
      <c r="J54" s="2266"/>
      <c r="K54" s="2266"/>
      <c r="L54" s="2266"/>
      <c r="M54" s="2267"/>
    </row>
    <row r="55" spans="1:13" ht="15" customHeight="1">
      <c r="A55" s="1818"/>
      <c r="B55" s="774" t="s">
        <v>995</v>
      </c>
      <c r="C55" s="2263" t="s">
        <v>1478</v>
      </c>
      <c r="D55" s="2264"/>
      <c r="E55" s="2264"/>
      <c r="F55" s="2264"/>
      <c r="G55" s="2264"/>
      <c r="H55" s="2264"/>
      <c r="I55" s="2264"/>
      <c r="J55" s="2264"/>
      <c r="K55" s="2264"/>
      <c r="L55" s="2264"/>
      <c r="M55" s="2268"/>
    </row>
    <row r="56" spans="1:13" ht="15" customHeight="1">
      <c r="A56" s="1818"/>
      <c r="B56" s="774" t="s">
        <v>997</v>
      </c>
      <c r="C56" s="2266" t="s">
        <v>1490</v>
      </c>
      <c r="D56" s="2266"/>
      <c r="E56" s="2266"/>
      <c r="F56" s="2266"/>
      <c r="G56" s="2266"/>
      <c r="H56" s="2266"/>
      <c r="I56" s="2266"/>
      <c r="J56" s="2266"/>
      <c r="K56" s="2266"/>
      <c r="L56" s="2266"/>
      <c r="M56" s="2267"/>
    </row>
    <row r="57" spans="1:13" ht="15" customHeight="1">
      <c r="A57" s="1818"/>
      <c r="B57" s="774" t="s">
        <v>998</v>
      </c>
      <c r="C57" s="2269" t="s">
        <v>606</v>
      </c>
      <c r="D57" s="2270"/>
      <c r="E57" s="2270"/>
      <c r="F57" s="2270"/>
      <c r="G57" s="2270"/>
      <c r="H57" s="2270"/>
      <c r="I57" s="2270"/>
      <c r="J57" s="2270"/>
      <c r="K57" s="2270"/>
      <c r="L57" s="2270"/>
      <c r="M57" s="2271"/>
    </row>
    <row r="58" spans="1:13" ht="15" customHeight="1">
      <c r="A58" s="1835"/>
      <c r="B58" s="774" t="s">
        <v>999</v>
      </c>
      <c r="C58" s="2263">
        <v>3107957666</v>
      </c>
      <c r="D58" s="2264"/>
      <c r="E58" s="2264"/>
      <c r="F58" s="2264"/>
      <c r="G58" s="2264"/>
      <c r="H58" s="2264"/>
      <c r="I58" s="2264"/>
      <c r="J58" s="2264"/>
      <c r="K58" s="2264"/>
      <c r="L58" s="2264"/>
      <c r="M58" s="2265"/>
    </row>
    <row r="59" spans="1:13" ht="15" customHeight="1">
      <c r="A59" s="1817" t="s">
        <v>1000</v>
      </c>
      <c r="B59" s="775" t="s">
        <v>1001</v>
      </c>
      <c r="C59" s="2186" t="s">
        <v>1491</v>
      </c>
      <c r="D59" s="2186"/>
      <c r="E59" s="2186"/>
      <c r="F59" s="2186"/>
      <c r="G59" s="2186"/>
      <c r="H59" s="2186"/>
      <c r="I59" s="2186"/>
      <c r="J59" s="2186"/>
      <c r="K59" s="2186"/>
      <c r="L59" s="2186"/>
      <c r="M59" s="2187"/>
    </row>
    <row r="60" spans="1:13" ht="15" customHeight="1">
      <c r="A60" s="1818"/>
      <c r="B60" s="775" t="s">
        <v>1003</v>
      </c>
      <c r="C60" s="2186" t="s">
        <v>1492</v>
      </c>
      <c r="D60" s="2186"/>
      <c r="E60" s="2186"/>
      <c r="F60" s="2186"/>
      <c r="G60" s="2186"/>
      <c r="H60" s="2186"/>
      <c r="I60" s="2186"/>
      <c r="J60" s="2186"/>
      <c r="K60" s="2186"/>
      <c r="L60" s="2186"/>
      <c r="M60" s="2187"/>
    </row>
    <row r="61" spans="1:13" ht="15" customHeight="1">
      <c r="A61" s="1818"/>
      <c r="B61" s="294" t="s">
        <v>296</v>
      </c>
      <c r="C61" s="2186" t="s">
        <v>1493</v>
      </c>
      <c r="D61" s="2186"/>
      <c r="E61" s="2186"/>
      <c r="F61" s="2186"/>
      <c r="G61" s="2186"/>
      <c r="H61" s="2186"/>
      <c r="I61" s="2186"/>
      <c r="J61" s="2186"/>
      <c r="K61" s="2186"/>
      <c r="L61" s="2186"/>
      <c r="M61" s="2187"/>
    </row>
    <row r="62" spans="1:13" ht="15" customHeight="1">
      <c r="A62" s="295" t="s">
        <v>220</v>
      </c>
      <c r="B62" s="296" t="s">
        <v>594</v>
      </c>
      <c r="C62" s="2211" t="s">
        <v>594</v>
      </c>
      <c r="D62" s="2211"/>
      <c r="E62" s="2211"/>
      <c r="F62" s="2211"/>
      <c r="G62" s="2211"/>
      <c r="H62" s="2211"/>
      <c r="I62" s="2211"/>
      <c r="J62" s="2211"/>
      <c r="K62" s="2211"/>
      <c r="L62" s="2211"/>
      <c r="M62" s="2212"/>
    </row>
  </sheetData>
  <mergeCells count="51">
    <mergeCell ref="A59:A61"/>
    <mergeCell ref="C59:M59"/>
    <mergeCell ref="C60:M60"/>
    <mergeCell ref="C61:M61"/>
    <mergeCell ref="C62:M62"/>
    <mergeCell ref="C52:M52"/>
    <mergeCell ref="A53:A58"/>
    <mergeCell ref="C53:M53"/>
    <mergeCell ref="C54:M54"/>
    <mergeCell ref="C55:M55"/>
    <mergeCell ref="C56:M56"/>
    <mergeCell ref="C57:M57"/>
    <mergeCell ref="C58:M58"/>
    <mergeCell ref="C49:M49"/>
    <mergeCell ref="A16:A52"/>
    <mergeCell ref="C16:M16"/>
    <mergeCell ref="C17:M17"/>
    <mergeCell ref="B18:B24"/>
    <mergeCell ref="B25:B28"/>
    <mergeCell ref="J30:L30"/>
    <mergeCell ref="B32:B34"/>
    <mergeCell ref="B35:B44"/>
    <mergeCell ref="F43:G43"/>
    <mergeCell ref="H43:I43"/>
    <mergeCell ref="B45:B48"/>
    <mergeCell ref="F46:F47"/>
    <mergeCell ref="G46:J47"/>
    <mergeCell ref="L46:M47"/>
    <mergeCell ref="C50:M50"/>
    <mergeCell ref="C11:M11"/>
    <mergeCell ref="C12:M12"/>
    <mergeCell ref="C13:M13"/>
    <mergeCell ref="B14:B15"/>
    <mergeCell ref="C14:D14"/>
    <mergeCell ref="F14:M14"/>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B17" zoomScale="72" zoomScaleNormal="72" workbookViewId="0">
      <selection activeCell="C2" sqref="C2:M2"/>
    </sheetView>
  </sheetViews>
  <sheetFormatPr baseColWidth="10" defaultColWidth="9.140625" defaultRowHeight="15.75"/>
  <cols>
    <col min="1" max="1" width="21" customWidth="1"/>
    <col min="2" max="2" width="36.7109375" customWidth="1"/>
    <col min="3" max="3" width="11.28515625" style="331" customWidth="1"/>
    <col min="4" max="4" width="9.140625" style="331"/>
    <col min="5" max="5" width="13.42578125" style="331" customWidth="1"/>
    <col min="6" max="6" width="11.42578125" style="331" customWidth="1"/>
    <col min="7" max="7" width="12.7109375" style="331" customWidth="1"/>
    <col min="8" max="13" width="9.140625" style="331"/>
    <col min="14" max="18" width="28" style="11" customWidth="1"/>
  </cols>
  <sheetData>
    <row r="1" spans="1:13">
      <c r="A1" s="737" t="s">
        <v>594</v>
      </c>
      <c r="B1" s="277" t="s">
        <v>1666</v>
      </c>
      <c r="C1" s="320"/>
      <c r="D1" s="321" t="s">
        <v>594</v>
      </c>
      <c r="E1" s="321" t="s">
        <v>594</v>
      </c>
      <c r="F1" s="321" t="s">
        <v>594</v>
      </c>
      <c r="G1" s="321" t="s">
        <v>594</v>
      </c>
      <c r="H1" s="321" t="s">
        <v>594</v>
      </c>
      <c r="I1" s="321" t="s">
        <v>594</v>
      </c>
      <c r="J1" s="321" t="s">
        <v>594</v>
      </c>
      <c r="K1" s="321" t="s">
        <v>594</v>
      </c>
      <c r="L1" s="321" t="s">
        <v>594</v>
      </c>
      <c r="M1" s="322" t="s">
        <v>594</v>
      </c>
    </row>
    <row r="2" spans="1:13" ht="35.25" customHeight="1">
      <c r="A2" s="1817" t="s">
        <v>944</v>
      </c>
      <c r="B2" s="281" t="s">
        <v>945</v>
      </c>
      <c r="C2" s="2288" t="s">
        <v>2121</v>
      </c>
      <c r="D2" s="2289"/>
      <c r="E2" s="2289"/>
      <c r="F2" s="2289"/>
      <c r="G2" s="2289"/>
      <c r="H2" s="2289"/>
      <c r="I2" s="2289"/>
      <c r="J2" s="2289"/>
      <c r="K2" s="2289"/>
      <c r="L2" s="2289"/>
      <c r="M2" s="2290"/>
    </row>
    <row r="3" spans="1:13" ht="30" customHeight="1">
      <c r="A3" s="1818"/>
      <c r="B3" s="282" t="s">
        <v>1063</v>
      </c>
      <c r="C3" s="2291" t="s">
        <v>1667</v>
      </c>
      <c r="D3" s="2292"/>
      <c r="E3" s="2292"/>
      <c r="F3" s="2292"/>
      <c r="G3" s="2292"/>
      <c r="H3" s="2292"/>
      <c r="I3" s="2292"/>
      <c r="J3" s="2292"/>
      <c r="K3" s="2292"/>
      <c r="L3" s="2292"/>
      <c r="M3" s="2293"/>
    </row>
    <row r="4" spans="1:13" ht="15" customHeight="1">
      <c r="A4" s="1818"/>
      <c r="B4" s="284" t="s">
        <v>292</v>
      </c>
      <c r="C4" s="742" t="s">
        <v>93</v>
      </c>
      <c r="D4" s="833" t="s">
        <v>594</v>
      </c>
      <c r="E4" s="834" t="s">
        <v>594</v>
      </c>
      <c r="F4" s="2294" t="s">
        <v>293</v>
      </c>
      <c r="G4" s="2295"/>
      <c r="H4" s="835">
        <v>86</v>
      </c>
      <c r="I4" s="1813" t="s">
        <v>1475</v>
      </c>
      <c r="J4" s="1813"/>
      <c r="K4" s="1813"/>
      <c r="L4" s="1813"/>
      <c r="M4" s="1814"/>
    </row>
    <row r="5" spans="1:13" ht="15" customHeight="1">
      <c r="A5" s="1818"/>
      <c r="B5" s="284" t="s">
        <v>947</v>
      </c>
      <c r="C5" s="2296" t="s">
        <v>1651</v>
      </c>
      <c r="D5" s="2296"/>
      <c r="E5" s="2296"/>
      <c r="F5" s="2296"/>
      <c r="G5" s="2296"/>
      <c r="H5" s="2296"/>
      <c r="I5" s="2296"/>
      <c r="J5" s="2296"/>
      <c r="K5" s="2296"/>
      <c r="L5" s="2296"/>
      <c r="M5" s="2297"/>
    </row>
    <row r="6" spans="1:13" ht="15" customHeight="1">
      <c r="A6" s="1818"/>
      <c r="B6" s="284" t="s">
        <v>948</v>
      </c>
      <c r="C6" s="1813" t="s">
        <v>1660</v>
      </c>
      <c r="D6" s="1813"/>
      <c r="E6" s="1813"/>
      <c r="F6" s="1813"/>
      <c r="G6" s="1813"/>
      <c r="H6" s="1813"/>
      <c r="I6" s="1813"/>
      <c r="J6" s="1813"/>
      <c r="K6" s="1813"/>
      <c r="L6" s="1813"/>
      <c r="M6" s="1814"/>
    </row>
    <row r="7" spans="1:13" ht="15" customHeight="1">
      <c r="A7" s="1818"/>
      <c r="B7" s="284" t="s">
        <v>949</v>
      </c>
      <c r="C7" s="2298" t="s">
        <v>35</v>
      </c>
      <c r="D7" s="2298"/>
      <c r="E7" s="676" t="s">
        <v>594</v>
      </c>
      <c r="F7" s="676" t="s">
        <v>594</v>
      </c>
      <c r="G7" s="838" t="s">
        <v>594</v>
      </c>
      <c r="H7" s="323" t="s">
        <v>296</v>
      </c>
      <c r="I7" s="2299" t="s">
        <v>1478</v>
      </c>
      <c r="J7" s="2300"/>
      <c r="K7" s="2300"/>
      <c r="L7" s="2300"/>
      <c r="M7" s="2300"/>
    </row>
    <row r="8" spans="1:13">
      <c r="A8" s="1818"/>
      <c r="B8" s="1846" t="s">
        <v>950</v>
      </c>
      <c r="C8" s="676" t="s">
        <v>594</v>
      </c>
      <c r="D8" s="676" t="s">
        <v>594</v>
      </c>
      <c r="E8" s="840" t="s">
        <v>594</v>
      </c>
      <c r="F8" s="840" t="s">
        <v>594</v>
      </c>
      <c r="G8" s="840" t="s">
        <v>594</v>
      </c>
      <c r="H8" s="840" t="s">
        <v>594</v>
      </c>
      <c r="I8" s="676" t="s">
        <v>594</v>
      </c>
      <c r="J8" s="676" t="s">
        <v>594</v>
      </c>
      <c r="K8" s="676" t="s">
        <v>594</v>
      </c>
      <c r="L8" s="676" t="s">
        <v>594</v>
      </c>
      <c r="M8" s="841" t="s">
        <v>594</v>
      </c>
    </row>
    <row r="9" spans="1:13" ht="15" customHeight="1">
      <c r="A9" s="1818"/>
      <c r="B9" s="1846"/>
      <c r="C9" s="2300" t="s">
        <v>1478</v>
      </c>
      <c r="D9" s="2300"/>
      <c r="E9" s="676" t="s">
        <v>594</v>
      </c>
      <c r="F9" s="2300" t="s">
        <v>594</v>
      </c>
      <c r="G9" s="2300"/>
      <c r="H9" s="676" t="s">
        <v>594</v>
      </c>
      <c r="I9" s="2300" t="s">
        <v>594</v>
      </c>
      <c r="J9" s="2300"/>
      <c r="K9" s="676" t="s">
        <v>594</v>
      </c>
      <c r="L9" s="676" t="s">
        <v>594</v>
      </c>
      <c r="M9" s="841" t="s">
        <v>594</v>
      </c>
    </row>
    <row r="10" spans="1:13" ht="15" customHeight="1">
      <c r="A10" s="1818"/>
      <c r="B10" s="1847"/>
      <c r="C10" s="2300" t="s">
        <v>951</v>
      </c>
      <c r="D10" s="2300"/>
      <c r="E10" s="839" t="s">
        <v>594</v>
      </c>
      <c r="F10" s="2300" t="s">
        <v>951</v>
      </c>
      <c r="G10" s="2300"/>
      <c r="H10" s="839" t="s">
        <v>594</v>
      </c>
      <c r="I10" s="2300" t="s">
        <v>951</v>
      </c>
      <c r="J10" s="2300"/>
      <c r="K10" s="839" t="s">
        <v>594</v>
      </c>
      <c r="L10" s="839" t="s">
        <v>594</v>
      </c>
      <c r="M10" s="842" t="s">
        <v>594</v>
      </c>
    </row>
    <row r="11" spans="1:13" ht="113.25" customHeight="1">
      <c r="A11" s="1818"/>
      <c r="B11" s="284" t="s">
        <v>952</v>
      </c>
      <c r="C11" s="1904" t="s">
        <v>1668</v>
      </c>
      <c r="D11" s="1904"/>
      <c r="E11" s="1904"/>
      <c r="F11" s="1904"/>
      <c r="G11" s="1904"/>
      <c r="H11" s="1904"/>
      <c r="I11" s="1904"/>
      <c r="J11" s="1904"/>
      <c r="K11" s="1904"/>
      <c r="L11" s="1904"/>
      <c r="M11" s="1905"/>
    </row>
    <row r="12" spans="1:13" ht="49.5" customHeight="1">
      <c r="A12" s="1818"/>
      <c r="B12" s="284" t="s">
        <v>1069</v>
      </c>
      <c r="C12" s="2301" t="s">
        <v>1669</v>
      </c>
      <c r="D12" s="2301"/>
      <c r="E12" s="2301"/>
      <c r="F12" s="2301"/>
      <c r="G12" s="2301"/>
      <c r="H12" s="2301"/>
      <c r="I12" s="2301"/>
      <c r="J12" s="2301"/>
      <c r="K12" s="2301"/>
      <c r="L12" s="2301"/>
      <c r="M12" s="2302"/>
    </row>
    <row r="13" spans="1:13" ht="54.75" customHeight="1" thickBot="1">
      <c r="A13" s="1818"/>
      <c r="B13" s="284" t="s">
        <v>1071</v>
      </c>
      <c r="C13" s="2303" t="s">
        <v>1670</v>
      </c>
      <c r="D13" s="2303"/>
      <c r="E13" s="2303"/>
      <c r="F13" s="2303"/>
      <c r="G13" s="2303"/>
      <c r="H13" s="2303"/>
      <c r="I13" s="2303"/>
      <c r="J13" s="2303"/>
      <c r="K13" s="2303"/>
      <c r="L13" s="2303"/>
      <c r="M13" s="2304"/>
    </row>
    <row r="14" spans="1:13" ht="46.5" customHeight="1">
      <c r="A14" s="1818"/>
      <c r="B14" s="2278" t="s">
        <v>1072</v>
      </c>
      <c r="C14" s="2305" t="s">
        <v>57</v>
      </c>
      <c r="D14" s="2306"/>
      <c r="E14" s="892" t="s">
        <v>108</v>
      </c>
      <c r="F14" s="2307" t="s">
        <v>1482</v>
      </c>
      <c r="G14" s="2307"/>
      <c r="H14" s="2307"/>
      <c r="I14" s="2307"/>
      <c r="J14" s="2307"/>
      <c r="K14" s="2307"/>
      <c r="L14" s="2307"/>
      <c r="M14" s="2308"/>
    </row>
    <row r="15" spans="1:13" ht="16.5" thickBot="1">
      <c r="A15" s="1818"/>
      <c r="B15" s="2279"/>
      <c r="C15" s="893" t="s">
        <v>594</v>
      </c>
      <c r="D15" s="894" t="s">
        <v>594</v>
      </c>
      <c r="E15" s="895" t="s">
        <v>594</v>
      </c>
      <c r="F15" s="896" t="s">
        <v>594</v>
      </c>
      <c r="G15" s="896" t="s">
        <v>594</v>
      </c>
      <c r="H15" s="896" t="s">
        <v>594</v>
      </c>
      <c r="I15" s="896" t="s">
        <v>594</v>
      </c>
      <c r="J15" s="896" t="s">
        <v>594</v>
      </c>
      <c r="K15" s="896" t="s">
        <v>594</v>
      </c>
      <c r="L15" s="897" t="s">
        <v>594</v>
      </c>
      <c r="M15" s="898" t="s">
        <v>594</v>
      </c>
    </row>
    <row r="16" spans="1:13" ht="15" customHeight="1">
      <c r="A16" s="1815" t="s">
        <v>204</v>
      </c>
      <c r="B16" s="283" t="s">
        <v>283</v>
      </c>
      <c r="C16" s="2309" t="s">
        <v>1671</v>
      </c>
      <c r="D16" s="2310"/>
      <c r="E16" s="2310"/>
      <c r="F16" s="2310"/>
      <c r="G16" s="2310"/>
      <c r="H16" s="2310"/>
      <c r="I16" s="2310"/>
      <c r="J16" s="2310"/>
      <c r="K16" s="2310"/>
      <c r="L16" s="2310"/>
      <c r="M16" s="2311"/>
    </row>
    <row r="17" spans="1:13" ht="48.75" customHeight="1">
      <c r="A17" s="1816"/>
      <c r="B17" s="283" t="s">
        <v>1074</v>
      </c>
      <c r="C17" s="2312" t="s">
        <v>2122</v>
      </c>
      <c r="D17" s="2313"/>
      <c r="E17" s="2313"/>
      <c r="F17" s="2313"/>
      <c r="G17" s="2313"/>
      <c r="H17" s="2313"/>
      <c r="I17" s="2313"/>
      <c r="J17" s="2313"/>
      <c r="K17" s="2313"/>
      <c r="L17" s="2313"/>
      <c r="M17" s="2314"/>
    </row>
    <row r="18" spans="1:13">
      <c r="A18" s="1816"/>
      <c r="B18" s="1810" t="s">
        <v>954</v>
      </c>
      <c r="C18" s="676" t="s">
        <v>594</v>
      </c>
      <c r="D18" s="836" t="s">
        <v>594</v>
      </c>
      <c r="E18" s="836" t="s">
        <v>594</v>
      </c>
      <c r="F18" s="836" t="s">
        <v>594</v>
      </c>
      <c r="G18" s="836" t="s">
        <v>594</v>
      </c>
      <c r="H18" s="836" t="s">
        <v>594</v>
      </c>
      <c r="I18" s="836" t="s">
        <v>594</v>
      </c>
      <c r="J18" s="836" t="s">
        <v>594</v>
      </c>
      <c r="K18" s="836" t="s">
        <v>594</v>
      </c>
      <c r="L18" s="836" t="s">
        <v>594</v>
      </c>
      <c r="M18" s="837" t="s">
        <v>594</v>
      </c>
    </row>
    <row r="19" spans="1:13">
      <c r="A19" s="1816"/>
      <c r="B19" s="1810"/>
      <c r="C19" s="676" t="s">
        <v>594</v>
      </c>
      <c r="D19" s="742" t="s">
        <v>594</v>
      </c>
      <c r="E19" s="836" t="s">
        <v>594</v>
      </c>
      <c r="F19" s="742" t="s">
        <v>594</v>
      </c>
      <c r="G19" s="836" t="s">
        <v>594</v>
      </c>
      <c r="H19" s="742" t="s">
        <v>594</v>
      </c>
      <c r="I19" s="836" t="s">
        <v>594</v>
      </c>
      <c r="J19" s="742" t="s">
        <v>594</v>
      </c>
      <c r="K19" s="836" t="s">
        <v>594</v>
      </c>
      <c r="L19" s="836" t="s">
        <v>594</v>
      </c>
      <c r="M19" s="837" t="s">
        <v>594</v>
      </c>
    </row>
    <row r="20" spans="1:13" ht="18" customHeight="1">
      <c r="A20" s="1816"/>
      <c r="B20" s="1810"/>
      <c r="C20" s="754" t="s">
        <v>955</v>
      </c>
      <c r="D20" s="756" t="s">
        <v>594</v>
      </c>
      <c r="E20" s="754" t="s">
        <v>956</v>
      </c>
      <c r="F20" s="756" t="s">
        <v>594</v>
      </c>
      <c r="G20" s="754" t="s">
        <v>957</v>
      </c>
      <c r="H20" s="756" t="s">
        <v>594</v>
      </c>
      <c r="I20" s="754" t="s">
        <v>958</v>
      </c>
      <c r="J20" s="756" t="s">
        <v>594</v>
      </c>
      <c r="K20" s="836" t="s">
        <v>594</v>
      </c>
      <c r="L20" s="836" t="s">
        <v>594</v>
      </c>
      <c r="M20" s="837" t="s">
        <v>594</v>
      </c>
    </row>
    <row r="21" spans="1:13" ht="17.25" customHeight="1">
      <c r="A21" s="1816"/>
      <c r="B21" s="1810"/>
      <c r="C21" s="754" t="s">
        <v>959</v>
      </c>
      <c r="D21" s="756" t="s">
        <v>594</v>
      </c>
      <c r="E21" s="754" t="s">
        <v>960</v>
      </c>
      <c r="F21" s="756" t="s">
        <v>594</v>
      </c>
      <c r="G21" s="754" t="s">
        <v>961</v>
      </c>
      <c r="H21" s="756" t="s">
        <v>594</v>
      </c>
      <c r="I21" s="754" t="s">
        <v>594</v>
      </c>
      <c r="J21" s="754" t="s">
        <v>594</v>
      </c>
      <c r="K21" s="836" t="s">
        <v>594</v>
      </c>
      <c r="L21" s="836" t="s">
        <v>594</v>
      </c>
      <c r="M21" s="837" t="s">
        <v>594</v>
      </c>
    </row>
    <row r="22" spans="1:13" ht="18" customHeight="1">
      <c r="A22" s="1816"/>
      <c r="B22" s="1810"/>
      <c r="C22" s="754" t="s">
        <v>962</v>
      </c>
      <c r="D22" s="756" t="s">
        <v>594</v>
      </c>
      <c r="E22" s="754" t="s">
        <v>963</v>
      </c>
      <c r="F22" s="756" t="s">
        <v>594</v>
      </c>
      <c r="G22" s="754" t="s">
        <v>594</v>
      </c>
      <c r="H22" s="754" t="s">
        <v>594</v>
      </c>
      <c r="I22" s="754" t="s">
        <v>594</v>
      </c>
      <c r="J22" s="754" t="s">
        <v>594</v>
      </c>
      <c r="K22" s="836" t="s">
        <v>594</v>
      </c>
      <c r="L22" s="836" t="s">
        <v>594</v>
      </c>
      <c r="M22" s="837" t="s">
        <v>594</v>
      </c>
    </row>
    <row r="23" spans="1:13">
      <c r="A23" s="1816"/>
      <c r="B23" s="1810"/>
      <c r="C23" s="754" t="s">
        <v>105</v>
      </c>
      <c r="D23" s="756" t="s">
        <v>964</v>
      </c>
      <c r="E23" s="754" t="s">
        <v>965</v>
      </c>
      <c r="F23" s="757" t="s">
        <v>1672</v>
      </c>
      <c r="G23" s="757" t="s">
        <v>594</v>
      </c>
      <c r="H23" s="757" t="s">
        <v>594</v>
      </c>
      <c r="I23" s="757" t="s">
        <v>594</v>
      </c>
      <c r="J23" s="757" t="s">
        <v>594</v>
      </c>
      <c r="K23" s="839" t="s">
        <v>594</v>
      </c>
      <c r="L23" s="839" t="s">
        <v>594</v>
      </c>
      <c r="M23" s="842" t="s">
        <v>594</v>
      </c>
    </row>
    <row r="24" spans="1:13">
      <c r="A24" s="1816"/>
      <c r="B24" s="1819"/>
      <c r="C24" s="742" t="s">
        <v>594</v>
      </c>
      <c r="D24" s="742" t="s">
        <v>594</v>
      </c>
      <c r="E24" s="742" t="s">
        <v>594</v>
      </c>
      <c r="F24" s="742" t="s">
        <v>594</v>
      </c>
      <c r="G24" s="742" t="s">
        <v>594</v>
      </c>
      <c r="H24" s="742" t="s">
        <v>594</v>
      </c>
      <c r="I24" s="742" t="s">
        <v>594</v>
      </c>
      <c r="J24" s="742" t="s">
        <v>594</v>
      </c>
      <c r="K24" s="742" t="s">
        <v>594</v>
      </c>
      <c r="L24" s="742" t="s">
        <v>594</v>
      </c>
      <c r="M24" s="743" t="s">
        <v>594</v>
      </c>
    </row>
    <row r="25" spans="1:13">
      <c r="A25" s="1816"/>
      <c r="B25" s="1810" t="s">
        <v>967</v>
      </c>
      <c r="C25" s="836" t="s">
        <v>594</v>
      </c>
      <c r="D25" s="836" t="s">
        <v>594</v>
      </c>
      <c r="E25" s="836" t="s">
        <v>594</v>
      </c>
      <c r="F25" s="836" t="s">
        <v>594</v>
      </c>
      <c r="G25" s="836" t="s">
        <v>594</v>
      </c>
      <c r="H25" s="836" t="s">
        <v>594</v>
      </c>
      <c r="I25" s="836" t="s">
        <v>594</v>
      </c>
      <c r="J25" s="836" t="s">
        <v>594</v>
      </c>
      <c r="K25" s="836" t="s">
        <v>594</v>
      </c>
      <c r="L25" s="676" t="s">
        <v>594</v>
      </c>
      <c r="M25" s="841" t="s">
        <v>594</v>
      </c>
    </row>
    <row r="26" spans="1:13">
      <c r="A26" s="1816"/>
      <c r="B26" s="1810"/>
      <c r="C26" s="836" t="s">
        <v>968</v>
      </c>
      <c r="D26" s="843" t="s">
        <v>594</v>
      </c>
      <c r="E26" s="836" t="s">
        <v>594</v>
      </c>
      <c r="F26" s="836" t="s">
        <v>969</v>
      </c>
      <c r="G26" s="843"/>
      <c r="H26" s="836" t="s">
        <v>594</v>
      </c>
      <c r="I26" s="836" t="s">
        <v>970</v>
      </c>
      <c r="J26" s="843" t="s">
        <v>964</v>
      </c>
      <c r="K26" s="836" t="s">
        <v>594</v>
      </c>
      <c r="L26" s="676" t="s">
        <v>594</v>
      </c>
      <c r="M26" s="841" t="s">
        <v>594</v>
      </c>
    </row>
    <row r="27" spans="1:13">
      <c r="A27" s="1816"/>
      <c r="B27" s="1810"/>
      <c r="C27" s="836" t="s">
        <v>971</v>
      </c>
      <c r="D27" s="844" t="s">
        <v>594</v>
      </c>
      <c r="E27" s="676" t="s">
        <v>594</v>
      </c>
      <c r="F27" s="836" t="s">
        <v>972</v>
      </c>
      <c r="G27" s="845" t="s">
        <v>594</v>
      </c>
      <c r="H27" s="676" t="s">
        <v>594</v>
      </c>
      <c r="I27" s="676" t="s">
        <v>594</v>
      </c>
      <c r="J27" s="676" t="s">
        <v>594</v>
      </c>
      <c r="K27" s="676" t="s">
        <v>594</v>
      </c>
      <c r="L27" s="676" t="s">
        <v>594</v>
      </c>
      <c r="M27" s="841" t="s">
        <v>594</v>
      </c>
    </row>
    <row r="28" spans="1:13">
      <c r="A28" s="1816"/>
      <c r="B28" s="1819"/>
      <c r="C28" s="742" t="s">
        <v>594</v>
      </c>
      <c r="D28" s="742" t="s">
        <v>594</v>
      </c>
      <c r="E28" s="742" t="s">
        <v>594</v>
      </c>
      <c r="F28" s="742" t="s">
        <v>594</v>
      </c>
      <c r="G28" s="742" t="s">
        <v>594</v>
      </c>
      <c r="H28" s="742" t="s">
        <v>594</v>
      </c>
      <c r="I28" s="742" t="s">
        <v>594</v>
      </c>
      <c r="J28" s="742" t="s">
        <v>594</v>
      </c>
      <c r="K28" s="742" t="s">
        <v>594</v>
      </c>
      <c r="L28" s="839" t="s">
        <v>594</v>
      </c>
      <c r="M28" s="842" t="s">
        <v>594</v>
      </c>
    </row>
    <row r="29" spans="1:13">
      <c r="A29" s="1816"/>
      <c r="B29" s="289" t="s">
        <v>973</v>
      </c>
      <c r="C29" s="836" t="s">
        <v>594</v>
      </c>
      <c r="D29" s="836" t="s">
        <v>594</v>
      </c>
      <c r="E29" s="836" t="s">
        <v>594</v>
      </c>
      <c r="F29" s="836" t="s">
        <v>594</v>
      </c>
      <c r="G29" s="836" t="s">
        <v>594</v>
      </c>
      <c r="H29" s="836" t="s">
        <v>594</v>
      </c>
      <c r="I29" s="836" t="s">
        <v>594</v>
      </c>
      <c r="J29" s="836" t="s">
        <v>594</v>
      </c>
      <c r="K29" s="836" t="s">
        <v>594</v>
      </c>
      <c r="L29" s="836" t="s">
        <v>594</v>
      </c>
      <c r="M29" s="837" t="s">
        <v>594</v>
      </c>
    </row>
    <row r="30" spans="1:13" ht="42.75" customHeight="1">
      <c r="A30" s="1816"/>
      <c r="B30" s="289" t="s">
        <v>594</v>
      </c>
      <c r="C30" s="846" t="s">
        <v>974</v>
      </c>
      <c r="D30" s="324">
        <v>3</v>
      </c>
      <c r="E30" s="836" t="s">
        <v>594</v>
      </c>
      <c r="F30" s="676" t="s">
        <v>975</v>
      </c>
      <c r="G30" s="843">
        <v>2022</v>
      </c>
      <c r="H30" s="836" t="s">
        <v>594</v>
      </c>
      <c r="I30" s="676" t="s">
        <v>976</v>
      </c>
      <c r="J30" s="1873" t="s">
        <v>2171</v>
      </c>
      <c r="K30" s="1874"/>
      <c r="L30" s="1875"/>
      <c r="M30" s="837" t="s">
        <v>594</v>
      </c>
    </row>
    <row r="31" spans="1:13">
      <c r="A31" s="1816"/>
      <c r="B31" s="284" t="s">
        <v>594</v>
      </c>
      <c r="C31" s="742" t="s">
        <v>594</v>
      </c>
      <c r="D31" s="742" t="s">
        <v>594</v>
      </c>
      <c r="E31" s="742" t="s">
        <v>594</v>
      </c>
      <c r="F31" s="742" t="s">
        <v>594</v>
      </c>
      <c r="G31" s="742" t="s">
        <v>594</v>
      </c>
      <c r="H31" s="742" t="s">
        <v>594</v>
      </c>
      <c r="I31" s="742" t="s">
        <v>594</v>
      </c>
      <c r="J31" s="742" t="s">
        <v>594</v>
      </c>
      <c r="K31" s="742" t="s">
        <v>594</v>
      </c>
      <c r="L31" s="742" t="s">
        <v>594</v>
      </c>
      <c r="M31" s="743" t="s">
        <v>594</v>
      </c>
    </row>
    <row r="32" spans="1:13">
      <c r="A32" s="1816"/>
      <c r="B32" s="1810" t="s">
        <v>977</v>
      </c>
      <c r="C32" s="325" t="s">
        <v>594</v>
      </c>
      <c r="D32" s="325" t="s">
        <v>594</v>
      </c>
      <c r="E32" s="325" t="s">
        <v>594</v>
      </c>
      <c r="F32" s="325" t="s">
        <v>594</v>
      </c>
      <c r="G32" s="325" t="s">
        <v>594</v>
      </c>
      <c r="H32" s="325" t="s">
        <v>594</v>
      </c>
      <c r="I32" s="325" t="s">
        <v>594</v>
      </c>
      <c r="J32" s="325" t="s">
        <v>594</v>
      </c>
      <c r="K32" s="325" t="s">
        <v>594</v>
      </c>
      <c r="L32" s="676" t="s">
        <v>594</v>
      </c>
      <c r="M32" s="841" t="s">
        <v>594</v>
      </c>
    </row>
    <row r="33" spans="1:13">
      <c r="A33" s="1816"/>
      <c r="B33" s="1810"/>
      <c r="C33" s="836" t="s">
        <v>978</v>
      </c>
      <c r="D33" s="843">
        <v>2.0230000000000001</v>
      </c>
      <c r="E33" s="325" t="s">
        <v>594</v>
      </c>
      <c r="F33" s="836" t="s">
        <v>979</v>
      </c>
      <c r="G33" s="326">
        <v>2033</v>
      </c>
      <c r="H33" s="325" t="s">
        <v>594</v>
      </c>
      <c r="I33" s="676" t="s">
        <v>594</v>
      </c>
      <c r="J33" s="325" t="s">
        <v>594</v>
      </c>
      <c r="K33" s="325" t="s">
        <v>594</v>
      </c>
      <c r="L33" s="676" t="s">
        <v>594</v>
      </c>
      <c r="M33" s="841" t="s">
        <v>594</v>
      </c>
    </row>
    <row r="34" spans="1:13">
      <c r="A34" s="1816"/>
      <c r="B34" s="1819"/>
      <c r="C34" s="742" t="s">
        <v>594</v>
      </c>
      <c r="D34" s="742" t="s">
        <v>594</v>
      </c>
      <c r="E34" s="327" t="s">
        <v>594</v>
      </c>
      <c r="F34" s="742" t="s">
        <v>594</v>
      </c>
      <c r="G34" s="327" t="s">
        <v>594</v>
      </c>
      <c r="H34" s="327" t="s">
        <v>594</v>
      </c>
      <c r="I34" s="839" t="s">
        <v>594</v>
      </c>
      <c r="J34" s="327" t="s">
        <v>594</v>
      </c>
      <c r="K34" s="327" t="s">
        <v>594</v>
      </c>
      <c r="L34" s="839" t="s">
        <v>594</v>
      </c>
      <c r="M34" s="842" t="s">
        <v>594</v>
      </c>
    </row>
    <row r="35" spans="1:13">
      <c r="A35" s="1816"/>
      <c r="B35" s="1810" t="s">
        <v>980</v>
      </c>
      <c r="C35" s="836" t="s">
        <v>594</v>
      </c>
      <c r="D35" s="836" t="s">
        <v>594</v>
      </c>
      <c r="E35" s="836" t="s">
        <v>594</v>
      </c>
      <c r="F35" s="836" t="s">
        <v>594</v>
      </c>
      <c r="G35" s="836" t="s">
        <v>594</v>
      </c>
      <c r="H35" s="836" t="s">
        <v>594</v>
      </c>
      <c r="I35" s="836" t="s">
        <v>594</v>
      </c>
      <c r="J35" s="836" t="s">
        <v>594</v>
      </c>
      <c r="K35" s="836" t="s">
        <v>594</v>
      </c>
      <c r="L35" s="836" t="s">
        <v>594</v>
      </c>
      <c r="M35" s="837" t="s">
        <v>594</v>
      </c>
    </row>
    <row r="36" spans="1:13">
      <c r="A36" s="1816"/>
      <c r="B36" s="2315"/>
      <c r="C36" s="836" t="s">
        <v>594</v>
      </c>
      <c r="D36" s="847">
        <v>2023</v>
      </c>
      <c r="E36" s="847" t="s">
        <v>594</v>
      </c>
      <c r="F36" s="847">
        <v>2024</v>
      </c>
      <c r="G36" s="847" t="s">
        <v>594</v>
      </c>
      <c r="H36" s="848">
        <v>2025</v>
      </c>
      <c r="I36" s="848" t="s">
        <v>594</v>
      </c>
      <c r="J36" s="848">
        <v>2026</v>
      </c>
      <c r="K36" s="847" t="s">
        <v>594</v>
      </c>
      <c r="L36" s="847">
        <v>2027</v>
      </c>
      <c r="M36" s="806" t="s">
        <v>594</v>
      </c>
    </row>
    <row r="37" spans="1:13">
      <c r="A37" s="1816"/>
      <c r="B37" s="1810"/>
      <c r="C37" s="836" t="s">
        <v>594</v>
      </c>
      <c r="D37" s="764">
        <v>3</v>
      </c>
      <c r="E37" s="765"/>
      <c r="F37" s="764">
        <v>3</v>
      </c>
      <c r="G37" s="765"/>
      <c r="H37" s="764">
        <v>3</v>
      </c>
      <c r="I37" s="765"/>
      <c r="J37" s="764">
        <v>3</v>
      </c>
      <c r="K37" s="765"/>
      <c r="L37" s="764">
        <v>3</v>
      </c>
      <c r="M37" s="587"/>
    </row>
    <row r="38" spans="1:13">
      <c r="A38" s="1816"/>
      <c r="B38" s="1810"/>
      <c r="C38" s="836" t="s">
        <v>594</v>
      </c>
      <c r="D38" s="847">
        <v>2028</v>
      </c>
      <c r="E38" s="593" t="s">
        <v>594</v>
      </c>
      <c r="F38" s="847">
        <v>2029</v>
      </c>
      <c r="G38" s="593" t="s">
        <v>594</v>
      </c>
      <c r="H38" s="848">
        <v>2030</v>
      </c>
      <c r="I38" s="594" t="s">
        <v>594</v>
      </c>
      <c r="J38" s="848">
        <v>2031</v>
      </c>
      <c r="K38" s="593" t="s">
        <v>594</v>
      </c>
      <c r="L38" s="847">
        <v>2032</v>
      </c>
      <c r="M38" s="590" t="s">
        <v>594</v>
      </c>
    </row>
    <row r="39" spans="1:13">
      <c r="A39" s="1816"/>
      <c r="B39" s="1810"/>
      <c r="C39" s="836" t="s">
        <v>594</v>
      </c>
      <c r="D39" s="764">
        <v>3</v>
      </c>
      <c r="E39" s="587"/>
      <c r="F39" s="766">
        <v>3</v>
      </c>
      <c r="G39" s="587"/>
      <c r="H39" s="766">
        <v>3</v>
      </c>
      <c r="I39" s="587"/>
      <c r="J39" s="766">
        <v>3</v>
      </c>
      <c r="K39" s="587"/>
      <c r="L39" s="766">
        <v>3</v>
      </c>
      <c r="M39" s="587"/>
    </row>
    <row r="40" spans="1:13">
      <c r="A40" s="1816"/>
      <c r="B40" s="1810"/>
      <c r="C40" s="836" t="s">
        <v>594</v>
      </c>
      <c r="D40" s="836">
        <v>2033</v>
      </c>
      <c r="E40" s="329" t="s">
        <v>594</v>
      </c>
      <c r="F40" s="836"/>
      <c r="G40" s="329" t="s">
        <v>594</v>
      </c>
      <c r="H40" s="676"/>
      <c r="I40" s="676" t="s">
        <v>594</v>
      </c>
      <c r="J40" s="676"/>
      <c r="K40" s="329" t="s">
        <v>594</v>
      </c>
      <c r="L40" s="836"/>
      <c r="M40" s="330" t="s">
        <v>594</v>
      </c>
    </row>
    <row r="41" spans="1:13">
      <c r="A41" s="1816"/>
      <c r="B41" s="1810"/>
      <c r="C41" s="836" t="s">
        <v>594</v>
      </c>
      <c r="D41" s="849">
        <v>3</v>
      </c>
      <c r="E41" s="328"/>
      <c r="F41" s="679" t="s">
        <v>594</v>
      </c>
      <c r="G41" s="328" t="s">
        <v>594</v>
      </c>
      <c r="H41" s="679" t="s">
        <v>594</v>
      </c>
      <c r="I41" s="850" t="s">
        <v>594</v>
      </c>
      <c r="J41" s="679" t="s">
        <v>594</v>
      </c>
      <c r="K41" s="850" t="s">
        <v>594</v>
      </c>
      <c r="L41" s="679" t="s">
        <v>594</v>
      </c>
      <c r="M41" s="680" t="s">
        <v>594</v>
      </c>
    </row>
    <row r="42" spans="1:13">
      <c r="A42" s="1816"/>
      <c r="B42" s="1810"/>
      <c r="C42" s="836" t="s">
        <v>594</v>
      </c>
      <c r="D42" s="742"/>
      <c r="E42" s="742" t="s">
        <v>594</v>
      </c>
      <c r="F42" s="742" t="s">
        <v>981</v>
      </c>
      <c r="G42" s="742" t="s">
        <v>594</v>
      </c>
      <c r="H42" s="836" t="s">
        <v>594</v>
      </c>
      <c r="I42" s="836" t="s">
        <v>594</v>
      </c>
      <c r="J42" s="836" t="s">
        <v>594</v>
      </c>
      <c r="K42" s="836" t="s">
        <v>594</v>
      </c>
      <c r="L42" s="836" t="s">
        <v>594</v>
      </c>
      <c r="M42" s="837" t="s">
        <v>594</v>
      </c>
    </row>
    <row r="43" spans="1:13" ht="15" customHeight="1">
      <c r="A43" s="1816"/>
      <c r="B43" s="1810"/>
      <c r="C43" s="836" t="s">
        <v>594</v>
      </c>
      <c r="D43" s="833" t="s">
        <v>594</v>
      </c>
      <c r="E43" s="835" t="s">
        <v>594</v>
      </c>
      <c r="F43" s="1813">
        <v>3</v>
      </c>
      <c r="G43" s="2316"/>
      <c r="H43" s="2296" t="s">
        <v>594</v>
      </c>
      <c r="I43" s="2296"/>
      <c r="J43" s="836" t="s">
        <v>594</v>
      </c>
      <c r="K43" s="836" t="s">
        <v>594</v>
      </c>
      <c r="L43" s="836" t="s">
        <v>594</v>
      </c>
      <c r="M43" s="837" t="s">
        <v>594</v>
      </c>
    </row>
    <row r="44" spans="1:13">
      <c r="A44" s="1816"/>
      <c r="B44" s="1810"/>
      <c r="C44" s="742" t="s">
        <v>594</v>
      </c>
      <c r="D44" s="742" t="s">
        <v>594</v>
      </c>
      <c r="E44" s="742" t="s">
        <v>594</v>
      </c>
      <c r="F44" s="742" t="s">
        <v>594</v>
      </c>
      <c r="G44" s="742" t="s">
        <v>594</v>
      </c>
      <c r="H44" s="742" t="s">
        <v>594</v>
      </c>
      <c r="I44" s="742" t="s">
        <v>594</v>
      </c>
      <c r="J44" s="742" t="s">
        <v>594</v>
      </c>
      <c r="K44" s="742" t="s">
        <v>594</v>
      </c>
      <c r="L44" s="742" t="s">
        <v>594</v>
      </c>
      <c r="M44" s="743" t="s">
        <v>594</v>
      </c>
    </row>
    <row r="45" spans="1:13">
      <c r="A45" s="1816"/>
      <c r="B45" s="1821" t="s">
        <v>982</v>
      </c>
      <c r="C45" s="836" t="s">
        <v>594</v>
      </c>
      <c r="D45" s="836" t="s">
        <v>594</v>
      </c>
      <c r="E45" s="836" t="s">
        <v>594</v>
      </c>
      <c r="F45" s="836" t="s">
        <v>594</v>
      </c>
      <c r="G45" s="836" t="s">
        <v>594</v>
      </c>
      <c r="H45" s="836" t="s">
        <v>594</v>
      </c>
      <c r="I45" s="836" t="s">
        <v>594</v>
      </c>
      <c r="J45" s="836" t="s">
        <v>594</v>
      </c>
      <c r="K45" s="836" t="s">
        <v>594</v>
      </c>
      <c r="L45" s="676" t="s">
        <v>594</v>
      </c>
      <c r="M45" s="841" t="s">
        <v>594</v>
      </c>
    </row>
    <row r="46" spans="1:13" ht="15" customHeight="1">
      <c r="A46" s="1816"/>
      <c r="B46" s="1810"/>
      <c r="C46" s="676" t="s">
        <v>594</v>
      </c>
      <c r="D46" s="836" t="s">
        <v>93</v>
      </c>
      <c r="E46" s="742" t="s">
        <v>95</v>
      </c>
      <c r="F46" s="2317" t="s">
        <v>983</v>
      </c>
      <c r="G46" s="2318" t="s">
        <v>594</v>
      </c>
      <c r="H46" s="2303"/>
      <c r="I46" s="2303"/>
      <c r="J46" s="2319"/>
      <c r="K46" s="836" t="s">
        <v>984</v>
      </c>
      <c r="L46" s="2322" t="s">
        <v>594</v>
      </c>
      <c r="M46" s="2323"/>
    </row>
    <row r="47" spans="1:13">
      <c r="A47" s="1816"/>
      <c r="B47" s="1810"/>
      <c r="C47" s="676" t="s">
        <v>594</v>
      </c>
      <c r="D47" s="851" t="s">
        <v>594</v>
      </c>
      <c r="E47" s="835" t="s">
        <v>964</v>
      </c>
      <c r="F47" s="2317"/>
      <c r="G47" s="2320"/>
      <c r="H47" s="1850"/>
      <c r="I47" s="1850"/>
      <c r="J47" s="2321"/>
      <c r="K47" s="676" t="s">
        <v>594</v>
      </c>
      <c r="L47" s="2324"/>
      <c r="M47" s="2325"/>
    </row>
    <row r="48" spans="1:13">
      <c r="A48" s="1816"/>
      <c r="B48" s="1819"/>
      <c r="C48" s="839" t="s">
        <v>594</v>
      </c>
      <c r="D48" s="839" t="s">
        <v>594</v>
      </c>
      <c r="E48" s="839" t="s">
        <v>594</v>
      </c>
      <c r="F48" s="839" t="s">
        <v>594</v>
      </c>
      <c r="G48" s="839" t="s">
        <v>594</v>
      </c>
      <c r="H48" s="839" t="s">
        <v>594</v>
      </c>
      <c r="I48" s="839" t="s">
        <v>594</v>
      </c>
      <c r="J48" s="839" t="s">
        <v>594</v>
      </c>
      <c r="K48" s="839" t="s">
        <v>594</v>
      </c>
      <c r="L48" s="676" t="s">
        <v>594</v>
      </c>
      <c r="M48" s="841" t="s">
        <v>594</v>
      </c>
    </row>
    <row r="49" spans="1:13" ht="64.5" customHeight="1">
      <c r="A49" s="1816"/>
      <c r="B49" s="284" t="s">
        <v>985</v>
      </c>
      <c r="C49" s="2326" t="s">
        <v>1673</v>
      </c>
      <c r="D49" s="2301"/>
      <c r="E49" s="2301"/>
      <c r="F49" s="2301"/>
      <c r="G49" s="2301"/>
      <c r="H49" s="2301"/>
      <c r="I49" s="2301"/>
      <c r="J49" s="2301"/>
      <c r="K49" s="2301"/>
      <c r="L49" s="2301"/>
      <c r="M49" s="2302"/>
    </row>
    <row r="50" spans="1:13" ht="15" customHeight="1">
      <c r="A50" s="1816"/>
      <c r="B50" s="283" t="s">
        <v>986</v>
      </c>
      <c r="C50" s="1813" t="s">
        <v>1674</v>
      </c>
      <c r="D50" s="1813"/>
      <c r="E50" s="1813"/>
      <c r="F50" s="1813"/>
      <c r="G50" s="1813"/>
      <c r="H50" s="1813"/>
      <c r="I50" s="1813"/>
      <c r="J50" s="1813"/>
      <c r="K50" s="1813"/>
      <c r="L50" s="1813"/>
      <c r="M50" s="1814"/>
    </row>
    <row r="51" spans="1:13">
      <c r="A51" s="1816"/>
      <c r="B51" s="283" t="s">
        <v>988</v>
      </c>
      <c r="C51" s="1813">
        <v>30</v>
      </c>
      <c r="D51" s="1813" t="s">
        <v>594</v>
      </c>
      <c r="E51" s="1813" t="s">
        <v>594</v>
      </c>
      <c r="F51" s="1813" t="s">
        <v>594</v>
      </c>
      <c r="G51" s="1813" t="s">
        <v>594</v>
      </c>
      <c r="H51" s="1813" t="s">
        <v>594</v>
      </c>
      <c r="I51" s="1813" t="s">
        <v>594</v>
      </c>
      <c r="J51" s="1813" t="s">
        <v>594</v>
      </c>
      <c r="K51" s="1813" t="s">
        <v>594</v>
      </c>
      <c r="L51" s="1813" t="s">
        <v>594</v>
      </c>
      <c r="M51" s="1814" t="s">
        <v>594</v>
      </c>
    </row>
    <row r="52" spans="1:13" ht="15" customHeight="1">
      <c r="A52" s="1816"/>
      <c r="B52" s="283" t="s">
        <v>990</v>
      </c>
      <c r="C52" s="1813" t="s">
        <v>1675</v>
      </c>
      <c r="D52" s="1813"/>
      <c r="E52" s="1813"/>
      <c r="F52" s="1813"/>
      <c r="G52" s="1813"/>
      <c r="H52" s="1813"/>
      <c r="I52" s="1813"/>
      <c r="J52" s="1813"/>
      <c r="K52" s="1813"/>
      <c r="L52" s="1813"/>
      <c r="M52" s="1814"/>
    </row>
    <row r="53" spans="1:13" ht="15" customHeight="1">
      <c r="A53" s="1817" t="s">
        <v>216</v>
      </c>
      <c r="B53" s="774" t="s">
        <v>992</v>
      </c>
      <c r="C53" s="1813" t="s">
        <v>686</v>
      </c>
      <c r="D53" s="1813"/>
      <c r="E53" s="1813"/>
      <c r="F53" s="1813"/>
      <c r="G53" s="1813"/>
      <c r="H53" s="1813"/>
      <c r="I53" s="1813"/>
      <c r="J53" s="1813"/>
      <c r="K53" s="1813"/>
      <c r="L53" s="1813"/>
      <c r="M53" s="1814"/>
    </row>
    <row r="54" spans="1:13" ht="15" customHeight="1">
      <c r="A54" s="1818"/>
      <c r="B54" s="774" t="s">
        <v>993</v>
      </c>
      <c r="C54" s="1813" t="s">
        <v>1490</v>
      </c>
      <c r="D54" s="1813"/>
      <c r="E54" s="1813"/>
      <c r="F54" s="1813"/>
      <c r="G54" s="1813"/>
      <c r="H54" s="1813"/>
      <c r="I54" s="1813"/>
      <c r="J54" s="1813"/>
      <c r="K54" s="1813"/>
      <c r="L54" s="1813"/>
      <c r="M54" s="1814"/>
    </row>
    <row r="55" spans="1:13" ht="15" customHeight="1">
      <c r="A55" s="1818"/>
      <c r="B55" s="774" t="s">
        <v>995</v>
      </c>
      <c r="C55" s="1813" t="s">
        <v>1478</v>
      </c>
      <c r="D55" s="1813"/>
      <c r="E55" s="1813"/>
      <c r="F55" s="1813"/>
      <c r="G55" s="1813"/>
      <c r="H55" s="1813"/>
      <c r="I55" s="1813"/>
      <c r="J55" s="1813"/>
      <c r="K55" s="1813"/>
      <c r="L55" s="1813"/>
      <c r="M55" s="1814"/>
    </row>
    <row r="56" spans="1:13" ht="15" customHeight="1">
      <c r="A56" s="1818"/>
      <c r="B56" s="774" t="s">
        <v>997</v>
      </c>
      <c r="C56" s="1813" t="s">
        <v>1490</v>
      </c>
      <c r="D56" s="1813"/>
      <c r="E56" s="1813"/>
      <c r="F56" s="1813"/>
      <c r="G56" s="1813"/>
      <c r="H56" s="1813"/>
      <c r="I56" s="1813"/>
      <c r="J56" s="1813"/>
      <c r="K56" s="1813"/>
      <c r="L56" s="1813"/>
      <c r="M56" s="1814"/>
    </row>
    <row r="57" spans="1:13" ht="15" customHeight="1">
      <c r="A57" s="1818"/>
      <c r="B57" s="774" t="s">
        <v>998</v>
      </c>
      <c r="C57" s="1813" t="s">
        <v>606</v>
      </c>
      <c r="D57" s="1813"/>
      <c r="E57" s="1813"/>
      <c r="F57" s="1813"/>
      <c r="G57" s="1813"/>
      <c r="H57" s="1813"/>
      <c r="I57" s="1813"/>
      <c r="J57" s="1813"/>
      <c r="K57" s="1813"/>
      <c r="L57" s="1813"/>
      <c r="M57" s="1814"/>
    </row>
    <row r="58" spans="1:13" ht="15" customHeight="1">
      <c r="A58" s="1835"/>
      <c r="B58" s="774" t="s">
        <v>999</v>
      </c>
      <c r="C58" s="2312">
        <v>3107957666</v>
      </c>
      <c r="D58" s="2313"/>
      <c r="E58" s="2313"/>
      <c r="F58" s="2313"/>
      <c r="G58" s="2313"/>
      <c r="H58" s="2313"/>
      <c r="I58" s="2313"/>
      <c r="J58" s="2313"/>
      <c r="K58" s="2313"/>
      <c r="L58" s="2313"/>
      <c r="M58" s="2314"/>
    </row>
    <row r="59" spans="1:13" ht="15" customHeight="1">
      <c r="A59" s="1817" t="s">
        <v>1000</v>
      </c>
      <c r="B59" s="775" t="s">
        <v>1001</v>
      </c>
      <c r="C59" s="1813" t="s">
        <v>1491</v>
      </c>
      <c r="D59" s="1813"/>
      <c r="E59" s="1813"/>
      <c r="F59" s="1813"/>
      <c r="G59" s="1813"/>
      <c r="H59" s="1813"/>
      <c r="I59" s="1813"/>
      <c r="J59" s="1813"/>
      <c r="K59" s="1813"/>
      <c r="L59" s="1813"/>
      <c r="M59" s="1814"/>
    </row>
    <row r="60" spans="1:13" ht="15" customHeight="1">
      <c r="A60" s="1818"/>
      <c r="B60" s="775" t="s">
        <v>1003</v>
      </c>
      <c r="C60" s="1813" t="s">
        <v>1492</v>
      </c>
      <c r="D60" s="1813"/>
      <c r="E60" s="1813"/>
      <c r="F60" s="1813"/>
      <c r="G60" s="1813"/>
      <c r="H60" s="1813"/>
      <c r="I60" s="1813"/>
      <c r="J60" s="1813"/>
      <c r="K60" s="1813"/>
      <c r="L60" s="1813"/>
      <c r="M60" s="1814"/>
    </row>
    <row r="61" spans="1:13" ht="15" customHeight="1">
      <c r="A61" s="1818"/>
      <c r="B61" s="294" t="s">
        <v>296</v>
      </c>
      <c r="C61" s="1813" t="s">
        <v>1493</v>
      </c>
      <c r="D61" s="1813"/>
      <c r="E61" s="1813"/>
      <c r="F61" s="1813"/>
      <c r="G61" s="1813"/>
      <c r="H61" s="1813"/>
      <c r="I61" s="1813"/>
      <c r="J61" s="1813"/>
      <c r="K61" s="1813"/>
      <c r="L61" s="1813"/>
      <c r="M61" s="1814"/>
    </row>
    <row r="62" spans="1:13" ht="15" customHeight="1">
      <c r="A62" s="295" t="s">
        <v>220</v>
      </c>
      <c r="B62" s="296" t="s">
        <v>594</v>
      </c>
      <c r="C62" s="2327" t="s">
        <v>594</v>
      </c>
      <c r="D62" s="2327"/>
      <c r="E62" s="2327"/>
      <c r="F62" s="2327"/>
      <c r="G62" s="2327"/>
      <c r="H62" s="2327"/>
      <c r="I62" s="2327"/>
      <c r="J62" s="2327"/>
      <c r="K62" s="2327"/>
      <c r="L62" s="2327"/>
      <c r="M62" s="2328"/>
    </row>
  </sheetData>
  <mergeCells count="52">
    <mergeCell ref="C62:M62"/>
    <mergeCell ref="C50:M50"/>
    <mergeCell ref="A59:A61"/>
    <mergeCell ref="C59:M59"/>
    <mergeCell ref="C60:M60"/>
    <mergeCell ref="C61:M61"/>
    <mergeCell ref="C52:M52"/>
    <mergeCell ref="C51:M51"/>
    <mergeCell ref="A53:A58"/>
    <mergeCell ref="C53:M53"/>
    <mergeCell ref="C54:M54"/>
    <mergeCell ref="C55:M55"/>
    <mergeCell ref="C56:M56"/>
    <mergeCell ref="C57:M57"/>
    <mergeCell ref="C58:M58"/>
    <mergeCell ref="J30:L30"/>
    <mergeCell ref="A16:A52"/>
    <mergeCell ref="C16:M16"/>
    <mergeCell ref="C17:M17"/>
    <mergeCell ref="B18:B24"/>
    <mergeCell ref="B25:B28"/>
    <mergeCell ref="B32:B34"/>
    <mergeCell ref="B35:B44"/>
    <mergeCell ref="F43:G43"/>
    <mergeCell ref="H43:I43"/>
    <mergeCell ref="B45:B48"/>
    <mergeCell ref="F46:F47"/>
    <mergeCell ref="G46:J47"/>
    <mergeCell ref="L46:M47"/>
    <mergeCell ref="C49:M49"/>
    <mergeCell ref="C11:M11"/>
    <mergeCell ref="C12:M12"/>
    <mergeCell ref="C13:M13"/>
    <mergeCell ref="B14:B15"/>
    <mergeCell ref="C14:D14"/>
    <mergeCell ref="F14:M14"/>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hyperlinks>
    <hyperlink ref="C50" r:id="rId1"/>
  </hyperlinks>
  <pageMargins left="0.7" right="0.7" top="0.75" bottom="0.75" header="0.3" footer="0.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B16" zoomScale="72" zoomScaleNormal="72" workbookViewId="0">
      <selection activeCell="C2" sqref="C2:M2"/>
    </sheetView>
  </sheetViews>
  <sheetFormatPr baseColWidth="10" defaultColWidth="9.140625" defaultRowHeight="15.75"/>
  <cols>
    <col min="1" max="1" width="23.7109375" customWidth="1"/>
    <col min="2" max="2" width="38" customWidth="1"/>
    <col min="3" max="13" width="9.140625" style="345"/>
    <col min="14" max="18" width="28" style="11" customWidth="1"/>
  </cols>
  <sheetData>
    <row r="1" spans="1:13">
      <c r="A1" s="737" t="s">
        <v>594</v>
      </c>
      <c r="B1" s="277" t="s">
        <v>1676</v>
      </c>
      <c r="C1" s="332"/>
      <c r="D1" s="333" t="s">
        <v>594</v>
      </c>
      <c r="E1" s="333" t="s">
        <v>594</v>
      </c>
      <c r="F1" s="333" t="s">
        <v>594</v>
      </c>
      <c r="G1" s="333" t="s">
        <v>594</v>
      </c>
      <c r="H1" s="333" t="s">
        <v>594</v>
      </c>
      <c r="I1" s="333" t="s">
        <v>594</v>
      </c>
      <c r="J1" s="333" t="s">
        <v>594</v>
      </c>
      <c r="K1" s="333" t="s">
        <v>594</v>
      </c>
      <c r="L1" s="333" t="s">
        <v>594</v>
      </c>
      <c r="M1" s="334" t="s">
        <v>594</v>
      </c>
    </row>
    <row r="2" spans="1:13" ht="35.25" customHeight="1">
      <c r="A2" s="1817" t="s">
        <v>944</v>
      </c>
      <c r="B2" s="281" t="s">
        <v>945</v>
      </c>
      <c r="C2" s="2329" t="s">
        <v>2124</v>
      </c>
      <c r="D2" s="1904"/>
      <c r="E2" s="1904"/>
      <c r="F2" s="1904"/>
      <c r="G2" s="1904"/>
      <c r="H2" s="1904"/>
      <c r="I2" s="1904"/>
      <c r="J2" s="1904"/>
      <c r="K2" s="1904"/>
      <c r="L2" s="1904"/>
      <c r="M2" s="1905"/>
    </row>
    <row r="3" spans="1:13" ht="15" customHeight="1">
      <c r="A3" s="1818"/>
      <c r="B3" s="282" t="s">
        <v>1063</v>
      </c>
      <c r="C3" s="1758" t="s">
        <v>1667</v>
      </c>
      <c r="D3" s="1758"/>
      <c r="E3" s="1758"/>
      <c r="F3" s="1758"/>
      <c r="G3" s="1758"/>
      <c r="H3" s="1758"/>
      <c r="I3" s="1758"/>
      <c r="J3" s="1758"/>
      <c r="K3" s="1758"/>
      <c r="L3" s="1758"/>
      <c r="M3" s="1759"/>
    </row>
    <row r="4" spans="1:13" ht="15" customHeight="1">
      <c r="A4" s="1818"/>
      <c r="B4" s="284" t="s">
        <v>292</v>
      </c>
      <c r="C4" s="738" t="s">
        <v>93</v>
      </c>
      <c r="D4" s="802" t="s">
        <v>594</v>
      </c>
      <c r="E4" s="803" t="s">
        <v>594</v>
      </c>
      <c r="F4" s="1842" t="s">
        <v>293</v>
      </c>
      <c r="G4" s="1843"/>
      <c r="H4" s="741">
        <v>86</v>
      </c>
      <c r="I4" s="1758" t="s">
        <v>1475</v>
      </c>
      <c r="J4" s="1758"/>
      <c r="K4" s="1758"/>
      <c r="L4" s="1758"/>
      <c r="M4" s="1759"/>
    </row>
    <row r="5" spans="1:13" ht="15" customHeight="1">
      <c r="A5" s="1818"/>
      <c r="B5" s="284" t="s">
        <v>947</v>
      </c>
      <c r="C5" s="1872" t="s">
        <v>1651</v>
      </c>
      <c r="D5" s="1758"/>
      <c r="E5" s="1758"/>
      <c r="F5" s="1758"/>
      <c r="G5" s="1758"/>
      <c r="H5" s="1758"/>
      <c r="I5" s="1758"/>
      <c r="J5" s="1758"/>
      <c r="K5" s="1758"/>
      <c r="L5" s="1758"/>
      <c r="M5" s="1759"/>
    </row>
    <row r="6" spans="1:13" ht="15" customHeight="1">
      <c r="A6" s="1818"/>
      <c r="B6" s="284" t="s">
        <v>948</v>
      </c>
      <c r="C6" s="1758" t="s">
        <v>1660</v>
      </c>
      <c r="D6" s="1758"/>
      <c r="E6" s="1758"/>
      <c r="F6" s="1758"/>
      <c r="G6" s="1758"/>
      <c r="H6" s="1758"/>
      <c r="I6" s="1758"/>
      <c r="J6" s="1758"/>
      <c r="K6" s="1758"/>
      <c r="L6" s="1758"/>
      <c r="M6" s="1759"/>
    </row>
    <row r="7" spans="1:13" ht="15" customHeight="1">
      <c r="A7" s="1818"/>
      <c r="B7" s="284" t="s">
        <v>949</v>
      </c>
      <c r="C7" s="1844" t="s">
        <v>35</v>
      </c>
      <c r="D7" s="1844"/>
      <c r="E7" s="745" t="s">
        <v>594</v>
      </c>
      <c r="F7" s="745" t="s">
        <v>594</v>
      </c>
      <c r="G7" s="746" t="s">
        <v>594</v>
      </c>
      <c r="H7" s="335" t="s">
        <v>296</v>
      </c>
      <c r="I7" s="2163" t="s">
        <v>1478</v>
      </c>
      <c r="J7" s="1836"/>
      <c r="K7" s="1836"/>
      <c r="L7" s="1836"/>
      <c r="M7" s="1836"/>
    </row>
    <row r="8" spans="1:13">
      <c r="A8" s="1818"/>
      <c r="B8" s="1846" t="s">
        <v>950</v>
      </c>
      <c r="C8" s="745" t="s">
        <v>594</v>
      </c>
      <c r="D8" s="745" t="s">
        <v>594</v>
      </c>
      <c r="E8" s="747" t="s">
        <v>594</v>
      </c>
      <c r="F8" s="747" t="s">
        <v>594</v>
      </c>
      <c r="G8" s="747" t="s">
        <v>594</v>
      </c>
      <c r="H8" s="747" t="s">
        <v>594</v>
      </c>
      <c r="I8" s="745" t="s">
        <v>594</v>
      </c>
      <c r="J8" s="745" t="s">
        <v>594</v>
      </c>
      <c r="K8" s="745" t="s">
        <v>594</v>
      </c>
      <c r="L8" s="745" t="s">
        <v>594</v>
      </c>
      <c r="M8" s="748" t="s">
        <v>594</v>
      </c>
    </row>
    <row r="9" spans="1:13" ht="15" customHeight="1">
      <c r="A9" s="1818"/>
      <c r="B9" s="1846"/>
      <c r="C9" s="1836" t="s">
        <v>1478</v>
      </c>
      <c r="D9" s="1836"/>
      <c r="E9" s="745" t="s">
        <v>594</v>
      </c>
      <c r="F9" s="1836" t="s">
        <v>594</v>
      </c>
      <c r="G9" s="1836"/>
      <c r="H9" s="745" t="s">
        <v>594</v>
      </c>
      <c r="I9" s="1836" t="s">
        <v>594</v>
      </c>
      <c r="J9" s="1836"/>
      <c r="K9" s="745" t="s">
        <v>594</v>
      </c>
      <c r="L9" s="745" t="s">
        <v>594</v>
      </c>
      <c r="M9" s="748" t="s">
        <v>594</v>
      </c>
    </row>
    <row r="10" spans="1:13" ht="15" customHeight="1">
      <c r="A10" s="1818"/>
      <c r="B10" s="1847"/>
      <c r="C10" s="1836" t="s">
        <v>951</v>
      </c>
      <c r="D10" s="1836"/>
      <c r="E10" s="750" t="s">
        <v>594</v>
      </c>
      <c r="F10" s="1836" t="s">
        <v>951</v>
      </c>
      <c r="G10" s="1836"/>
      <c r="H10" s="750" t="s">
        <v>594</v>
      </c>
      <c r="I10" s="1836" t="s">
        <v>951</v>
      </c>
      <c r="J10" s="1836"/>
      <c r="K10" s="750" t="s">
        <v>594</v>
      </c>
      <c r="L10" s="750" t="s">
        <v>594</v>
      </c>
      <c r="M10" s="751" t="s">
        <v>594</v>
      </c>
    </row>
    <row r="11" spans="1:13" ht="99" customHeight="1">
      <c r="A11" s="1818"/>
      <c r="B11" s="284" t="s">
        <v>952</v>
      </c>
      <c r="C11" s="1904" t="s">
        <v>1677</v>
      </c>
      <c r="D11" s="1904"/>
      <c r="E11" s="1904"/>
      <c r="F11" s="1904"/>
      <c r="G11" s="1904"/>
      <c r="H11" s="1904"/>
      <c r="I11" s="1904"/>
      <c r="J11" s="1904"/>
      <c r="K11" s="1904"/>
      <c r="L11" s="1904"/>
      <c r="M11" s="1905"/>
    </row>
    <row r="12" spans="1:13" ht="104.25" customHeight="1">
      <c r="A12" s="1818"/>
      <c r="B12" s="284" t="s">
        <v>1069</v>
      </c>
      <c r="C12" s="1904" t="s">
        <v>1678</v>
      </c>
      <c r="D12" s="1904"/>
      <c r="E12" s="1904"/>
      <c r="F12" s="1904"/>
      <c r="G12" s="1904"/>
      <c r="H12" s="1904"/>
      <c r="I12" s="1904"/>
      <c r="J12" s="1904"/>
      <c r="K12" s="1904"/>
      <c r="L12" s="1904"/>
      <c r="M12" s="1905"/>
    </row>
    <row r="13" spans="1:13" ht="51" customHeight="1">
      <c r="A13" s="1818"/>
      <c r="B13" s="284" t="s">
        <v>1071</v>
      </c>
      <c r="C13" s="1869" t="s">
        <v>639</v>
      </c>
      <c r="D13" s="1869"/>
      <c r="E13" s="1758"/>
      <c r="F13" s="1758"/>
      <c r="G13" s="1758"/>
      <c r="H13" s="1758"/>
      <c r="I13" s="1758"/>
      <c r="J13" s="1758"/>
      <c r="K13" s="1758"/>
      <c r="L13" s="1758"/>
      <c r="M13" s="1759"/>
    </row>
    <row r="14" spans="1:13" ht="44.25" customHeight="1">
      <c r="A14" s="1818"/>
      <c r="B14" s="2278" t="s">
        <v>1072</v>
      </c>
      <c r="C14" s="2330" t="s">
        <v>57</v>
      </c>
      <c r="D14" s="2330"/>
      <c r="E14" s="468" t="s">
        <v>108</v>
      </c>
      <c r="F14" s="1869" t="s">
        <v>1482</v>
      </c>
      <c r="G14" s="1869"/>
      <c r="H14" s="1869"/>
      <c r="I14" s="1869"/>
      <c r="J14" s="1869"/>
      <c r="K14" s="1869"/>
      <c r="L14" s="1869"/>
      <c r="M14" s="1870"/>
    </row>
    <row r="15" spans="1:13">
      <c r="A15" s="1818"/>
      <c r="B15" s="2279"/>
      <c r="C15" s="802" t="s">
        <v>594</v>
      </c>
      <c r="D15" s="738" t="s">
        <v>594</v>
      </c>
      <c r="E15" s="337" t="s">
        <v>594</v>
      </c>
      <c r="F15" s="804" t="s">
        <v>594</v>
      </c>
      <c r="G15" s="804" t="s">
        <v>594</v>
      </c>
      <c r="H15" s="804" t="s">
        <v>594</v>
      </c>
      <c r="I15" s="804" t="s">
        <v>594</v>
      </c>
      <c r="J15" s="804" t="s">
        <v>594</v>
      </c>
      <c r="K15" s="804" t="s">
        <v>594</v>
      </c>
      <c r="L15" s="747" t="s">
        <v>594</v>
      </c>
      <c r="M15" s="772" t="s">
        <v>594</v>
      </c>
    </row>
    <row r="16" spans="1:13" ht="15" customHeight="1">
      <c r="A16" s="1815" t="s">
        <v>204</v>
      </c>
      <c r="B16" s="283" t="s">
        <v>283</v>
      </c>
      <c r="C16" s="2331" t="s">
        <v>693</v>
      </c>
      <c r="D16" s="1758"/>
      <c r="E16" s="1758"/>
      <c r="F16" s="1758"/>
      <c r="G16" s="1758"/>
      <c r="H16" s="1758"/>
      <c r="I16" s="1758"/>
      <c r="J16" s="1758"/>
      <c r="K16" s="1758"/>
      <c r="L16" s="1758"/>
      <c r="M16" s="1871"/>
    </row>
    <row r="17" spans="1:13" ht="38.25" customHeight="1">
      <c r="A17" s="1816"/>
      <c r="B17" s="283" t="s">
        <v>1074</v>
      </c>
      <c r="C17" s="2331" t="s">
        <v>692</v>
      </c>
      <c r="D17" s="1758"/>
      <c r="E17" s="1758"/>
      <c r="F17" s="1758"/>
      <c r="G17" s="1758"/>
      <c r="H17" s="1758"/>
      <c r="I17" s="1758"/>
      <c r="J17" s="1758"/>
      <c r="K17" s="1758"/>
      <c r="L17" s="1758"/>
      <c r="M17" s="1871"/>
    </row>
    <row r="18" spans="1:13">
      <c r="A18" s="1816"/>
      <c r="B18" s="1810" t="s">
        <v>954</v>
      </c>
      <c r="C18" s="745" t="s">
        <v>594</v>
      </c>
      <c r="D18" s="752" t="s">
        <v>594</v>
      </c>
      <c r="E18" s="752" t="s">
        <v>594</v>
      </c>
      <c r="F18" s="752" t="s">
        <v>594</v>
      </c>
      <c r="G18" s="752" t="s">
        <v>594</v>
      </c>
      <c r="H18" s="752" t="s">
        <v>594</v>
      </c>
      <c r="I18" s="752" t="s">
        <v>594</v>
      </c>
      <c r="J18" s="752" t="s">
        <v>594</v>
      </c>
      <c r="K18" s="752" t="s">
        <v>594</v>
      </c>
      <c r="L18" s="752" t="s">
        <v>594</v>
      </c>
      <c r="M18" s="753" t="s">
        <v>594</v>
      </c>
    </row>
    <row r="19" spans="1:13">
      <c r="A19" s="1816"/>
      <c r="B19" s="1810"/>
      <c r="C19" s="745" t="s">
        <v>594</v>
      </c>
      <c r="D19" s="738" t="s">
        <v>594</v>
      </c>
      <c r="E19" s="752" t="s">
        <v>594</v>
      </c>
      <c r="F19" s="738" t="s">
        <v>594</v>
      </c>
      <c r="G19" s="752" t="s">
        <v>594</v>
      </c>
      <c r="H19" s="738" t="s">
        <v>594</v>
      </c>
      <c r="I19" s="752" t="s">
        <v>594</v>
      </c>
      <c r="J19" s="738" t="s">
        <v>594</v>
      </c>
      <c r="K19" s="752" t="s">
        <v>594</v>
      </c>
      <c r="L19" s="752" t="s">
        <v>594</v>
      </c>
      <c r="M19" s="753" t="s">
        <v>594</v>
      </c>
    </row>
    <row r="20" spans="1:13" ht="31.5">
      <c r="A20" s="1816"/>
      <c r="B20" s="1810"/>
      <c r="C20" s="752" t="s">
        <v>955</v>
      </c>
      <c r="D20" s="755" t="s">
        <v>594</v>
      </c>
      <c r="E20" s="752" t="s">
        <v>956</v>
      </c>
      <c r="F20" s="755" t="s">
        <v>594</v>
      </c>
      <c r="G20" s="752" t="s">
        <v>957</v>
      </c>
      <c r="H20" s="755" t="s">
        <v>594</v>
      </c>
      <c r="I20" s="752" t="s">
        <v>958</v>
      </c>
      <c r="J20" s="755" t="s">
        <v>594</v>
      </c>
      <c r="K20" s="752" t="s">
        <v>594</v>
      </c>
      <c r="L20" s="752" t="s">
        <v>594</v>
      </c>
      <c r="M20" s="753" t="s">
        <v>594</v>
      </c>
    </row>
    <row r="21" spans="1:13" ht="31.5">
      <c r="A21" s="1816"/>
      <c r="B21" s="1810"/>
      <c r="C21" s="752" t="s">
        <v>959</v>
      </c>
      <c r="D21" s="755" t="s">
        <v>594</v>
      </c>
      <c r="E21" s="752" t="s">
        <v>960</v>
      </c>
      <c r="F21" s="755" t="s">
        <v>594</v>
      </c>
      <c r="G21" s="752" t="s">
        <v>961</v>
      </c>
      <c r="H21" s="755" t="s">
        <v>594</v>
      </c>
      <c r="I21" s="752" t="s">
        <v>594</v>
      </c>
      <c r="J21" s="752" t="s">
        <v>594</v>
      </c>
      <c r="K21" s="752" t="s">
        <v>594</v>
      </c>
      <c r="L21" s="752" t="s">
        <v>594</v>
      </c>
      <c r="M21" s="753" t="s">
        <v>594</v>
      </c>
    </row>
    <row r="22" spans="1:13" ht="31.5">
      <c r="A22" s="1816"/>
      <c r="B22" s="1810"/>
      <c r="C22" s="752" t="s">
        <v>962</v>
      </c>
      <c r="D22" s="755" t="s">
        <v>594</v>
      </c>
      <c r="E22" s="752" t="s">
        <v>963</v>
      </c>
      <c r="F22" s="755" t="s">
        <v>594</v>
      </c>
      <c r="G22" s="752" t="s">
        <v>594</v>
      </c>
      <c r="H22" s="752" t="s">
        <v>594</v>
      </c>
      <c r="I22" s="752" t="s">
        <v>594</v>
      </c>
      <c r="J22" s="752" t="s">
        <v>594</v>
      </c>
      <c r="K22" s="752" t="s">
        <v>594</v>
      </c>
      <c r="L22" s="752" t="s">
        <v>594</v>
      </c>
      <c r="M22" s="753" t="s">
        <v>594</v>
      </c>
    </row>
    <row r="23" spans="1:13" ht="15" customHeight="1">
      <c r="A23" s="1816"/>
      <c r="B23" s="1810"/>
      <c r="C23" s="752" t="s">
        <v>105</v>
      </c>
      <c r="D23" s="755" t="s">
        <v>1126</v>
      </c>
      <c r="E23" s="752" t="s">
        <v>965</v>
      </c>
      <c r="F23" s="1836" t="s">
        <v>1679</v>
      </c>
      <c r="G23" s="1836"/>
      <c r="H23" s="750" t="s">
        <v>594</v>
      </c>
      <c r="I23" s="750" t="s">
        <v>594</v>
      </c>
      <c r="J23" s="750" t="s">
        <v>594</v>
      </c>
      <c r="K23" s="750" t="s">
        <v>594</v>
      </c>
      <c r="L23" s="750" t="s">
        <v>594</v>
      </c>
      <c r="M23" s="751" t="s">
        <v>594</v>
      </c>
    </row>
    <row r="24" spans="1:13">
      <c r="A24" s="1816"/>
      <c r="B24" s="1819"/>
      <c r="C24" s="738" t="s">
        <v>594</v>
      </c>
      <c r="D24" s="738" t="s">
        <v>594</v>
      </c>
      <c r="E24" s="738" t="s">
        <v>594</v>
      </c>
      <c r="F24" s="738" t="s">
        <v>594</v>
      </c>
      <c r="G24" s="738" t="s">
        <v>594</v>
      </c>
      <c r="H24" s="738" t="s">
        <v>594</v>
      </c>
      <c r="I24" s="738" t="s">
        <v>594</v>
      </c>
      <c r="J24" s="738" t="s">
        <v>594</v>
      </c>
      <c r="K24" s="738" t="s">
        <v>594</v>
      </c>
      <c r="L24" s="738" t="s">
        <v>594</v>
      </c>
      <c r="M24" s="758" t="s">
        <v>594</v>
      </c>
    </row>
    <row r="25" spans="1:13">
      <c r="A25" s="1816"/>
      <c r="B25" s="1810" t="s">
        <v>967</v>
      </c>
      <c r="C25" s="752" t="s">
        <v>594</v>
      </c>
      <c r="D25" s="752" t="s">
        <v>594</v>
      </c>
      <c r="E25" s="752" t="s">
        <v>594</v>
      </c>
      <c r="F25" s="752" t="s">
        <v>594</v>
      </c>
      <c r="G25" s="752" t="s">
        <v>594</v>
      </c>
      <c r="H25" s="752" t="s">
        <v>594</v>
      </c>
      <c r="I25" s="752" t="s">
        <v>594</v>
      </c>
      <c r="J25" s="752" t="s">
        <v>594</v>
      </c>
      <c r="K25" s="752" t="s">
        <v>594</v>
      </c>
      <c r="L25" s="745" t="s">
        <v>594</v>
      </c>
      <c r="M25" s="748" t="s">
        <v>594</v>
      </c>
    </row>
    <row r="26" spans="1:13">
      <c r="A26" s="1816"/>
      <c r="B26" s="1810"/>
      <c r="C26" s="752" t="s">
        <v>968</v>
      </c>
      <c r="D26" s="759" t="s">
        <v>594</v>
      </c>
      <c r="E26" s="752" t="s">
        <v>594</v>
      </c>
      <c r="F26" s="752" t="s">
        <v>969</v>
      </c>
      <c r="G26" s="759" t="s">
        <v>594</v>
      </c>
      <c r="H26" s="752" t="s">
        <v>594</v>
      </c>
      <c r="I26" s="752" t="s">
        <v>970</v>
      </c>
      <c r="J26" s="759" t="s">
        <v>594</v>
      </c>
      <c r="K26" s="752" t="s">
        <v>594</v>
      </c>
      <c r="L26" s="745" t="s">
        <v>594</v>
      </c>
      <c r="M26" s="748" t="s">
        <v>594</v>
      </c>
    </row>
    <row r="27" spans="1:13" ht="31.5">
      <c r="A27" s="1816"/>
      <c r="B27" s="1810"/>
      <c r="C27" s="752" t="s">
        <v>971</v>
      </c>
      <c r="D27" s="760" t="s">
        <v>594</v>
      </c>
      <c r="E27" s="745" t="s">
        <v>594</v>
      </c>
      <c r="F27" s="752" t="s">
        <v>972</v>
      </c>
      <c r="G27" s="755" t="s">
        <v>964</v>
      </c>
      <c r="H27" s="745" t="s">
        <v>594</v>
      </c>
      <c r="I27" s="745" t="s">
        <v>594</v>
      </c>
      <c r="J27" s="745" t="s">
        <v>594</v>
      </c>
      <c r="K27" s="745" t="s">
        <v>594</v>
      </c>
      <c r="L27" s="745" t="s">
        <v>594</v>
      </c>
      <c r="M27" s="748" t="s">
        <v>594</v>
      </c>
    </row>
    <row r="28" spans="1:13">
      <c r="A28" s="1816"/>
      <c r="B28" s="1819"/>
      <c r="C28" s="738" t="s">
        <v>594</v>
      </c>
      <c r="D28" s="738" t="s">
        <v>594</v>
      </c>
      <c r="E28" s="738" t="s">
        <v>594</v>
      </c>
      <c r="F28" s="738" t="s">
        <v>594</v>
      </c>
      <c r="G28" s="738" t="s">
        <v>594</v>
      </c>
      <c r="H28" s="738" t="s">
        <v>594</v>
      </c>
      <c r="I28" s="738" t="s">
        <v>594</v>
      </c>
      <c r="J28" s="738" t="s">
        <v>594</v>
      </c>
      <c r="K28" s="738" t="s">
        <v>594</v>
      </c>
      <c r="L28" s="750" t="s">
        <v>594</v>
      </c>
      <c r="M28" s="751" t="s">
        <v>594</v>
      </c>
    </row>
    <row r="29" spans="1:13">
      <c r="A29" s="1816"/>
      <c r="B29" s="289" t="s">
        <v>973</v>
      </c>
      <c r="C29" s="752" t="s">
        <v>594</v>
      </c>
      <c r="D29" s="752" t="s">
        <v>594</v>
      </c>
      <c r="E29" s="752" t="s">
        <v>594</v>
      </c>
      <c r="F29" s="752" t="s">
        <v>594</v>
      </c>
      <c r="G29" s="752" t="s">
        <v>594</v>
      </c>
      <c r="H29" s="752" t="s">
        <v>594</v>
      </c>
      <c r="I29" s="752" t="s">
        <v>594</v>
      </c>
      <c r="J29" s="752" t="s">
        <v>594</v>
      </c>
      <c r="K29" s="752" t="s">
        <v>594</v>
      </c>
      <c r="L29" s="752" t="s">
        <v>594</v>
      </c>
      <c r="M29" s="753" t="s">
        <v>594</v>
      </c>
    </row>
    <row r="30" spans="1:13" ht="15" customHeight="1">
      <c r="A30" s="1816"/>
      <c r="B30" s="289" t="s">
        <v>594</v>
      </c>
      <c r="C30" s="761" t="s">
        <v>974</v>
      </c>
      <c r="D30" s="338">
        <v>480</v>
      </c>
      <c r="E30" s="752" t="s">
        <v>594</v>
      </c>
      <c r="F30" s="745" t="s">
        <v>975</v>
      </c>
      <c r="G30" s="759">
        <v>2022</v>
      </c>
      <c r="H30" s="752" t="s">
        <v>594</v>
      </c>
      <c r="I30" s="745" t="s">
        <v>976</v>
      </c>
      <c r="J30" s="2331" t="s">
        <v>1664</v>
      </c>
      <c r="K30" s="1758"/>
      <c r="L30" s="1871"/>
      <c r="M30" s="753" t="s">
        <v>594</v>
      </c>
    </row>
    <row r="31" spans="1:13">
      <c r="A31" s="1816"/>
      <c r="B31" s="284" t="s">
        <v>594</v>
      </c>
      <c r="C31" s="738" t="s">
        <v>594</v>
      </c>
      <c r="D31" s="738" t="s">
        <v>594</v>
      </c>
      <c r="E31" s="738" t="s">
        <v>594</v>
      </c>
      <c r="F31" s="738" t="s">
        <v>594</v>
      </c>
      <c r="G31" s="738" t="s">
        <v>594</v>
      </c>
      <c r="H31" s="738" t="s">
        <v>594</v>
      </c>
      <c r="I31" s="738" t="s">
        <v>594</v>
      </c>
      <c r="J31" s="738" t="s">
        <v>594</v>
      </c>
      <c r="K31" s="738" t="s">
        <v>594</v>
      </c>
      <c r="L31" s="738" t="s">
        <v>594</v>
      </c>
      <c r="M31" s="758" t="s">
        <v>594</v>
      </c>
    </row>
    <row r="32" spans="1:13">
      <c r="A32" s="1816"/>
      <c r="B32" s="1810" t="s">
        <v>977</v>
      </c>
      <c r="C32" s="339" t="s">
        <v>594</v>
      </c>
      <c r="D32" s="339" t="s">
        <v>594</v>
      </c>
      <c r="E32" s="339" t="s">
        <v>594</v>
      </c>
      <c r="F32" s="339" t="s">
        <v>594</v>
      </c>
      <c r="G32" s="339" t="s">
        <v>594</v>
      </c>
      <c r="H32" s="339" t="s">
        <v>594</v>
      </c>
      <c r="I32" s="339" t="s">
        <v>594</v>
      </c>
      <c r="J32" s="339" t="s">
        <v>594</v>
      </c>
      <c r="K32" s="339" t="s">
        <v>594</v>
      </c>
      <c r="L32" s="745" t="s">
        <v>594</v>
      </c>
      <c r="M32" s="748" t="s">
        <v>594</v>
      </c>
    </row>
    <row r="33" spans="1:13" ht="31.5">
      <c r="A33" s="1816"/>
      <c r="B33" s="1810"/>
      <c r="C33" s="752" t="s">
        <v>978</v>
      </c>
      <c r="D33" s="759">
        <v>2.0230000000000001</v>
      </c>
      <c r="E33" s="339" t="s">
        <v>594</v>
      </c>
      <c r="F33" s="752" t="s">
        <v>979</v>
      </c>
      <c r="G33" s="340">
        <v>2033</v>
      </c>
      <c r="H33" s="339" t="s">
        <v>594</v>
      </c>
      <c r="I33" s="745" t="s">
        <v>594</v>
      </c>
      <c r="J33" s="339" t="s">
        <v>594</v>
      </c>
      <c r="K33" s="339" t="s">
        <v>594</v>
      </c>
      <c r="L33" s="745" t="s">
        <v>594</v>
      </c>
      <c r="M33" s="748" t="s">
        <v>594</v>
      </c>
    </row>
    <row r="34" spans="1:13">
      <c r="A34" s="1816"/>
      <c r="B34" s="1819"/>
      <c r="C34" s="738" t="s">
        <v>594</v>
      </c>
      <c r="D34" s="738" t="s">
        <v>594</v>
      </c>
      <c r="E34" s="341" t="s">
        <v>594</v>
      </c>
      <c r="F34" s="738" t="s">
        <v>594</v>
      </c>
      <c r="G34" s="341" t="s">
        <v>594</v>
      </c>
      <c r="H34" s="341" t="s">
        <v>594</v>
      </c>
      <c r="I34" s="750" t="s">
        <v>594</v>
      </c>
      <c r="J34" s="341" t="s">
        <v>594</v>
      </c>
      <c r="K34" s="341" t="s">
        <v>594</v>
      </c>
      <c r="L34" s="750" t="s">
        <v>594</v>
      </c>
      <c r="M34" s="751" t="s">
        <v>594</v>
      </c>
    </row>
    <row r="35" spans="1:13">
      <c r="A35" s="1816"/>
      <c r="B35" s="1810" t="s">
        <v>980</v>
      </c>
      <c r="C35" s="752" t="s">
        <v>594</v>
      </c>
      <c r="D35" s="752" t="s">
        <v>594</v>
      </c>
      <c r="E35" s="752" t="s">
        <v>594</v>
      </c>
      <c r="F35" s="752" t="s">
        <v>594</v>
      </c>
      <c r="G35" s="752" t="s">
        <v>594</v>
      </c>
      <c r="H35" s="752" t="s">
        <v>594</v>
      </c>
      <c r="I35" s="752" t="s">
        <v>594</v>
      </c>
      <c r="J35" s="752" t="s">
        <v>594</v>
      </c>
      <c r="K35" s="752" t="s">
        <v>594</v>
      </c>
      <c r="L35" s="752" t="s">
        <v>594</v>
      </c>
      <c r="M35" s="753" t="s">
        <v>594</v>
      </c>
    </row>
    <row r="36" spans="1:13">
      <c r="A36" s="1816"/>
      <c r="B36" s="1810"/>
      <c r="C36" s="752" t="s">
        <v>594</v>
      </c>
      <c r="D36" s="811">
        <v>2023</v>
      </c>
      <c r="E36" s="822" t="s">
        <v>594</v>
      </c>
      <c r="F36" s="687">
        <v>2024</v>
      </c>
      <c r="G36" s="822" t="s">
        <v>594</v>
      </c>
      <c r="H36" s="814">
        <v>2025</v>
      </c>
      <c r="I36" s="814" t="s">
        <v>594</v>
      </c>
      <c r="J36" s="814">
        <v>2026</v>
      </c>
      <c r="K36" s="822" t="s">
        <v>594</v>
      </c>
      <c r="L36" s="822">
        <v>2027</v>
      </c>
      <c r="M36" s="837" t="s">
        <v>594</v>
      </c>
    </row>
    <row r="37" spans="1:13">
      <c r="A37" s="1816"/>
      <c r="B37" s="1810"/>
      <c r="C37" s="752" t="s">
        <v>594</v>
      </c>
      <c r="D37" s="762">
        <v>480</v>
      </c>
      <c r="E37" s="342"/>
      <c r="F37" s="762">
        <v>480</v>
      </c>
      <c r="G37" s="342"/>
      <c r="H37" s="762">
        <v>480</v>
      </c>
      <c r="I37" s="342"/>
      <c r="J37" s="762">
        <v>480</v>
      </c>
      <c r="K37" s="342"/>
      <c r="L37" s="762">
        <v>480</v>
      </c>
      <c r="M37" s="342"/>
    </row>
    <row r="38" spans="1:13">
      <c r="A38" s="1816"/>
      <c r="B38" s="1810"/>
      <c r="C38" s="752" t="s">
        <v>594</v>
      </c>
      <c r="D38" s="822">
        <v>2028</v>
      </c>
      <c r="E38" s="293" t="s">
        <v>594</v>
      </c>
      <c r="F38" s="822">
        <v>2029</v>
      </c>
      <c r="G38" s="293" t="s">
        <v>594</v>
      </c>
      <c r="H38" s="814">
        <v>2030</v>
      </c>
      <c r="I38" s="291" t="s">
        <v>594</v>
      </c>
      <c r="J38" s="814">
        <v>2031</v>
      </c>
      <c r="K38" s="293" t="s">
        <v>594</v>
      </c>
      <c r="L38" s="822">
        <v>2032</v>
      </c>
      <c r="M38" s="344" t="s">
        <v>594</v>
      </c>
    </row>
    <row r="39" spans="1:13">
      <c r="A39" s="1816"/>
      <c r="B39" s="1810"/>
      <c r="C39" s="752" t="s">
        <v>594</v>
      </c>
      <c r="D39" s="762">
        <v>480</v>
      </c>
      <c r="E39" s="342"/>
      <c r="F39" s="762">
        <v>480</v>
      </c>
      <c r="G39" s="342"/>
      <c r="H39" s="762">
        <v>480</v>
      </c>
      <c r="I39" s="342"/>
      <c r="J39" s="762">
        <v>480</v>
      </c>
      <c r="K39" s="342"/>
      <c r="L39" s="762">
        <v>480</v>
      </c>
      <c r="M39" s="342"/>
    </row>
    <row r="40" spans="1:13">
      <c r="A40" s="1816"/>
      <c r="B40" s="1810"/>
      <c r="C40" s="752" t="s">
        <v>594</v>
      </c>
      <c r="D40" s="836">
        <v>2033</v>
      </c>
      <c r="E40" s="343" t="s">
        <v>594</v>
      </c>
      <c r="F40" s="752"/>
      <c r="G40" s="343" t="s">
        <v>594</v>
      </c>
      <c r="H40" s="745"/>
      <c r="I40" s="745" t="s">
        <v>594</v>
      </c>
      <c r="J40" s="745"/>
      <c r="K40" s="752" t="s">
        <v>594</v>
      </c>
      <c r="L40" s="752"/>
      <c r="M40" s="753" t="s">
        <v>594</v>
      </c>
    </row>
    <row r="41" spans="1:13">
      <c r="A41" s="1816"/>
      <c r="B41" s="1810"/>
      <c r="C41" s="752" t="s">
        <v>594</v>
      </c>
      <c r="D41" s="762">
        <v>480</v>
      </c>
      <c r="E41" s="342"/>
      <c r="F41" s="678" t="s">
        <v>594</v>
      </c>
      <c r="G41" s="342" t="s">
        <v>594</v>
      </c>
      <c r="H41" s="678" t="s">
        <v>594</v>
      </c>
      <c r="I41" s="763" t="s">
        <v>594</v>
      </c>
      <c r="J41" s="678" t="s">
        <v>594</v>
      </c>
      <c r="K41" s="763" t="s">
        <v>594</v>
      </c>
      <c r="L41" s="678" t="s">
        <v>594</v>
      </c>
      <c r="M41" s="685" t="s">
        <v>594</v>
      </c>
    </row>
    <row r="42" spans="1:13">
      <c r="A42" s="1816"/>
      <c r="B42" s="1810"/>
      <c r="C42" s="752" t="s">
        <v>594</v>
      </c>
      <c r="D42" s="738"/>
      <c r="E42" s="738" t="s">
        <v>594</v>
      </c>
      <c r="F42" s="738" t="s">
        <v>981</v>
      </c>
      <c r="G42" s="738" t="s">
        <v>594</v>
      </c>
      <c r="H42" s="752" t="s">
        <v>594</v>
      </c>
      <c r="I42" s="752" t="s">
        <v>594</v>
      </c>
      <c r="J42" s="752" t="s">
        <v>594</v>
      </c>
      <c r="K42" s="752" t="s">
        <v>594</v>
      </c>
      <c r="L42" s="752" t="s">
        <v>594</v>
      </c>
      <c r="M42" s="753" t="s">
        <v>594</v>
      </c>
    </row>
    <row r="43" spans="1:13" ht="15" customHeight="1">
      <c r="A43" s="1816"/>
      <c r="B43" s="1810"/>
      <c r="C43" s="752" t="s">
        <v>594</v>
      </c>
      <c r="D43" s="802" t="s">
        <v>594</v>
      </c>
      <c r="E43" s="741" t="s">
        <v>594</v>
      </c>
      <c r="F43" s="1758">
        <v>480</v>
      </c>
      <c r="G43" s="1871"/>
      <c r="H43" s="1872" t="s">
        <v>594</v>
      </c>
      <c r="I43" s="1872"/>
      <c r="J43" s="752" t="s">
        <v>594</v>
      </c>
      <c r="K43" s="752" t="s">
        <v>594</v>
      </c>
      <c r="L43" s="752" t="s">
        <v>594</v>
      </c>
      <c r="M43" s="753" t="s">
        <v>594</v>
      </c>
    </row>
    <row r="44" spans="1:13">
      <c r="A44" s="1816"/>
      <c r="B44" s="1810"/>
      <c r="C44" s="738" t="s">
        <v>594</v>
      </c>
      <c r="D44" s="738" t="s">
        <v>594</v>
      </c>
      <c r="E44" s="738" t="s">
        <v>594</v>
      </c>
      <c r="F44" s="738" t="s">
        <v>594</v>
      </c>
      <c r="G44" s="738" t="s">
        <v>594</v>
      </c>
      <c r="H44" s="738" t="s">
        <v>594</v>
      </c>
      <c r="I44" s="738" t="s">
        <v>594</v>
      </c>
      <c r="J44" s="738" t="s">
        <v>594</v>
      </c>
      <c r="K44" s="738" t="s">
        <v>594</v>
      </c>
      <c r="L44" s="738" t="s">
        <v>594</v>
      </c>
      <c r="M44" s="758" t="s">
        <v>594</v>
      </c>
    </row>
    <row r="45" spans="1:13">
      <c r="A45" s="1816"/>
      <c r="B45" s="1821" t="s">
        <v>982</v>
      </c>
      <c r="C45" s="752" t="s">
        <v>594</v>
      </c>
      <c r="D45" s="752" t="s">
        <v>594</v>
      </c>
      <c r="E45" s="752" t="s">
        <v>594</v>
      </c>
      <c r="F45" s="752" t="s">
        <v>594</v>
      </c>
      <c r="G45" s="752" t="s">
        <v>594</v>
      </c>
      <c r="H45" s="752" t="s">
        <v>594</v>
      </c>
      <c r="I45" s="752" t="s">
        <v>594</v>
      </c>
      <c r="J45" s="752" t="s">
        <v>594</v>
      </c>
      <c r="K45" s="752" t="s">
        <v>594</v>
      </c>
      <c r="L45" s="745" t="s">
        <v>594</v>
      </c>
      <c r="M45" s="748" t="s">
        <v>594</v>
      </c>
    </row>
    <row r="46" spans="1:13" ht="15" customHeight="1">
      <c r="A46" s="1816"/>
      <c r="B46" s="1810"/>
      <c r="C46" s="745" t="s">
        <v>594</v>
      </c>
      <c r="D46" s="752" t="s">
        <v>93</v>
      </c>
      <c r="E46" s="738" t="s">
        <v>95</v>
      </c>
      <c r="F46" s="1824" t="s">
        <v>983</v>
      </c>
      <c r="G46" s="1825" t="s">
        <v>103</v>
      </c>
      <c r="H46" s="1826"/>
      <c r="I46" s="1826"/>
      <c r="J46" s="1827"/>
      <c r="K46" s="752" t="s">
        <v>984</v>
      </c>
      <c r="L46" s="1831" t="s">
        <v>594</v>
      </c>
      <c r="M46" s="1832"/>
    </row>
    <row r="47" spans="1:13">
      <c r="A47" s="1816"/>
      <c r="B47" s="1810"/>
      <c r="C47" s="745" t="s">
        <v>594</v>
      </c>
      <c r="D47" s="808" t="s">
        <v>964</v>
      </c>
      <c r="E47" s="741" t="s">
        <v>594</v>
      </c>
      <c r="F47" s="1824"/>
      <c r="G47" s="1828"/>
      <c r="H47" s="1829"/>
      <c r="I47" s="1829"/>
      <c r="J47" s="1830"/>
      <c r="K47" s="745" t="s">
        <v>594</v>
      </c>
      <c r="L47" s="1833"/>
      <c r="M47" s="1834"/>
    </row>
    <row r="48" spans="1:13">
      <c r="A48" s="1816"/>
      <c r="B48" s="1819"/>
      <c r="C48" s="750" t="s">
        <v>594</v>
      </c>
      <c r="D48" s="750" t="s">
        <v>594</v>
      </c>
      <c r="E48" s="750" t="s">
        <v>594</v>
      </c>
      <c r="F48" s="750" t="s">
        <v>594</v>
      </c>
      <c r="G48" s="750" t="s">
        <v>594</v>
      </c>
      <c r="H48" s="750" t="s">
        <v>594</v>
      </c>
      <c r="I48" s="750" t="s">
        <v>594</v>
      </c>
      <c r="J48" s="750" t="s">
        <v>594</v>
      </c>
      <c r="K48" s="750" t="s">
        <v>594</v>
      </c>
      <c r="L48" s="745" t="s">
        <v>594</v>
      </c>
      <c r="M48" s="748" t="s">
        <v>594</v>
      </c>
    </row>
    <row r="49" spans="1:13" ht="47.25" customHeight="1">
      <c r="A49" s="1816"/>
      <c r="B49" s="284" t="s">
        <v>985</v>
      </c>
      <c r="C49" s="1758" t="s">
        <v>1680</v>
      </c>
      <c r="D49" s="1758"/>
      <c r="E49" s="1758"/>
      <c r="F49" s="1758"/>
      <c r="G49" s="1758"/>
      <c r="H49" s="1758"/>
      <c r="I49" s="1758"/>
      <c r="J49" s="1758"/>
      <c r="K49" s="1758"/>
      <c r="L49" s="1758"/>
      <c r="M49" s="1759"/>
    </row>
    <row r="50" spans="1:13" ht="15" customHeight="1">
      <c r="A50" s="1816"/>
      <c r="B50" s="283" t="s">
        <v>986</v>
      </c>
      <c r="C50" s="1758" t="s">
        <v>1681</v>
      </c>
      <c r="D50" s="1758"/>
      <c r="E50" s="1758"/>
      <c r="F50" s="1758"/>
      <c r="G50" s="1758"/>
      <c r="H50" s="1758"/>
      <c r="I50" s="1758"/>
      <c r="J50" s="1758"/>
      <c r="K50" s="1758"/>
      <c r="L50" s="1758"/>
      <c r="M50" s="1759"/>
    </row>
    <row r="51" spans="1:13">
      <c r="A51" s="1816"/>
      <c r="B51" s="283" t="s">
        <v>988</v>
      </c>
      <c r="C51" s="738">
        <v>30</v>
      </c>
      <c r="D51" s="738" t="s">
        <v>594</v>
      </c>
      <c r="E51" s="738" t="s">
        <v>594</v>
      </c>
      <c r="F51" s="738" t="s">
        <v>594</v>
      </c>
      <c r="G51" s="738" t="s">
        <v>594</v>
      </c>
      <c r="H51" s="738" t="s">
        <v>594</v>
      </c>
      <c r="I51" s="738" t="s">
        <v>594</v>
      </c>
      <c r="J51" s="738" t="s">
        <v>594</v>
      </c>
      <c r="K51" s="738" t="s">
        <v>594</v>
      </c>
      <c r="L51" s="738" t="s">
        <v>594</v>
      </c>
      <c r="M51" s="758" t="s">
        <v>594</v>
      </c>
    </row>
    <row r="52" spans="1:13" ht="15" customHeight="1">
      <c r="A52" s="1816"/>
      <c r="B52" s="283" t="s">
        <v>990</v>
      </c>
      <c r="C52" s="1758" t="s">
        <v>1487</v>
      </c>
      <c r="D52" s="1758"/>
      <c r="E52" s="1758"/>
      <c r="F52" s="1758"/>
      <c r="G52" s="1758"/>
      <c r="H52" s="1758"/>
      <c r="I52" s="1758"/>
      <c r="J52" s="1758"/>
      <c r="K52" s="1758"/>
      <c r="L52" s="1758"/>
      <c r="M52" s="1759"/>
    </row>
    <row r="53" spans="1:13" ht="15" customHeight="1">
      <c r="A53" s="1817" t="s">
        <v>216</v>
      </c>
      <c r="B53" s="809" t="s">
        <v>992</v>
      </c>
      <c r="C53" s="2332" t="s">
        <v>686</v>
      </c>
      <c r="D53" s="1758"/>
      <c r="E53" s="1758"/>
      <c r="F53" s="1758"/>
      <c r="G53" s="1758"/>
      <c r="H53" s="1758"/>
      <c r="I53" s="1758"/>
      <c r="J53" s="1758"/>
      <c r="K53" s="1758"/>
      <c r="L53" s="1758"/>
      <c r="M53" s="1759"/>
    </row>
    <row r="54" spans="1:13" ht="15" customHeight="1">
      <c r="A54" s="1818"/>
      <c r="B54" s="774" t="s">
        <v>993</v>
      </c>
      <c r="C54" s="1758" t="s">
        <v>1490</v>
      </c>
      <c r="D54" s="1758"/>
      <c r="E54" s="1758"/>
      <c r="F54" s="1758"/>
      <c r="G54" s="1758"/>
      <c r="H54" s="1758"/>
      <c r="I54" s="1758"/>
      <c r="J54" s="1758"/>
      <c r="K54" s="1758"/>
      <c r="L54" s="1758"/>
      <c r="M54" s="1759"/>
    </row>
    <row r="55" spans="1:13" ht="15" customHeight="1">
      <c r="A55" s="1818"/>
      <c r="B55" s="809" t="s">
        <v>995</v>
      </c>
      <c r="C55" s="2332" t="s">
        <v>1682</v>
      </c>
      <c r="D55" s="1758"/>
      <c r="E55" s="1758"/>
      <c r="F55" s="1758"/>
      <c r="G55" s="1758"/>
      <c r="H55" s="1758"/>
      <c r="I55" s="1758"/>
      <c r="J55" s="1758"/>
      <c r="K55" s="1758"/>
      <c r="L55" s="1758"/>
      <c r="M55" s="1759"/>
    </row>
    <row r="56" spans="1:13" ht="15" customHeight="1">
      <c r="A56" s="1818"/>
      <c r="B56" s="774" t="s">
        <v>997</v>
      </c>
      <c r="C56" s="1758" t="s">
        <v>1490</v>
      </c>
      <c r="D56" s="1758"/>
      <c r="E56" s="1758"/>
      <c r="F56" s="1758"/>
      <c r="G56" s="1758"/>
      <c r="H56" s="1758"/>
      <c r="I56" s="1758"/>
      <c r="J56" s="1758"/>
      <c r="K56" s="1758"/>
      <c r="L56" s="1758"/>
      <c r="M56" s="1759"/>
    </row>
    <row r="57" spans="1:13" ht="15" customHeight="1">
      <c r="A57" s="1818"/>
      <c r="B57" s="809" t="s">
        <v>998</v>
      </c>
      <c r="C57" s="2333" t="s">
        <v>606</v>
      </c>
      <c r="D57" s="2334"/>
      <c r="E57" s="2334"/>
      <c r="F57" s="2334"/>
      <c r="G57" s="2334"/>
      <c r="H57" s="2334"/>
      <c r="I57" s="2334"/>
      <c r="J57" s="2334"/>
      <c r="K57" s="2334"/>
      <c r="L57" s="2334"/>
      <c r="M57" s="2335"/>
    </row>
    <row r="58" spans="1:13" ht="15" customHeight="1">
      <c r="A58" s="1835"/>
      <c r="B58" s="809" t="s">
        <v>999</v>
      </c>
      <c r="C58" s="2332">
        <v>3107957666</v>
      </c>
      <c r="D58" s="1758"/>
      <c r="E58" s="1758"/>
      <c r="F58" s="1758"/>
      <c r="G58" s="1758"/>
      <c r="H58" s="1758"/>
      <c r="I58" s="1758"/>
      <c r="J58" s="1758"/>
      <c r="K58" s="1758"/>
      <c r="L58" s="1758"/>
      <c r="M58" s="1759"/>
    </row>
    <row r="59" spans="1:13" ht="15" customHeight="1">
      <c r="A59" s="1817" t="s">
        <v>1000</v>
      </c>
      <c r="B59" s="775" t="s">
        <v>1001</v>
      </c>
      <c r="C59" s="1758" t="s">
        <v>1491</v>
      </c>
      <c r="D59" s="1758"/>
      <c r="E59" s="1758"/>
      <c r="F59" s="1758"/>
      <c r="G59" s="1758"/>
      <c r="H59" s="1758"/>
      <c r="I59" s="1758"/>
      <c r="J59" s="1758"/>
      <c r="K59" s="1758"/>
      <c r="L59" s="1758"/>
      <c r="M59" s="1759"/>
    </row>
    <row r="60" spans="1:13" ht="15" customHeight="1">
      <c r="A60" s="1818"/>
      <c r="B60" s="775" t="s">
        <v>1003</v>
      </c>
      <c r="C60" s="1758" t="s">
        <v>1492</v>
      </c>
      <c r="D60" s="1758"/>
      <c r="E60" s="1758"/>
      <c r="F60" s="1758"/>
      <c r="G60" s="1758"/>
      <c r="H60" s="1758"/>
      <c r="I60" s="1758"/>
      <c r="J60" s="1758"/>
      <c r="K60" s="1758"/>
      <c r="L60" s="1758"/>
      <c r="M60" s="1759"/>
    </row>
    <row r="61" spans="1:13" ht="15" customHeight="1">
      <c r="A61" s="1818"/>
      <c r="B61" s="294" t="s">
        <v>296</v>
      </c>
      <c r="C61" s="1758" t="s">
        <v>1493</v>
      </c>
      <c r="D61" s="1758"/>
      <c r="E61" s="1758"/>
      <c r="F61" s="1758"/>
      <c r="G61" s="1758"/>
      <c r="H61" s="1758"/>
      <c r="I61" s="1758"/>
      <c r="J61" s="1758"/>
      <c r="K61" s="1758"/>
      <c r="L61" s="1758"/>
      <c r="M61" s="1759"/>
    </row>
    <row r="62" spans="1:13" ht="15" customHeight="1">
      <c r="A62" s="295" t="s">
        <v>220</v>
      </c>
      <c r="B62" s="296" t="s">
        <v>594</v>
      </c>
      <c r="C62" s="1811" t="s">
        <v>594</v>
      </c>
      <c r="D62" s="1811"/>
      <c r="E62" s="1811"/>
      <c r="F62" s="1811"/>
      <c r="G62" s="1811"/>
      <c r="H62" s="1811"/>
      <c r="I62" s="1811"/>
      <c r="J62" s="1811"/>
      <c r="K62" s="1811"/>
      <c r="L62" s="1811"/>
      <c r="M62" s="1812"/>
    </row>
  </sheetData>
  <mergeCells count="52">
    <mergeCell ref="A59:A61"/>
    <mergeCell ref="C59:M59"/>
    <mergeCell ref="C60:M60"/>
    <mergeCell ref="C61:M61"/>
    <mergeCell ref="C62:M62"/>
    <mergeCell ref="C50:M50"/>
    <mergeCell ref="C52:M52"/>
    <mergeCell ref="A53:A58"/>
    <mergeCell ref="C53:M53"/>
    <mergeCell ref="C54:M54"/>
    <mergeCell ref="C55:M55"/>
    <mergeCell ref="C56:M56"/>
    <mergeCell ref="C57:M57"/>
    <mergeCell ref="C58:M58"/>
    <mergeCell ref="L46:M47"/>
    <mergeCell ref="A16:A52"/>
    <mergeCell ref="C16:M16"/>
    <mergeCell ref="C17:M17"/>
    <mergeCell ref="B18:B24"/>
    <mergeCell ref="F23:G23"/>
    <mergeCell ref="B25:B28"/>
    <mergeCell ref="J30:L30"/>
    <mergeCell ref="B32:B34"/>
    <mergeCell ref="B35:B44"/>
    <mergeCell ref="F43:G43"/>
    <mergeCell ref="H43:I43"/>
    <mergeCell ref="B45:B48"/>
    <mergeCell ref="F46:F47"/>
    <mergeCell ref="G46:J47"/>
    <mergeCell ref="C49:M49"/>
    <mergeCell ref="C11:M11"/>
    <mergeCell ref="C12:M12"/>
    <mergeCell ref="C13:M13"/>
    <mergeCell ref="B14:B15"/>
    <mergeCell ref="C14:D14"/>
    <mergeCell ref="F14:M14"/>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2"/>
  <sheetViews>
    <sheetView topLeftCell="A6" zoomScale="72" zoomScaleNormal="72" workbookViewId="0">
      <selection activeCell="C2" sqref="C2:M2"/>
    </sheetView>
  </sheetViews>
  <sheetFormatPr baseColWidth="10" defaultColWidth="9.140625" defaultRowHeight="15.75"/>
  <cols>
    <col min="1" max="1" width="26.7109375" style="270" customWidth="1"/>
    <col min="2" max="2" width="32.28515625" customWidth="1"/>
    <col min="3" max="13" width="9.140625" style="345"/>
    <col min="14" max="18" width="28" style="11" customWidth="1"/>
  </cols>
  <sheetData>
    <row r="1" spans="1:13">
      <c r="A1" s="778" t="s">
        <v>594</v>
      </c>
      <c r="B1" s="1752" t="s">
        <v>1683</v>
      </c>
      <c r="C1" s="1753"/>
      <c r="D1" s="1753"/>
      <c r="E1" s="1753"/>
      <c r="F1" s="348" t="s">
        <v>594</v>
      </c>
      <c r="G1" s="348" t="s">
        <v>594</v>
      </c>
      <c r="H1" s="348" t="s">
        <v>594</v>
      </c>
      <c r="I1" s="348" t="s">
        <v>594</v>
      </c>
      <c r="J1" s="348" t="s">
        <v>594</v>
      </c>
      <c r="K1" s="348" t="s">
        <v>594</v>
      </c>
      <c r="L1" s="348" t="s">
        <v>594</v>
      </c>
      <c r="M1" s="349" t="s">
        <v>594</v>
      </c>
    </row>
    <row r="2" spans="1:13" ht="32.25" customHeight="1">
      <c r="A2" s="2243" t="s">
        <v>944</v>
      </c>
      <c r="B2" s="254" t="s">
        <v>945</v>
      </c>
      <c r="C2" s="1804" t="s">
        <v>1461</v>
      </c>
      <c r="D2" s="1804"/>
      <c r="E2" s="1804"/>
      <c r="F2" s="1804"/>
      <c r="G2" s="1804"/>
      <c r="H2" s="1804"/>
      <c r="I2" s="1804"/>
      <c r="J2" s="1804"/>
      <c r="K2" s="1804"/>
      <c r="L2" s="1804"/>
      <c r="M2" s="1805"/>
    </row>
    <row r="3" spans="1:13" ht="15" customHeight="1">
      <c r="A3" s="2244"/>
      <c r="B3" s="255" t="s">
        <v>1063</v>
      </c>
      <c r="C3" s="1956" t="s">
        <v>2180</v>
      </c>
      <c r="D3" s="1956"/>
      <c r="E3" s="1956"/>
      <c r="F3" s="1956"/>
      <c r="G3" s="1956"/>
      <c r="H3" s="1956"/>
      <c r="I3" s="1956"/>
      <c r="J3" s="1956"/>
      <c r="K3" s="1956"/>
      <c r="L3" s="1956"/>
      <c r="M3" s="1957"/>
    </row>
    <row r="4" spans="1:13" ht="15" customHeight="1">
      <c r="A4" s="2244"/>
      <c r="B4" s="256" t="s">
        <v>292</v>
      </c>
      <c r="C4" s="350" t="s">
        <v>93</v>
      </c>
      <c r="D4" s="351" t="s">
        <v>594</v>
      </c>
      <c r="E4" s="352" t="s">
        <v>594</v>
      </c>
      <c r="F4" s="1786" t="s">
        <v>293</v>
      </c>
      <c r="G4" s="1787"/>
      <c r="H4" s="353">
        <v>422</v>
      </c>
      <c r="I4" s="1610" t="s">
        <v>594</v>
      </c>
      <c r="J4" s="1610"/>
      <c r="K4" s="1610"/>
      <c r="L4" s="1610"/>
      <c r="M4" s="1611"/>
    </row>
    <row r="5" spans="1:13" ht="15" customHeight="1">
      <c r="A5" s="2244"/>
      <c r="B5" s="256" t="s">
        <v>947</v>
      </c>
      <c r="C5" s="1610" t="s">
        <v>1462</v>
      </c>
      <c r="D5" s="1610"/>
      <c r="E5" s="1610"/>
      <c r="F5" s="1610"/>
      <c r="G5" s="1610"/>
      <c r="H5" s="1610"/>
      <c r="I5" s="1610"/>
      <c r="J5" s="1610"/>
      <c r="K5" s="1610"/>
      <c r="L5" s="1610"/>
      <c r="M5" s="1611"/>
    </row>
    <row r="6" spans="1:13" ht="15" customHeight="1">
      <c r="A6" s="2244"/>
      <c r="B6" s="256" t="s">
        <v>948</v>
      </c>
      <c r="C6" s="1610" t="s">
        <v>1463</v>
      </c>
      <c r="D6" s="1610"/>
      <c r="E6" s="1610"/>
      <c r="F6" s="1610"/>
      <c r="G6" s="1610"/>
      <c r="H6" s="1610"/>
      <c r="I6" s="1610"/>
      <c r="J6" s="1610"/>
      <c r="K6" s="1610"/>
      <c r="L6" s="1610"/>
      <c r="M6" s="1611"/>
    </row>
    <row r="7" spans="1:13" ht="15" customHeight="1">
      <c r="A7" s="2244"/>
      <c r="B7" s="256" t="s">
        <v>949</v>
      </c>
      <c r="C7" s="2336" t="s">
        <v>10</v>
      </c>
      <c r="D7" s="2337"/>
      <c r="E7" s="460"/>
      <c r="F7" s="460"/>
      <c r="G7" s="461"/>
      <c r="H7" s="462" t="s">
        <v>296</v>
      </c>
      <c r="I7" s="2338" t="s">
        <v>18</v>
      </c>
      <c r="J7" s="2337"/>
      <c r="K7" s="2337"/>
      <c r="L7" s="2337"/>
      <c r="M7" s="2339"/>
    </row>
    <row r="8" spans="1:13">
      <c r="A8" s="2244"/>
      <c r="B8" s="1790" t="s">
        <v>950</v>
      </c>
      <c r="C8" s="355" t="s">
        <v>594</v>
      </c>
      <c r="D8" s="355" t="s">
        <v>594</v>
      </c>
      <c r="E8" s="358" t="s">
        <v>594</v>
      </c>
      <c r="F8" s="358" t="s">
        <v>594</v>
      </c>
      <c r="G8" s="358" t="s">
        <v>594</v>
      </c>
      <c r="H8" s="358" t="s">
        <v>594</v>
      </c>
      <c r="I8" s="355" t="s">
        <v>594</v>
      </c>
      <c r="J8" s="355" t="s">
        <v>594</v>
      </c>
      <c r="K8" s="355" t="s">
        <v>594</v>
      </c>
      <c r="L8" s="355" t="s">
        <v>594</v>
      </c>
      <c r="M8" s="359" t="s">
        <v>594</v>
      </c>
    </row>
    <row r="9" spans="1:13" ht="15" customHeight="1">
      <c r="A9" s="2244"/>
      <c r="B9" s="1790"/>
      <c r="C9" s="1778" t="s">
        <v>1464</v>
      </c>
      <c r="D9" s="1778"/>
      <c r="E9" s="355" t="s">
        <v>594</v>
      </c>
      <c r="F9" s="1771" t="s">
        <v>594</v>
      </c>
      <c r="G9" s="1771"/>
      <c r="H9" s="355" t="s">
        <v>594</v>
      </c>
      <c r="I9" s="1771" t="s">
        <v>594</v>
      </c>
      <c r="J9" s="1771"/>
      <c r="K9" s="355" t="s">
        <v>594</v>
      </c>
      <c r="L9" s="355" t="s">
        <v>594</v>
      </c>
      <c r="M9" s="359" t="s">
        <v>594</v>
      </c>
    </row>
    <row r="10" spans="1:13" ht="15" customHeight="1">
      <c r="A10" s="2244"/>
      <c r="B10" s="1791"/>
      <c r="C10" s="1771" t="s">
        <v>951</v>
      </c>
      <c r="D10" s="1771"/>
      <c r="E10" s="360" t="s">
        <v>594</v>
      </c>
      <c r="F10" s="1771" t="s">
        <v>951</v>
      </c>
      <c r="G10" s="1771"/>
      <c r="H10" s="360" t="s">
        <v>594</v>
      </c>
      <c r="I10" s="1771" t="s">
        <v>951</v>
      </c>
      <c r="J10" s="1771"/>
      <c r="K10" s="360" t="s">
        <v>594</v>
      </c>
      <c r="L10" s="360" t="s">
        <v>594</v>
      </c>
      <c r="M10" s="361" t="s">
        <v>594</v>
      </c>
    </row>
    <row r="11" spans="1:13" ht="115.5" customHeight="1">
      <c r="A11" s="2244"/>
      <c r="B11" s="256" t="s">
        <v>952</v>
      </c>
      <c r="C11" s="1956" t="s">
        <v>1465</v>
      </c>
      <c r="D11" s="1956"/>
      <c r="E11" s="1956"/>
      <c r="F11" s="1956"/>
      <c r="G11" s="1956"/>
      <c r="H11" s="1956"/>
      <c r="I11" s="1956"/>
      <c r="J11" s="1956"/>
      <c r="K11" s="1956"/>
      <c r="L11" s="1956"/>
      <c r="M11" s="1957"/>
    </row>
    <row r="12" spans="1:13" ht="117.75" customHeight="1">
      <c r="A12" s="2244"/>
      <c r="B12" s="256" t="s">
        <v>1069</v>
      </c>
      <c r="C12" s="1956" t="s">
        <v>1466</v>
      </c>
      <c r="D12" s="1956"/>
      <c r="E12" s="1956"/>
      <c r="F12" s="1956"/>
      <c r="G12" s="1956"/>
      <c r="H12" s="1956"/>
      <c r="I12" s="1956"/>
      <c r="J12" s="1956"/>
      <c r="K12" s="1956"/>
      <c r="L12" s="1956"/>
      <c r="M12" s="1957"/>
    </row>
    <row r="13" spans="1:13" ht="55.5" customHeight="1">
      <c r="A13" s="2244"/>
      <c r="B13" s="256" t="s">
        <v>1071</v>
      </c>
      <c r="C13" s="1869" t="s">
        <v>639</v>
      </c>
      <c r="D13" s="1869"/>
      <c r="E13" s="1758"/>
      <c r="F13" s="1758"/>
      <c r="G13" s="1758"/>
      <c r="H13" s="1758"/>
      <c r="I13" s="1758"/>
      <c r="J13" s="1758"/>
      <c r="K13" s="1758"/>
      <c r="L13" s="1758"/>
      <c r="M13" s="1759"/>
    </row>
    <row r="14" spans="1:13" ht="15" customHeight="1">
      <c r="A14" s="2244"/>
      <c r="B14" s="1767" t="s">
        <v>1072</v>
      </c>
      <c r="C14" s="2340" t="s">
        <v>57</v>
      </c>
      <c r="D14" s="2340"/>
      <c r="E14" s="362" t="s">
        <v>108</v>
      </c>
      <c r="F14" s="1610" t="s">
        <v>1467</v>
      </c>
      <c r="G14" s="1610"/>
      <c r="H14" s="1610"/>
      <c r="I14" s="1610"/>
      <c r="J14" s="1610"/>
      <c r="K14" s="1610"/>
      <c r="L14" s="1610"/>
      <c r="M14" s="1611"/>
    </row>
    <row r="15" spans="1:13">
      <c r="A15" s="2244"/>
      <c r="B15" s="1768"/>
      <c r="C15" s="350" t="s">
        <v>594</v>
      </c>
      <c r="D15" s="350" t="s">
        <v>594</v>
      </c>
      <c r="E15" s="385" t="s">
        <v>594</v>
      </c>
      <c r="F15" s="363" t="s">
        <v>594</v>
      </c>
      <c r="G15" s="363" t="s">
        <v>594</v>
      </c>
      <c r="H15" s="363" t="s">
        <v>594</v>
      </c>
      <c r="I15" s="363" t="s">
        <v>594</v>
      </c>
      <c r="J15" s="363" t="s">
        <v>594</v>
      </c>
      <c r="K15" s="363" t="s">
        <v>594</v>
      </c>
      <c r="L15" s="355" t="s">
        <v>594</v>
      </c>
      <c r="M15" s="359" t="s">
        <v>594</v>
      </c>
    </row>
    <row r="16" spans="1:13" ht="15" customHeight="1">
      <c r="A16" s="2238" t="s">
        <v>204</v>
      </c>
      <c r="B16" s="259" t="s">
        <v>283</v>
      </c>
      <c r="C16" s="1610" t="s">
        <v>589</v>
      </c>
      <c r="D16" s="1610"/>
      <c r="E16" s="1610"/>
      <c r="F16" s="1610"/>
      <c r="G16" s="1610"/>
      <c r="H16" s="1610"/>
      <c r="I16" s="1610"/>
      <c r="J16" s="1610"/>
      <c r="K16" s="1610"/>
      <c r="L16" s="1610"/>
      <c r="M16" s="1611"/>
    </row>
    <row r="17" spans="1:13" ht="15" customHeight="1">
      <c r="A17" s="2239"/>
      <c r="B17" s="259" t="s">
        <v>1074</v>
      </c>
      <c r="C17" s="1610" t="s">
        <v>2175</v>
      </c>
      <c r="D17" s="1610"/>
      <c r="E17" s="1610"/>
      <c r="F17" s="1610"/>
      <c r="G17" s="1610"/>
      <c r="H17" s="1610"/>
      <c r="I17" s="1610"/>
      <c r="J17" s="1610"/>
      <c r="K17" s="1610"/>
      <c r="L17" s="1610"/>
      <c r="M17" s="1611"/>
    </row>
    <row r="18" spans="1:13">
      <c r="A18" s="2239"/>
      <c r="B18" s="1634" t="s">
        <v>954</v>
      </c>
      <c r="C18" s="355" t="s">
        <v>594</v>
      </c>
      <c r="D18" s="363" t="s">
        <v>594</v>
      </c>
      <c r="E18" s="363" t="s">
        <v>594</v>
      </c>
      <c r="F18" s="363" t="s">
        <v>594</v>
      </c>
      <c r="G18" s="363" t="s">
        <v>594</v>
      </c>
      <c r="H18" s="363" t="s">
        <v>594</v>
      </c>
      <c r="I18" s="363" t="s">
        <v>594</v>
      </c>
      <c r="J18" s="363" t="s">
        <v>594</v>
      </c>
      <c r="K18" s="363" t="s">
        <v>594</v>
      </c>
      <c r="L18" s="363" t="s">
        <v>594</v>
      </c>
      <c r="M18" s="364" t="s">
        <v>594</v>
      </c>
    </row>
    <row r="19" spans="1:13">
      <c r="A19" s="2239"/>
      <c r="B19" s="1634"/>
      <c r="C19" s="355" t="s">
        <v>594</v>
      </c>
      <c r="D19" s="350" t="s">
        <v>594</v>
      </c>
      <c r="E19" s="363" t="s">
        <v>594</v>
      </c>
      <c r="F19" s="350" t="s">
        <v>594</v>
      </c>
      <c r="G19" s="363" t="s">
        <v>594</v>
      </c>
      <c r="H19" s="350" t="s">
        <v>594</v>
      </c>
      <c r="I19" s="363" t="s">
        <v>594</v>
      </c>
      <c r="J19" s="350" t="s">
        <v>594</v>
      </c>
      <c r="K19" s="363" t="s">
        <v>594</v>
      </c>
      <c r="L19" s="363" t="s">
        <v>594</v>
      </c>
      <c r="M19" s="364" t="s">
        <v>594</v>
      </c>
    </row>
    <row r="20" spans="1:13" ht="31.5">
      <c r="A20" s="2239"/>
      <c r="B20" s="1634"/>
      <c r="C20" s="363" t="s">
        <v>955</v>
      </c>
      <c r="D20" s="365" t="s">
        <v>594</v>
      </c>
      <c r="E20" s="363" t="s">
        <v>956</v>
      </c>
      <c r="F20" s="365" t="s">
        <v>594</v>
      </c>
      <c r="G20" s="363" t="s">
        <v>957</v>
      </c>
      <c r="H20" s="365" t="s">
        <v>594</v>
      </c>
      <c r="I20" s="363" t="s">
        <v>958</v>
      </c>
      <c r="J20" s="365" t="s">
        <v>594</v>
      </c>
      <c r="K20" s="363" t="s">
        <v>594</v>
      </c>
      <c r="L20" s="363" t="s">
        <v>594</v>
      </c>
      <c r="M20" s="364" t="s">
        <v>594</v>
      </c>
    </row>
    <row r="21" spans="1:13" ht="31.5">
      <c r="A21" s="2239"/>
      <c r="B21" s="1634"/>
      <c r="C21" s="363" t="s">
        <v>959</v>
      </c>
      <c r="D21" s="365" t="s">
        <v>594</v>
      </c>
      <c r="E21" s="363" t="s">
        <v>960</v>
      </c>
      <c r="F21" s="365" t="s">
        <v>594</v>
      </c>
      <c r="G21" s="363" t="s">
        <v>961</v>
      </c>
      <c r="H21" s="365" t="s">
        <v>594</v>
      </c>
      <c r="I21" s="363" t="s">
        <v>594</v>
      </c>
      <c r="J21" s="363" t="s">
        <v>594</v>
      </c>
      <c r="K21" s="363" t="s">
        <v>594</v>
      </c>
      <c r="L21" s="363" t="s">
        <v>594</v>
      </c>
      <c r="M21" s="364" t="s">
        <v>594</v>
      </c>
    </row>
    <row r="22" spans="1:13" ht="31.5">
      <c r="A22" s="2239"/>
      <c r="B22" s="1634"/>
      <c r="C22" s="363" t="s">
        <v>962</v>
      </c>
      <c r="D22" s="365" t="s">
        <v>594</v>
      </c>
      <c r="E22" s="363" t="s">
        <v>963</v>
      </c>
      <c r="F22" s="365" t="s">
        <v>594</v>
      </c>
      <c r="G22" s="363" t="s">
        <v>594</v>
      </c>
      <c r="H22" s="363" t="s">
        <v>594</v>
      </c>
      <c r="I22" s="363" t="s">
        <v>594</v>
      </c>
      <c r="J22" s="363" t="s">
        <v>594</v>
      </c>
      <c r="K22" s="363" t="s">
        <v>594</v>
      </c>
      <c r="L22" s="363" t="s">
        <v>594</v>
      </c>
      <c r="M22" s="364" t="s">
        <v>594</v>
      </c>
    </row>
    <row r="23" spans="1:13" ht="15" customHeight="1">
      <c r="A23" s="2239"/>
      <c r="B23" s="1634"/>
      <c r="C23" s="363" t="s">
        <v>105</v>
      </c>
      <c r="D23" s="365" t="s">
        <v>964</v>
      </c>
      <c r="E23" s="363" t="s">
        <v>965</v>
      </c>
      <c r="F23" s="1771" t="s">
        <v>1468</v>
      </c>
      <c r="G23" s="1771"/>
      <c r="H23" s="1771"/>
      <c r="I23" s="360" t="s">
        <v>594</v>
      </c>
      <c r="J23" s="360" t="s">
        <v>594</v>
      </c>
      <c r="K23" s="360" t="s">
        <v>594</v>
      </c>
      <c r="L23" s="360" t="s">
        <v>594</v>
      </c>
      <c r="M23" s="361" t="s">
        <v>594</v>
      </c>
    </row>
    <row r="24" spans="1:13">
      <c r="A24" s="2239"/>
      <c r="B24" s="1635"/>
      <c r="C24" s="350" t="s">
        <v>594</v>
      </c>
      <c r="D24" s="350" t="s">
        <v>594</v>
      </c>
      <c r="E24" s="350" t="s">
        <v>594</v>
      </c>
      <c r="F24" s="350" t="s">
        <v>594</v>
      </c>
      <c r="G24" s="350" t="s">
        <v>594</v>
      </c>
      <c r="H24" s="350" t="s">
        <v>594</v>
      </c>
      <c r="I24" s="350" t="s">
        <v>594</v>
      </c>
      <c r="J24" s="350" t="s">
        <v>594</v>
      </c>
      <c r="K24" s="350" t="s">
        <v>594</v>
      </c>
      <c r="L24" s="350" t="s">
        <v>594</v>
      </c>
      <c r="M24" s="354" t="s">
        <v>594</v>
      </c>
    </row>
    <row r="25" spans="1:13">
      <c r="A25" s="2239"/>
      <c r="B25" s="1634" t="s">
        <v>967</v>
      </c>
      <c r="C25" s="363" t="s">
        <v>594</v>
      </c>
      <c r="D25" s="363" t="s">
        <v>594</v>
      </c>
      <c r="E25" s="363" t="s">
        <v>594</v>
      </c>
      <c r="F25" s="363" t="s">
        <v>594</v>
      </c>
      <c r="G25" s="363" t="s">
        <v>594</v>
      </c>
      <c r="H25" s="363" t="s">
        <v>594</v>
      </c>
      <c r="I25" s="363" t="s">
        <v>594</v>
      </c>
      <c r="J25" s="363" t="s">
        <v>594</v>
      </c>
      <c r="K25" s="363" t="s">
        <v>594</v>
      </c>
      <c r="L25" s="355" t="s">
        <v>594</v>
      </c>
      <c r="M25" s="359" t="s">
        <v>594</v>
      </c>
    </row>
    <row r="26" spans="1:13">
      <c r="A26" s="2239"/>
      <c r="B26" s="1634"/>
      <c r="C26" s="363" t="s">
        <v>968</v>
      </c>
      <c r="D26" s="366" t="s">
        <v>594</v>
      </c>
      <c r="E26" s="363" t="s">
        <v>594</v>
      </c>
      <c r="F26" s="363" t="s">
        <v>969</v>
      </c>
      <c r="G26" s="366" t="s">
        <v>594</v>
      </c>
      <c r="H26" s="363" t="s">
        <v>594</v>
      </c>
      <c r="I26" s="363" t="s">
        <v>970</v>
      </c>
      <c r="J26" s="366"/>
      <c r="K26" s="363" t="s">
        <v>594</v>
      </c>
      <c r="L26" s="355" t="s">
        <v>594</v>
      </c>
      <c r="M26" s="359" t="s">
        <v>594</v>
      </c>
    </row>
    <row r="27" spans="1:13" ht="31.5">
      <c r="A27" s="2239"/>
      <c r="B27" s="1634"/>
      <c r="C27" s="363" t="s">
        <v>971</v>
      </c>
      <c r="D27" s="368" t="s">
        <v>594</v>
      </c>
      <c r="E27" s="355" t="s">
        <v>594</v>
      </c>
      <c r="F27" s="363" t="s">
        <v>972</v>
      </c>
      <c r="G27" s="365" t="s">
        <v>964</v>
      </c>
      <c r="H27" s="355" t="s">
        <v>594</v>
      </c>
      <c r="I27" s="355" t="s">
        <v>594</v>
      </c>
      <c r="J27" s="355" t="s">
        <v>594</v>
      </c>
      <c r="K27" s="355" t="s">
        <v>594</v>
      </c>
      <c r="L27" s="355" t="s">
        <v>594</v>
      </c>
      <c r="M27" s="359" t="s">
        <v>594</v>
      </c>
    </row>
    <row r="28" spans="1:13">
      <c r="A28" s="2239"/>
      <c r="B28" s="1635"/>
      <c r="C28" s="350" t="s">
        <v>594</v>
      </c>
      <c r="D28" s="350" t="s">
        <v>594</v>
      </c>
      <c r="E28" s="350" t="s">
        <v>594</v>
      </c>
      <c r="F28" s="350" t="s">
        <v>594</v>
      </c>
      <c r="G28" s="350" t="s">
        <v>594</v>
      </c>
      <c r="H28" s="350" t="s">
        <v>594</v>
      </c>
      <c r="I28" s="350" t="s">
        <v>594</v>
      </c>
      <c r="J28" s="350" t="s">
        <v>594</v>
      </c>
      <c r="K28" s="350" t="s">
        <v>594</v>
      </c>
      <c r="L28" s="360" t="s">
        <v>594</v>
      </c>
      <c r="M28" s="361" t="s">
        <v>594</v>
      </c>
    </row>
    <row r="29" spans="1:13">
      <c r="A29" s="2239"/>
      <c r="B29" s="257" t="s">
        <v>973</v>
      </c>
      <c r="C29" s="363" t="s">
        <v>594</v>
      </c>
      <c r="D29" s="363" t="s">
        <v>594</v>
      </c>
      <c r="E29" s="363" t="s">
        <v>594</v>
      </c>
      <c r="F29" s="363" t="s">
        <v>594</v>
      </c>
      <c r="G29" s="363" t="s">
        <v>594</v>
      </c>
      <c r="H29" s="363" t="s">
        <v>594</v>
      </c>
      <c r="I29" s="363" t="s">
        <v>594</v>
      </c>
      <c r="J29" s="363" t="s">
        <v>594</v>
      </c>
      <c r="K29" s="363" t="s">
        <v>594</v>
      </c>
      <c r="L29" s="363" t="s">
        <v>594</v>
      </c>
      <c r="M29" s="364" t="s">
        <v>594</v>
      </c>
    </row>
    <row r="30" spans="1:13">
      <c r="A30" s="2239"/>
      <c r="B30" s="257" t="s">
        <v>594</v>
      </c>
      <c r="C30" s="369" t="s">
        <v>974</v>
      </c>
      <c r="D30" s="418" t="s">
        <v>411</v>
      </c>
      <c r="E30" s="363" t="s">
        <v>594</v>
      </c>
      <c r="F30" s="355" t="s">
        <v>975</v>
      </c>
      <c r="G30" s="366" t="s">
        <v>411</v>
      </c>
      <c r="H30" s="363" t="s">
        <v>594</v>
      </c>
      <c r="I30" s="355" t="s">
        <v>976</v>
      </c>
      <c r="J30" s="376" t="s">
        <v>411</v>
      </c>
      <c r="K30" s="346" t="s">
        <v>594</v>
      </c>
      <c r="L30" s="370" t="s">
        <v>594</v>
      </c>
      <c r="M30" s="364" t="s">
        <v>594</v>
      </c>
    </row>
    <row r="31" spans="1:13">
      <c r="A31" s="2239"/>
      <c r="B31" s="256" t="s">
        <v>594</v>
      </c>
      <c r="C31" s="350" t="s">
        <v>594</v>
      </c>
      <c r="D31" s="350" t="s">
        <v>594</v>
      </c>
      <c r="E31" s="350" t="s">
        <v>594</v>
      </c>
      <c r="F31" s="350" t="s">
        <v>594</v>
      </c>
      <c r="G31" s="350" t="s">
        <v>594</v>
      </c>
      <c r="H31" s="350" t="s">
        <v>594</v>
      </c>
      <c r="I31" s="350" t="s">
        <v>594</v>
      </c>
      <c r="J31" s="350" t="s">
        <v>594</v>
      </c>
      <c r="K31" s="350" t="s">
        <v>594</v>
      </c>
      <c r="L31" s="350" t="s">
        <v>594</v>
      </c>
      <c r="M31" s="354" t="s">
        <v>594</v>
      </c>
    </row>
    <row r="32" spans="1:13">
      <c r="A32" s="2239"/>
      <c r="B32" s="1634" t="s">
        <v>977</v>
      </c>
      <c r="C32" s="371" t="s">
        <v>594</v>
      </c>
      <c r="D32" s="371" t="s">
        <v>594</v>
      </c>
      <c r="E32" s="371" t="s">
        <v>594</v>
      </c>
      <c r="F32" s="371" t="s">
        <v>594</v>
      </c>
      <c r="G32" s="371" t="s">
        <v>594</v>
      </c>
      <c r="H32" s="371" t="s">
        <v>594</v>
      </c>
      <c r="I32" s="371" t="s">
        <v>594</v>
      </c>
      <c r="J32" s="371" t="s">
        <v>594</v>
      </c>
      <c r="K32" s="371" t="s">
        <v>594</v>
      </c>
      <c r="L32" s="355" t="s">
        <v>594</v>
      </c>
      <c r="M32" s="359" t="s">
        <v>594</v>
      </c>
    </row>
    <row r="33" spans="1:13" ht="31.5">
      <c r="A33" s="2239"/>
      <c r="B33" s="1634"/>
      <c r="C33" s="363" t="s">
        <v>978</v>
      </c>
      <c r="D33" s="366">
        <v>2023</v>
      </c>
      <c r="E33" s="371" t="s">
        <v>594</v>
      </c>
      <c r="F33" s="363" t="s">
        <v>979</v>
      </c>
      <c r="G33" s="366">
        <v>2033</v>
      </c>
      <c r="H33" s="371" t="s">
        <v>594</v>
      </c>
      <c r="I33" s="355" t="s">
        <v>594</v>
      </c>
      <c r="J33" s="371" t="s">
        <v>594</v>
      </c>
      <c r="K33" s="371" t="s">
        <v>594</v>
      </c>
      <c r="L33" s="355" t="s">
        <v>594</v>
      </c>
      <c r="M33" s="359" t="s">
        <v>594</v>
      </c>
    </row>
    <row r="34" spans="1:13">
      <c r="A34" s="2239"/>
      <c r="B34" s="1635"/>
      <c r="C34" s="350" t="s">
        <v>594</v>
      </c>
      <c r="D34" s="350" t="s">
        <v>594</v>
      </c>
      <c r="E34" s="373" t="s">
        <v>594</v>
      </c>
      <c r="F34" s="350" t="s">
        <v>594</v>
      </c>
      <c r="G34" s="373" t="s">
        <v>594</v>
      </c>
      <c r="H34" s="373" t="s">
        <v>594</v>
      </c>
      <c r="I34" s="360" t="s">
        <v>594</v>
      </c>
      <c r="J34" s="373" t="s">
        <v>594</v>
      </c>
      <c r="K34" s="373" t="s">
        <v>594</v>
      </c>
      <c r="L34" s="360" t="s">
        <v>594</v>
      </c>
      <c r="M34" s="361" t="s">
        <v>594</v>
      </c>
    </row>
    <row r="35" spans="1:13">
      <c r="A35" s="2239"/>
      <c r="B35" s="1634" t="s">
        <v>980</v>
      </c>
      <c r="C35" s="363" t="s">
        <v>594</v>
      </c>
      <c r="D35" s="363" t="s">
        <v>594</v>
      </c>
      <c r="E35" s="363" t="s">
        <v>594</v>
      </c>
      <c r="F35" s="363" t="s">
        <v>594</v>
      </c>
      <c r="G35" s="363" t="s">
        <v>594</v>
      </c>
      <c r="H35" s="363" t="s">
        <v>594</v>
      </c>
      <c r="I35" s="363" t="s">
        <v>594</v>
      </c>
      <c r="J35" s="363" t="s">
        <v>594</v>
      </c>
      <c r="K35" s="363" t="s">
        <v>594</v>
      </c>
      <c r="L35" s="363" t="s">
        <v>594</v>
      </c>
      <c r="M35" s="364" t="s">
        <v>594</v>
      </c>
    </row>
    <row r="36" spans="1:13">
      <c r="A36" s="2239"/>
      <c r="B36" s="1634"/>
      <c r="C36" s="363" t="s">
        <v>594</v>
      </c>
      <c r="D36" s="554">
        <v>2023</v>
      </c>
      <c r="E36" s="554" t="s">
        <v>594</v>
      </c>
      <c r="F36" s="554">
        <v>2024</v>
      </c>
      <c r="G36" s="554" t="s">
        <v>594</v>
      </c>
      <c r="H36" s="555">
        <v>2025</v>
      </c>
      <c r="I36" s="555" t="s">
        <v>594</v>
      </c>
      <c r="J36" s="555">
        <v>2026</v>
      </c>
      <c r="K36" s="554" t="s">
        <v>594</v>
      </c>
      <c r="L36" s="554">
        <v>2027</v>
      </c>
      <c r="M36" s="581" t="s">
        <v>594</v>
      </c>
    </row>
    <row r="37" spans="1:13">
      <c r="A37" s="2239"/>
      <c r="B37" s="1634"/>
      <c r="C37" s="363" t="s">
        <v>594</v>
      </c>
      <c r="D37" s="545">
        <v>2</v>
      </c>
      <c r="E37" s="553" t="s">
        <v>594</v>
      </c>
      <c r="F37" s="524">
        <v>2</v>
      </c>
      <c r="G37" s="553" t="s">
        <v>594</v>
      </c>
      <c r="H37" s="524">
        <v>2</v>
      </c>
      <c r="I37" s="553" t="s">
        <v>594</v>
      </c>
      <c r="J37" s="524">
        <v>2</v>
      </c>
      <c r="K37" s="553" t="s">
        <v>594</v>
      </c>
      <c r="L37" s="524">
        <v>2</v>
      </c>
      <c r="M37" s="582" t="s">
        <v>594</v>
      </c>
    </row>
    <row r="38" spans="1:13">
      <c r="A38" s="2239"/>
      <c r="B38" s="1634"/>
      <c r="C38" s="363" t="s">
        <v>594</v>
      </c>
      <c r="D38" s="554">
        <v>2028</v>
      </c>
      <c r="E38" s="554" t="s">
        <v>594</v>
      </c>
      <c r="F38" s="554">
        <v>2029</v>
      </c>
      <c r="G38" s="554" t="s">
        <v>594</v>
      </c>
      <c r="H38" s="555">
        <v>2030</v>
      </c>
      <c r="I38" s="555" t="s">
        <v>594</v>
      </c>
      <c r="J38" s="555">
        <v>2031</v>
      </c>
      <c r="K38" s="554" t="s">
        <v>594</v>
      </c>
      <c r="L38" s="554">
        <v>2032</v>
      </c>
      <c r="M38" s="581" t="s">
        <v>594</v>
      </c>
    </row>
    <row r="39" spans="1:13">
      <c r="A39" s="2239"/>
      <c r="B39" s="1634"/>
      <c r="C39" s="363" t="s">
        <v>594</v>
      </c>
      <c r="D39" s="545">
        <v>2</v>
      </c>
      <c r="E39" s="553" t="s">
        <v>594</v>
      </c>
      <c r="F39" s="524">
        <v>2</v>
      </c>
      <c r="G39" s="553" t="s">
        <v>594</v>
      </c>
      <c r="H39" s="524">
        <v>2</v>
      </c>
      <c r="I39" s="553" t="s">
        <v>594</v>
      </c>
      <c r="J39" s="524">
        <v>2</v>
      </c>
      <c r="K39" s="553" t="s">
        <v>594</v>
      </c>
      <c r="L39" s="524">
        <v>2</v>
      </c>
      <c r="M39" s="582" t="s">
        <v>594</v>
      </c>
    </row>
    <row r="40" spans="1:13">
      <c r="A40" s="2239"/>
      <c r="B40" s="1634"/>
      <c r="C40" s="363" t="s">
        <v>594</v>
      </c>
      <c r="D40" s="554">
        <v>2033</v>
      </c>
      <c r="E40" s="554" t="s">
        <v>594</v>
      </c>
      <c r="F40" s="554"/>
      <c r="G40" s="554" t="s">
        <v>594</v>
      </c>
      <c r="H40" s="555"/>
      <c r="I40" s="555" t="s">
        <v>594</v>
      </c>
      <c r="J40" s="555"/>
      <c r="K40" s="554" t="s">
        <v>594</v>
      </c>
      <c r="L40" s="554"/>
      <c r="M40" s="581" t="s">
        <v>594</v>
      </c>
    </row>
    <row r="41" spans="1:13">
      <c r="A41" s="2239"/>
      <c r="B41" s="1634"/>
      <c r="C41" s="363" t="s">
        <v>594</v>
      </c>
      <c r="D41" s="545">
        <v>2</v>
      </c>
      <c r="E41" s="553" t="s">
        <v>594</v>
      </c>
      <c r="F41" s="524" t="s">
        <v>594</v>
      </c>
      <c r="G41" s="553" t="s">
        <v>594</v>
      </c>
      <c r="H41" s="524" t="s">
        <v>594</v>
      </c>
      <c r="I41" s="553" t="s">
        <v>594</v>
      </c>
      <c r="J41" s="524" t="s">
        <v>594</v>
      </c>
      <c r="K41" s="553" t="s">
        <v>594</v>
      </c>
      <c r="L41" s="524" t="s">
        <v>594</v>
      </c>
      <c r="M41" s="582" t="s">
        <v>594</v>
      </c>
    </row>
    <row r="42" spans="1:13">
      <c r="A42" s="2239"/>
      <c r="B42" s="1634"/>
      <c r="C42" s="363"/>
      <c r="D42" s="525"/>
      <c r="E42" s="525" t="s">
        <v>594</v>
      </c>
      <c r="F42" s="525" t="s">
        <v>981</v>
      </c>
      <c r="G42" s="554" t="s">
        <v>594</v>
      </c>
      <c r="H42" s="554" t="s">
        <v>594</v>
      </c>
      <c r="I42" s="554" t="s">
        <v>594</v>
      </c>
      <c r="J42" s="554" t="s">
        <v>594</v>
      </c>
      <c r="K42" s="554" t="s">
        <v>594</v>
      </c>
      <c r="L42" s="554" t="s">
        <v>594</v>
      </c>
      <c r="M42" s="581" t="s">
        <v>594</v>
      </c>
    </row>
    <row r="43" spans="1:13" ht="15" customHeight="1">
      <c r="A43" s="2239"/>
      <c r="B43" s="1634"/>
      <c r="C43" s="363" t="s">
        <v>594</v>
      </c>
      <c r="D43" s="583" t="s">
        <v>594</v>
      </c>
      <c r="E43" s="584" t="s">
        <v>594</v>
      </c>
      <c r="F43" s="525">
        <v>22</v>
      </c>
      <c r="G43" s="585" t="s">
        <v>594</v>
      </c>
      <c r="H43" s="2097" t="s">
        <v>594</v>
      </c>
      <c r="I43" s="2097"/>
      <c r="J43" s="554" t="s">
        <v>594</v>
      </c>
      <c r="K43" s="554" t="s">
        <v>594</v>
      </c>
      <c r="L43" s="554" t="s">
        <v>594</v>
      </c>
      <c r="M43" s="581" t="s">
        <v>594</v>
      </c>
    </row>
    <row r="44" spans="1:13">
      <c r="A44" s="2239"/>
      <c r="B44" s="1634"/>
      <c r="C44" s="350" t="s">
        <v>594</v>
      </c>
      <c r="D44" s="350" t="s">
        <v>594</v>
      </c>
      <c r="E44" s="350" t="s">
        <v>594</v>
      </c>
      <c r="F44" s="350" t="s">
        <v>594</v>
      </c>
      <c r="G44" s="350" t="s">
        <v>594</v>
      </c>
      <c r="H44" s="350" t="s">
        <v>594</v>
      </c>
      <c r="I44" s="350" t="s">
        <v>594</v>
      </c>
      <c r="J44" s="350" t="s">
        <v>594</v>
      </c>
      <c r="K44" s="350" t="s">
        <v>594</v>
      </c>
      <c r="L44" s="350" t="s">
        <v>594</v>
      </c>
      <c r="M44" s="354" t="s">
        <v>594</v>
      </c>
    </row>
    <row r="45" spans="1:13">
      <c r="A45" s="2239"/>
      <c r="B45" s="1764" t="s">
        <v>982</v>
      </c>
      <c r="C45" s="363" t="s">
        <v>594</v>
      </c>
      <c r="D45" s="363" t="s">
        <v>594</v>
      </c>
      <c r="E45" s="363" t="s">
        <v>594</v>
      </c>
      <c r="F45" s="363" t="s">
        <v>594</v>
      </c>
      <c r="G45" s="363" t="s">
        <v>594</v>
      </c>
      <c r="H45" s="363" t="s">
        <v>594</v>
      </c>
      <c r="I45" s="363" t="s">
        <v>594</v>
      </c>
      <c r="J45" s="363" t="s">
        <v>594</v>
      </c>
      <c r="K45" s="363" t="s">
        <v>594</v>
      </c>
      <c r="L45" s="355" t="s">
        <v>594</v>
      </c>
      <c r="M45" s="359" t="s">
        <v>594</v>
      </c>
    </row>
    <row r="46" spans="1:13" ht="15" customHeight="1">
      <c r="A46" s="2239"/>
      <c r="B46" s="1634"/>
      <c r="C46" s="355" t="s">
        <v>594</v>
      </c>
      <c r="D46" s="363" t="s">
        <v>93</v>
      </c>
      <c r="E46" s="350" t="s">
        <v>95</v>
      </c>
      <c r="F46" s="1773" t="s">
        <v>983</v>
      </c>
      <c r="G46" s="2343" t="s">
        <v>103</v>
      </c>
      <c r="H46" s="2344"/>
      <c r="I46" s="2344"/>
      <c r="J46" s="2345"/>
      <c r="K46" s="363" t="s">
        <v>984</v>
      </c>
      <c r="L46" s="1780" t="s">
        <v>594</v>
      </c>
      <c r="M46" s="1781"/>
    </row>
    <row r="47" spans="1:13">
      <c r="A47" s="2239"/>
      <c r="B47" s="1634"/>
      <c r="C47" s="355" t="s">
        <v>594</v>
      </c>
      <c r="D47" s="539" t="s">
        <v>964</v>
      </c>
      <c r="E47" s="353" t="s">
        <v>594</v>
      </c>
      <c r="F47" s="1773"/>
      <c r="G47" s="2346"/>
      <c r="H47" s="2347"/>
      <c r="I47" s="2347"/>
      <c r="J47" s="2348"/>
      <c r="K47" s="355" t="s">
        <v>594</v>
      </c>
      <c r="L47" s="1782"/>
      <c r="M47" s="1783"/>
    </row>
    <row r="48" spans="1:13">
      <c r="A48" s="2239"/>
      <c r="B48" s="1635"/>
      <c r="C48" s="355" t="s">
        <v>594</v>
      </c>
      <c r="D48" s="355" t="s">
        <v>594</v>
      </c>
      <c r="E48" s="355" t="s">
        <v>594</v>
      </c>
      <c r="F48" s="355" t="s">
        <v>594</v>
      </c>
      <c r="G48" s="355" t="s">
        <v>594</v>
      </c>
      <c r="H48" s="355" t="s">
        <v>594</v>
      </c>
      <c r="I48" s="355" t="s">
        <v>594</v>
      </c>
      <c r="J48" s="355" t="s">
        <v>594</v>
      </c>
      <c r="K48" s="355" t="s">
        <v>594</v>
      </c>
      <c r="L48" s="355" t="s">
        <v>594</v>
      </c>
      <c r="M48" s="359" t="s">
        <v>594</v>
      </c>
    </row>
    <row r="49" spans="1:13" ht="81" customHeight="1">
      <c r="A49" s="2239"/>
      <c r="B49" s="586" t="s">
        <v>985</v>
      </c>
      <c r="C49" s="2349" t="s">
        <v>1469</v>
      </c>
      <c r="D49" s="2349"/>
      <c r="E49" s="2349"/>
      <c r="F49" s="2349"/>
      <c r="G49" s="2349"/>
      <c r="H49" s="2349"/>
      <c r="I49" s="2349"/>
      <c r="J49" s="2349"/>
      <c r="K49" s="2349"/>
      <c r="L49" s="2349"/>
      <c r="M49" s="2349"/>
    </row>
    <row r="50" spans="1:13" ht="15" customHeight="1">
      <c r="A50" s="2239"/>
      <c r="B50" s="259" t="s">
        <v>986</v>
      </c>
      <c r="C50" s="2350" t="s">
        <v>1470</v>
      </c>
      <c r="D50" s="2350"/>
      <c r="E50" s="2350"/>
      <c r="F50" s="2350"/>
      <c r="G50" s="2350"/>
      <c r="H50" s="2350"/>
      <c r="I50" s="2350"/>
      <c r="J50" s="2350"/>
      <c r="K50" s="2350"/>
      <c r="L50" s="2350"/>
      <c r="M50" s="2350"/>
    </row>
    <row r="51" spans="1:13" ht="15" customHeight="1">
      <c r="A51" s="2239"/>
      <c r="B51" s="259" t="s">
        <v>988</v>
      </c>
      <c r="C51" s="2341">
        <v>10</v>
      </c>
      <c r="D51" s="2341"/>
      <c r="E51" s="2341"/>
      <c r="F51" s="2341"/>
      <c r="G51" s="2341"/>
      <c r="H51" s="2341"/>
      <c r="I51" s="2341"/>
      <c r="J51" s="2341"/>
      <c r="K51" s="2341"/>
      <c r="L51" s="2341"/>
      <c r="M51" s="2342"/>
    </row>
    <row r="52" spans="1:13" ht="15" customHeight="1">
      <c r="A52" s="2239"/>
      <c r="B52" s="259" t="s">
        <v>990</v>
      </c>
      <c r="C52" s="2351">
        <v>45206</v>
      </c>
      <c r="D52" s="2341"/>
      <c r="E52" s="2341"/>
      <c r="F52" s="2341"/>
      <c r="G52" s="2341"/>
      <c r="H52" s="2341"/>
      <c r="I52" s="2341"/>
      <c r="J52" s="2341"/>
      <c r="K52" s="2341"/>
      <c r="L52" s="2341"/>
      <c r="M52" s="2342"/>
    </row>
    <row r="53" spans="1:13" ht="15" customHeight="1">
      <c r="A53" s="2240" t="s">
        <v>216</v>
      </c>
      <c r="B53" s="265" t="s">
        <v>992</v>
      </c>
      <c r="C53" s="2352" t="s">
        <v>593</v>
      </c>
      <c r="D53" s="2352"/>
      <c r="E53" s="2352"/>
      <c r="F53" s="2352"/>
      <c r="G53" s="2352"/>
      <c r="H53" s="2352"/>
      <c r="I53" s="2352"/>
      <c r="J53" s="2352"/>
      <c r="K53" s="2352"/>
      <c r="L53" s="2352"/>
      <c r="M53" s="2353"/>
    </row>
    <row r="54" spans="1:13" ht="15" customHeight="1">
      <c r="A54" s="2241"/>
      <c r="B54" s="265" t="s">
        <v>993</v>
      </c>
      <c r="C54" s="2341" t="s">
        <v>1471</v>
      </c>
      <c r="D54" s="2341"/>
      <c r="E54" s="2341"/>
      <c r="F54" s="2341"/>
      <c r="G54" s="2341"/>
      <c r="H54" s="2341"/>
      <c r="I54" s="2341"/>
      <c r="J54" s="2341"/>
      <c r="K54" s="2341"/>
      <c r="L54" s="2341"/>
      <c r="M54" s="2342"/>
    </row>
    <row r="55" spans="1:13" ht="15" customHeight="1">
      <c r="A55" s="2241"/>
      <c r="B55" s="265" t="s">
        <v>995</v>
      </c>
      <c r="C55" s="2341" t="s">
        <v>18</v>
      </c>
      <c r="D55" s="2341"/>
      <c r="E55" s="2341"/>
      <c r="F55" s="2341"/>
      <c r="G55" s="2341"/>
      <c r="H55" s="2341"/>
      <c r="I55" s="2341"/>
      <c r="J55" s="2341"/>
      <c r="K55" s="2341"/>
      <c r="L55" s="2341"/>
      <c r="M55" s="2342"/>
    </row>
    <row r="56" spans="1:13" ht="15" customHeight="1">
      <c r="A56" s="2241"/>
      <c r="B56" s="265" t="s">
        <v>997</v>
      </c>
      <c r="C56" s="2341" t="s">
        <v>592</v>
      </c>
      <c r="D56" s="2341"/>
      <c r="E56" s="2341"/>
      <c r="F56" s="2341"/>
      <c r="G56" s="2341"/>
      <c r="H56" s="2341"/>
      <c r="I56" s="2341"/>
      <c r="J56" s="2341"/>
      <c r="K56" s="2341"/>
      <c r="L56" s="2341"/>
      <c r="M56" s="2342"/>
    </row>
    <row r="57" spans="1:13" ht="15" customHeight="1">
      <c r="A57" s="2241"/>
      <c r="B57" s="265" t="s">
        <v>998</v>
      </c>
      <c r="C57" s="2354" t="s">
        <v>595</v>
      </c>
      <c r="D57" s="2354"/>
      <c r="E57" s="2354"/>
      <c r="F57" s="2354"/>
      <c r="G57" s="2354"/>
      <c r="H57" s="2354"/>
      <c r="I57" s="2354"/>
      <c r="J57" s="2354"/>
      <c r="K57" s="2354"/>
      <c r="L57" s="2354"/>
      <c r="M57" s="2355"/>
    </row>
    <row r="58" spans="1:13" ht="15" customHeight="1">
      <c r="A58" s="2242"/>
      <c r="B58" s="265" t="s">
        <v>999</v>
      </c>
      <c r="C58" s="2352" t="s">
        <v>594</v>
      </c>
      <c r="D58" s="2352"/>
      <c r="E58" s="2352"/>
      <c r="F58" s="2352"/>
      <c r="G58" s="2352"/>
      <c r="H58" s="2352"/>
      <c r="I58" s="2352"/>
      <c r="J58" s="2352"/>
      <c r="K58" s="2352"/>
      <c r="L58" s="2352"/>
      <c r="M58" s="2353"/>
    </row>
    <row r="59" spans="1:13" ht="15" customHeight="1">
      <c r="A59" s="2240" t="s">
        <v>1000</v>
      </c>
      <c r="B59" s="266" t="s">
        <v>1001</v>
      </c>
      <c r="C59" s="2352" t="s">
        <v>1472</v>
      </c>
      <c r="D59" s="2352"/>
      <c r="E59" s="2352"/>
      <c r="F59" s="2352"/>
      <c r="G59" s="2352"/>
      <c r="H59" s="2352"/>
      <c r="I59" s="2352"/>
      <c r="J59" s="2352"/>
      <c r="K59" s="2352"/>
      <c r="L59" s="2352"/>
      <c r="M59" s="2353"/>
    </row>
    <row r="60" spans="1:13" ht="15" customHeight="1">
      <c r="A60" s="2241"/>
      <c r="B60" s="266" t="s">
        <v>1003</v>
      </c>
      <c r="C60" s="2341" t="s">
        <v>1227</v>
      </c>
      <c r="D60" s="2341"/>
      <c r="E60" s="2341"/>
      <c r="F60" s="2341"/>
      <c r="G60" s="2341"/>
      <c r="H60" s="2341"/>
      <c r="I60" s="2341"/>
      <c r="J60" s="2341"/>
      <c r="K60" s="2341"/>
      <c r="L60" s="2341"/>
      <c r="M60" s="2342"/>
    </row>
    <row r="61" spans="1:13" ht="15" customHeight="1">
      <c r="A61" s="2241"/>
      <c r="B61" s="267" t="s">
        <v>296</v>
      </c>
      <c r="C61" s="2341" t="s">
        <v>18</v>
      </c>
      <c r="D61" s="2341"/>
      <c r="E61" s="2341"/>
      <c r="F61" s="2341"/>
      <c r="G61" s="2341"/>
      <c r="H61" s="2341"/>
      <c r="I61" s="2341"/>
      <c r="J61" s="2341"/>
      <c r="K61" s="2341"/>
      <c r="L61" s="2341"/>
      <c r="M61" s="2342"/>
    </row>
    <row r="62" spans="1:13" ht="15" customHeight="1">
      <c r="A62" s="269" t="s">
        <v>220</v>
      </c>
      <c r="B62" s="268" t="s">
        <v>594</v>
      </c>
      <c r="C62" s="1765" t="s">
        <v>594</v>
      </c>
      <c r="D62" s="1765"/>
      <c r="E62" s="1765"/>
      <c r="F62" s="1765"/>
      <c r="G62" s="1765"/>
      <c r="H62" s="1765"/>
      <c r="I62" s="1765"/>
      <c r="J62" s="1765"/>
      <c r="K62" s="1765"/>
      <c r="L62" s="1765"/>
      <c r="M62" s="1766"/>
    </row>
  </sheetData>
  <mergeCells count="52">
    <mergeCell ref="A59:A61"/>
    <mergeCell ref="C59:M59"/>
    <mergeCell ref="C60:M60"/>
    <mergeCell ref="C61:M61"/>
    <mergeCell ref="C62:M62"/>
    <mergeCell ref="C52:M52"/>
    <mergeCell ref="A53:A58"/>
    <mergeCell ref="C53:M53"/>
    <mergeCell ref="C54:M54"/>
    <mergeCell ref="C55:M55"/>
    <mergeCell ref="C56:M56"/>
    <mergeCell ref="C57:M57"/>
    <mergeCell ref="C58:M58"/>
    <mergeCell ref="C51:M51"/>
    <mergeCell ref="A16:A52"/>
    <mergeCell ref="C16:M16"/>
    <mergeCell ref="C17:M17"/>
    <mergeCell ref="B18:B24"/>
    <mergeCell ref="F23:H23"/>
    <mergeCell ref="B25:B28"/>
    <mergeCell ref="B32:B34"/>
    <mergeCell ref="B35:B44"/>
    <mergeCell ref="H43:I43"/>
    <mergeCell ref="B45:B48"/>
    <mergeCell ref="F46:F47"/>
    <mergeCell ref="G46:J47"/>
    <mergeCell ref="L46:M47"/>
    <mergeCell ref="C49:M49"/>
    <mergeCell ref="C50:M50"/>
    <mergeCell ref="I10:J10"/>
    <mergeCell ref="C11:M11"/>
    <mergeCell ref="C12:M12"/>
    <mergeCell ref="C13:M13"/>
    <mergeCell ref="B14:B15"/>
    <mergeCell ref="C14:D14"/>
    <mergeCell ref="F14:M14"/>
    <mergeCell ref="B1:E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s>
  <dataValidations count="2">
    <dataValidation type="list" allowBlank="1" showInputMessage="1" showErrorMessage="1" sqref="I7:M7">
      <formula1>INDIRECT($C$7)</formula1>
    </dataValidation>
    <dataValidation allowBlank="1" showInputMessage="1" showErrorMessage="1" prompt="Seleccione de la lista desplegable" sqref="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C14:D14</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N58"/>
  <sheetViews>
    <sheetView topLeftCell="C1" zoomScale="72" zoomScaleNormal="72" zoomScalePageLayoutView="85"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4">
      <c r="A1" s="398" t="s">
        <v>594</v>
      </c>
      <c r="B1" s="250" t="s">
        <v>1026</v>
      </c>
      <c r="C1" s="251"/>
      <c r="D1" s="252" t="s">
        <v>594</v>
      </c>
      <c r="E1" s="252" t="s">
        <v>594</v>
      </c>
      <c r="F1" s="252" t="s">
        <v>594</v>
      </c>
      <c r="G1" s="252" t="s">
        <v>594</v>
      </c>
      <c r="H1" s="252" t="s">
        <v>594</v>
      </c>
      <c r="I1" s="252" t="s">
        <v>594</v>
      </c>
      <c r="J1" s="252" t="s">
        <v>594</v>
      </c>
      <c r="K1" s="252" t="s">
        <v>594</v>
      </c>
      <c r="L1" s="252" t="s">
        <v>594</v>
      </c>
      <c r="M1" s="253" t="s">
        <v>594</v>
      </c>
      <c r="N1" s="729"/>
    </row>
    <row r="2" spans="1:14" ht="20.25" customHeight="1">
      <c r="A2" s="1636" t="s">
        <v>944</v>
      </c>
      <c r="B2" s="254" t="s">
        <v>945</v>
      </c>
      <c r="C2" s="1639" t="s">
        <v>2144</v>
      </c>
      <c r="D2" s="1639"/>
      <c r="E2" s="1639"/>
      <c r="F2" s="1639"/>
      <c r="G2" s="1639"/>
      <c r="H2" s="1639"/>
      <c r="I2" s="1639"/>
      <c r="J2" s="1639"/>
      <c r="K2" s="1639"/>
      <c r="L2" s="1639"/>
      <c r="M2" s="1640"/>
      <c r="N2" s="729"/>
    </row>
    <row r="3" spans="1:14" ht="35.25" customHeight="1">
      <c r="A3" s="1637"/>
      <c r="B3" s="255" t="s">
        <v>946</v>
      </c>
      <c r="C3" s="1554" t="s">
        <v>1027</v>
      </c>
      <c r="D3" s="1554"/>
      <c r="E3" s="1554"/>
      <c r="F3" s="1554"/>
      <c r="G3" s="1554"/>
      <c r="H3" s="1554"/>
      <c r="I3" s="1554"/>
      <c r="J3" s="1554"/>
      <c r="K3" s="1554"/>
      <c r="L3" s="1554"/>
      <c r="M3" s="1555"/>
      <c r="N3" s="729"/>
    </row>
    <row r="4" spans="1:14" ht="25.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c r="N4" s="729"/>
    </row>
    <row r="5" spans="1:14" ht="16.5" customHeight="1">
      <c r="A5" s="1637"/>
      <c r="B5" s="256" t="s">
        <v>947</v>
      </c>
      <c r="C5" s="1645" t="s">
        <v>594</v>
      </c>
      <c r="D5" s="1645"/>
      <c r="E5" s="1645"/>
      <c r="F5" s="1645"/>
      <c r="G5" s="1645"/>
      <c r="H5" s="1645"/>
      <c r="I5" s="1645"/>
      <c r="J5" s="1645"/>
      <c r="K5" s="1645"/>
      <c r="L5" s="1645"/>
      <c r="M5" s="1646"/>
      <c r="N5" s="729"/>
    </row>
    <row r="6" spans="1:14">
      <c r="A6" s="1637"/>
      <c r="B6" s="259" t="s">
        <v>948</v>
      </c>
      <c r="C6" s="728" t="s">
        <v>594</v>
      </c>
      <c r="D6" s="728" t="s">
        <v>594</v>
      </c>
      <c r="E6" s="728" t="s">
        <v>594</v>
      </c>
      <c r="F6" s="728" t="s">
        <v>594</v>
      </c>
      <c r="G6" s="728" t="s">
        <v>594</v>
      </c>
      <c r="H6" s="728" t="s">
        <v>594</v>
      </c>
      <c r="I6" s="728" t="s">
        <v>594</v>
      </c>
      <c r="J6" s="728" t="s">
        <v>594</v>
      </c>
      <c r="K6" s="728" t="s">
        <v>594</v>
      </c>
      <c r="L6" s="728" t="s">
        <v>594</v>
      </c>
      <c r="M6" s="735" t="s">
        <v>594</v>
      </c>
      <c r="N6" s="729"/>
    </row>
    <row r="7" spans="1:14" ht="15.75" customHeight="1">
      <c r="A7" s="1637"/>
      <c r="B7" s="259" t="s">
        <v>949</v>
      </c>
      <c r="C7" s="1667" t="s">
        <v>10</v>
      </c>
      <c r="D7" s="1667"/>
      <c r="E7" s="221" t="s">
        <v>594</v>
      </c>
      <c r="F7" s="221" t="s">
        <v>594</v>
      </c>
      <c r="G7" s="301" t="s">
        <v>594</v>
      </c>
      <c r="H7" s="302" t="s">
        <v>296</v>
      </c>
      <c r="I7" s="1667" t="s">
        <v>18</v>
      </c>
      <c r="J7" s="1667"/>
      <c r="K7" s="1667"/>
      <c r="L7" s="1667"/>
      <c r="M7" s="1669"/>
      <c r="N7" s="1675" t="s">
        <v>594</v>
      </c>
    </row>
    <row r="8" spans="1:14">
      <c r="A8" s="1637"/>
      <c r="B8" s="1634" t="s">
        <v>950</v>
      </c>
      <c r="C8" s="1661" t="s">
        <v>591</v>
      </c>
      <c r="D8" s="1662"/>
      <c r="E8" s="650" t="s">
        <v>594</v>
      </c>
      <c r="F8" s="1662" t="s">
        <v>594</v>
      </c>
      <c r="G8" s="1662"/>
      <c r="H8" s="650" t="s">
        <v>594</v>
      </c>
      <c r="I8" s="1676"/>
      <c r="J8" s="1676"/>
      <c r="K8" s="221" t="s">
        <v>594</v>
      </c>
      <c r="L8" s="1678"/>
      <c r="M8" s="1679"/>
      <c r="N8" s="1675"/>
    </row>
    <row r="9" spans="1:14" ht="44.25" customHeight="1">
      <c r="A9" s="1637"/>
      <c r="B9" s="1634"/>
      <c r="C9" s="1657"/>
      <c r="D9" s="1658"/>
      <c r="E9" s="605" t="s">
        <v>594</v>
      </c>
      <c r="F9" s="1658"/>
      <c r="G9" s="1658"/>
      <c r="H9" s="605" t="s">
        <v>594</v>
      </c>
      <c r="I9" s="1677"/>
      <c r="J9" s="1677"/>
      <c r="K9" s="221" t="s">
        <v>594</v>
      </c>
      <c r="L9" s="1678"/>
      <c r="M9" s="1679"/>
      <c r="N9" s="654" t="s">
        <v>594</v>
      </c>
    </row>
    <row r="10" spans="1:14">
      <c r="A10" s="1637"/>
      <c r="B10" s="1634"/>
      <c r="C10" s="1565" t="s">
        <v>951</v>
      </c>
      <c r="D10" s="1565"/>
      <c r="E10" s="605" t="s">
        <v>594</v>
      </c>
      <c r="F10" s="1565" t="s">
        <v>951</v>
      </c>
      <c r="G10" s="1565"/>
      <c r="H10" s="605" t="s">
        <v>594</v>
      </c>
      <c r="I10" s="1665" t="s">
        <v>951</v>
      </c>
      <c r="J10" s="1665"/>
      <c r="K10" s="236" t="s">
        <v>594</v>
      </c>
      <c r="L10" s="1666" t="s">
        <v>594</v>
      </c>
      <c r="M10" s="1680"/>
      <c r="N10" s="736" t="s">
        <v>594</v>
      </c>
    </row>
    <row r="11" spans="1:14" ht="63.75" customHeight="1">
      <c r="A11" s="1638"/>
      <c r="B11" s="255" t="s">
        <v>952</v>
      </c>
      <c r="C11" s="1548" t="s">
        <v>2151</v>
      </c>
      <c r="D11" s="1548"/>
      <c r="E11" s="1548"/>
      <c r="F11" s="1548"/>
      <c r="G11" s="1548"/>
      <c r="H11" s="1548"/>
      <c r="I11" s="1548"/>
      <c r="J11" s="1548"/>
      <c r="K11" s="1548"/>
      <c r="L11" s="1548"/>
      <c r="M11" s="1549"/>
      <c r="N11" s="729"/>
    </row>
    <row r="12" spans="1:14" ht="15.75" customHeight="1">
      <c r="A12" s="1632" t="s">
        <v>204</v>
      </c>
      <c r="B12" s="259" t="s">
        <v>283</v>
      </c>
      <c r="C12" s="1554" t="s">
        <v>2145</v>
      </c>
      <c r="D12" s="1554"/>
      <c r="E12" s="1554"/>
      <c r="F12" s="1554"/>
      <c r="G12" s="1554"/>
      <c r="H12" s="1554"/>
      <c r="I12" s="1554"/>
      <c r="J12" s="1554"/>
      <c r="K12" s="1554"/>
      <c r="L12" s="236" t="s">
        <v>594</v>
      </c>
      <c r="M12" s="248" t="s">
        <v>594</v>
      </c>
      <c r="N12" s="729"/>
    </row>
    <row r="13" spans="1:14"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c r="N13" s="729"/>
    </row>
    <row r="14" spans="1:14"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c r="N14" s="729"/>
    </row>
    <row r="15" spans="1:14">
      <c r="A15" s="1632"/>
      <c r="B15" s="1634"/>
      <c r="C15" s="220" t="s">
        <v>955</v>
      </c>
      <c r="D15" s="260" t="s">
        <v>594</v>
      </c>
      <c r="E15" s="220" t="s">
        <v>956</v>
      </c>
      <c r="F15" s="260" t="s">
        <v>594</v>
      </c>
      <c r="G15" s="220" t="s">
        <v>957</v>
      </c>
      <c r="H15" s="260" t="s">
        <v>594</v>
      </c>
      <c r="I15" s="220" t="s">
        <v>958</v>
      </c>
      <c r="J15" s="260" t="s">
        <v>594</v>
      </c>
      <c r="K15" s="220" t="s">
        <v>594</v>
      </c>
      <c r="L15" s="220" t="s">
        <v>594</v>
      </c>
      <c r="M15" s="242" t="s">
        <v>594</v>
      </c>
      <c r="N15" s="729"/>
    </row>
    <row r="16" spans="1:14">
      <c r="A16" s="1632"/>
      <c r="B16" s="1634"/>
      <c r="C16" s="220" t="s">
        <v>959</v>
      </c>
      <c r="D16" s="260" t="s">
        <v>594</v>
      </c>
      <c r="E16" s="220" t="s">
        <v>960</v>
      </c>
      <c r="F16" s="260" t="s">
        <v>594</v>
      </c>
      <c r="G16" s="220" t="s">
        <v>961</v>
      </c>
      <c r="H16" s="260" t="s">
        <v>594</v>
      </c>
      <c r="I16" s="220" t="s">
        <v>594</v>
      </c>
      <c r="J16" s="220" t="s">
        <v>594</v>
      </c>
      <c r="K16" s="220" t="s">
        <v>594</v>
      </c>
      <c r="L16" s="220" t="s">
        <v>594</v>
      </c>
      <c r="M16" s="242" t="s">
        <v>594</v>
      </c>
      <c r="N16" s="729"/>
    </row>
    <row r="17" spans="1:14" ht="18" customHeight="1">
      <c r="A17" s="1632"/>
      <c r="B17" s="1634"/>
      <c r="C17" s="220" t="s">
        <v>962</v>
      </c>
      <c r="D17" s="260" t="s">
        <v>594</v>
      </c>
      <c r="E17" s="220" t="s">
        <v>963</v>
      </c>
      <c r="F17" s="260" t="s">
        <v>594</v>
      </c>
      <c r="G17" s="220" t="s">
        <v>594</v>
      </c>
      <c r="H17" s="220" t="s">
        <v>594</v>
      </c>
      <c r="I17" s="220" t="s">
        <v>594</v>
      </c>
      <c r="J17" s="220" t="s">
        <v>594</v>
      </c>
      <c r="K17" s="220" t="s">
        <v>594</v>
      </c>
      <c r="L17" s="220" t="s">
        <v>594</v>
      </c>
      <c r="M17" s="242" t="s">
        <v>594</v>
      </c>
      <c r="N17" s="729"/>
    </row>
    <row r="18" spans="1:14">
      <c r="A18" s="1632"/>
      <c r="B18" s="1634"/>
      <c r="C18" s="220" t="s">
        <v>105</v>
      </c>
      <c r="D18" s="611" t="s">
        <v>964</v>
      </c>
      <c r="E18" s="220" t="s">
        <v>965</v>
      </c>
      <c r="F18" s="1665" t="s">
        <v>2142</v>
      </c>
      <c r="G18" s="1665"/>
      <c r="H18" s="1665"/>
      <c r="I18" s="1665"/>
      <c r="J18" s="236" t="s">
        <v>594</v>
      </c>
      <c r="K18" s="236" t="s">
        <v>594</v>
      </c>
      <c r="L18" s="236" t="s">
        <v>594</v>
      </c>
      <c r="M18" s="248" t="s">
        <v>594</v>
      </c>
      <c r="N18" s="729"/>
    </row>
    <row r="19" spans="1:14" ht="9.75" customHeight="1">
      <c r="A19" s="1632"/>
      <c r="B19" s="1635"/>
      <c r="C19" s="216" t="s">
        <v>594</v>
      </c>
      <c r="D19" s="216" t="s">
        <v>594</v>
      </c>
      <c r="E19" s="216" t="s">
        <v>594</v>
      </c>
      <c r="F19" s="216" t="s">
        <v>594</v>
      </c>
      <c r="G19" s="216" t="s">
        <v>594</v>
      </c>
      <c r="H19" s="216" t="s">
        <v>594</v>
      </c>
      <c r="I19" s="216" t="s">
        <v>594</v>
      </c>
      <c r="J19" s="216" t="s">
        <v>594</v>
      </c>
      <c r="K19" s="216" t="s">
        <v>594</v>
      </c>
      <c r="L19" s="216" t="s">
        <v>594</v>
      </c>
      <c r="M19" s="217" t="s">
        <v>594</v>
      </c>
      <c r="N19" s="729"/>
    </row>
    <row r="20" spans="1:14">
      <c r="A20" s="1632"/>
      <c r="B20" s="1634" t="s">
        <v>967</v>
      </c>
      <c r="C20" s="220" t="s">
        <v>594</v>
      </c>
      <c r="D20" s="220" t="s">
        <v>594</v>
      </c>
      <c r="E20" s="220" t="s">
        <v>594</v>
      </c>
      <c r="F20" s="220" t="s">
        <v>594</v>
      </c>
      <c r="G20" s="220" t="s">
        <v>594</v>
      </c>
      <c r="H20" s="220" t="s">
        <v>594</v>
      </c>
      <c r="I20" s="220" t="s">
        <v>594</v>
      </c>
      <c r="J20" s="220" t="s">
        <v>594</v>
      </c>
      <c r="K20" s="220" t="s">
        <v>594</v>
      </c>
      <c r="L20" s="221" t="s">
        <v>594</v>
      </c>
      <c r="M20" s="234" t="s">
        <v>594</v>
      </c>
      <c r="N20" s="729"/>
    </row>
    <row r="21" spans="1:14">
      <c r="A21" s="1632"/>
      <c r="B21" s="1634"/>
      <c r="C21" s="220" t="s">
        <v>968</v>
      </c>
      <c r="D21" s="222" t="s">
        <v>594</v>
      </c>
      <c r="E21" s="220" t="s">
        <v>594</v>
      </c>
      <c r="F21" s="220" t="s">
        <v>969</v>
      </c>
      <c r="G21" s="222" t="s">
        <v>594</v>
      </c>
      <c r="H21" s="220" t="s">
        <v>594</v>
      </c>
      <c r="I21" s="220" t="s">
        <v>970</v>
      </c>
      <c r="J21" s="563" t="s">
        <v>964</v>
      </c>
      <c r="K21" s="220" t="s">
        <v>594</v>
      </c>
      <c r="L21" s="221" t="s">
        <v>594</v>
      </c>
      <c r="M21" s="234" t="s">
        <v>594</v>
      </c>
      <c r="N21" s="729"/>
    </row>
    <row r="22" spans="1:14">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c r="N22" s="729"/>
    </row>
    <row r="23" spans="1:14">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c r="N23" s="729"/>
    </row>
    <row r="24" spans="1:14">
      <c r="A24" s="1632"/>
      <c r="B24" s="464" t="s">
        <v>973</v>
      </c>
      <c r="C24" s="220" t="s">
        <v>594</v>
      </c>
      <c r="D24" s="220" t="s">
        <v>594</v>
      </c>
      <c r="E24" s="220" t="s">
        <v>594</v>
      </c>
      <c r="F24" s="220" t="s">
        <v>594</v>
      </c>
      <c r="G24" s="220" t="s">
        <v>594</v>
      </c>
      <c r="H24" s="220" t="s">
        <v>594</v>
      </c>
      <c r="I24" s="220" t="s">
        <v>594</v>
      </c>
      <c r="J24" s="220" t="s">
        <v>594</v>
      </c>
      <c r="K24" s="220" t="s">
        <v>594</v>
      </c>
      <c r="L24" s="220" t="s">
        <v>594</v>
      </c>
      <c r="M24" s="242" t="s">
        <v>594</v>
      </c>
      <c r="N24" s="729"/>
    </row>
    <row r="25" spans="1:14" ht="63" customHeight="1">
      <c r="A25" s="1632"/>
      <c r="B25" s="257" t="s">
        <v>594</v>
      </c>
      <c r="C25" s="262" t="s">
        <v>974</v>
      </c>
      <c r="D25" s="1377">
        <v>12</v>
      </c>
      <c r="E25" s="272" t="s">
        <v>594</v>
      </c>
      <c r="F25" s="273" t="s">
        <v>975</v>
      </c>
      <c r="G25" s="308">
        <v>2022</v>
      </c>
      <c r="H25" s="272" t="s">
        <v>594</v>
      </c>
      <c r="I25" s="273" t="s">
        <v>976</v>
      </c>
      <c r="J25" s="1670" t="s">
        <v>2143</v>
      </c>
      <c r="K25" s="1671"/>
      <c r="L25" s="1672"/>
      <c r="M25" s="242" t="s">
        <v>594</v>
      </c>
      <c r="N25" s="729"/>
    </row>
    <row r="26" spans="1:14">
      <c r="A26" s="1632"/>
      <c r="B26" s="256" t="s">
        <v>594</v>
      </c>
      <c r="C26" s="216" t="s">
        <v>594</v>
      </c>
      <c r="D26" s="216" t="s">
        <v>594</v>
      </c>
      <c r="E26" s="216" t="s">
        <v>594</v>
      </c>
      <c r="F26" s="220" t="s">
        <v>594</v>
      </c>
      <c r="G26" s="220" t="s">
        <v>594</v>
      </c>
      <c r="H26" s="220" t="s">
        <v>594</v>
      </c>
      <c r="I26" s="216" t="s">
        <v>594</v>
      </c>
      <c r="J26" s="216" t="s">
        <v>594</v>
      </c>
      <c r="K26" s="216" t="s">
        <v>594</v>
      </c>
      <c r="L26" s="216" t="s">
        <v>594</v>
      </c>
      <c r="M26" s="217" t="s">
        <v>594</v>
      </c>
      <c r="N26" s="729"/>
    </row>
    <row r="27" spans="1:14">
      <c r="A27" s="1632"/>
      <c r="B27" s="1634" t="s">
        <v>977</v>
      </c>
      <c r="C27" s="244" t="s">
        <v>594</v>
      </c>
      <c r="D27" s="244" t="s">
        <v>594</v>
      </c>
      <c r="E27" s="244" t="s">
        <v>594</v>
      </c>
      <c r="F27" s="651" t="s">
        <v>594</v>
      </c>
      <c r="G27" s="652" t="s">
        <v>594</v>
      </c>
      <c r="H27" s="651" t="s">
        <v>594</v>
      </c>
      <c r="I27" s="244" t="s">
        <v>594</v>
      </c>
      <c r="J27" s="244" t="s">
        <v>594</v>
      </c>
      <c r="K27" s="244" t="s">
        <v>594</v>
      </c>
      <c r="L27" s="221" t="s">
        <v>594</v>
      </c>
      <c r="M27" s="234" t="s">
        <v>594</v>
      </c>
      <c r="N27" s="729"/>
    </row>
    <row r="28" spans="1:14">
      <c r="A28" s="1632"/>
      <c r="B28" s="1634"/>
      <c r="C28" s="220" t="s">
        <v>978</v>
      </c>
      <c r="D28" s="563">
        <v>2023</v>
      </c>
      <c r="E28" s="244" t="s">
        <v>594</v>
      </c>
      <c r="F28" s="220" t="s">
        <v>979</v>
      </c>
      <c r="G28" s="653">
        <v>2033</v>
      </c>
      <c r="H28" s="244" t="s">
        <v>594</v>
      </c>
      <c r="I28" s="221" t="s">
        <v>594</v>
      </c>
      <c r="J28" s="244" t="s">
        <v>594</v>
      </c>
      <c r="K28" s="244" t="s">
        <v>594</v>
      </c>
      <c r="L28" s="221" t="s">
        <v>594</v>
      </c>
      <c r="M28" s="234" t="s">
        <v>594</v>
      </c>
      <c r="N28" s="729"/>
    </row>
    <row r="29" spans="1:14">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c r="N29" s="729"/>
    </row>
    <row r="30" spans="1:14">
      <c r="A30" s="1632"/>
      <c r="B30" s="464" t="s">
        <v>980</v>
      </c>
      <c r="C30" s="238" t="s">
        <v>594</v>
      </c>
      <c r="D30" s="238" t="s">
        <v>594</v>
      </c>
      <c r="E30" s="238" t="s">
        <v>594</v>
      </c>
      <c r="F30" s="238" t="s">
        <v>594</v>
      </c>
      <c r="G30" s="238" t="s">
        <v>594</v>
      </c>
      <c r="H30" s="238" t="s">
        <v>594</v>
      </c>
      <c r="I30" s="238" t="s">
        <v>594</v>
      </c>
      <c r="J30" s="238" t="s">
        <v>594</v>
      </c>
      <c r="K30" s="238" t="s">
        <v>594</v>
      </c>
      <c r="L30" s="238" t="s">
        <v>594</v>
      </c>
      <c r="M30" s="239" t="s">
        <v>594</v>
      </c>
      <c r="N30" s="729"/>
    </row>
    <row r="31" spans="1:14">
      <c r="A31" s="1632"/>
      <c r="B31" s="257" t="s">
        <v>594</v>
      </c>
      <c r="C31" s="220" t="s">
        <v>594</v>
      </c>
      <c r="D31" s="1378">
        <v>2023</v>
      </c>
      <c r="E31" s="1378" t="s">
        <v>594</v>
      </c>
      <c r="F31" s="1378">
        <v>2024</v>
      </c>
      <c r="G31" s="1378" t="s">
        <v>594</v>
      </c>
      <c r="H31" s="1379">
        <v>2025</v>
      </c>
      <c r="I31" s="1379" t="s">
        <v>594</v>
      </c>
      <c r="J31" s="1379">
        <v>2026</v>
      </c>
      <c r="K31" s="1378" t="s">
        <v>594</v>
      </c>
      <c r="L31" s="1378">
        <v>2027</v>
      </c>
      <c r="M31" s="1380" t="s">
        <v>594</v>
      </c>
      <c r="N31" s="729"/>
    </row>
    <row r="32" spans="1:14">
      <c r="A32" s="1632"/>
      <c r="B32" s="257" t="s">
        <v>594</v>
      </c>
      <c r="C32" s="220" t="s">
        <v>594</v>
      </c>
      <c r="D32" s="274">
        <v>12</v>
      </c>
      <c r="E32" s="1376" t="s">
        <v>594</v>
      </c>
      <c r="F32" s="890">
        <v>15</v>
      </c>
      <c r="G32" s="1376" t="s">
        <v>594</v>
      </c>
      <c r="H32" s="890">
        <v>18</v>
      </c>
      <c r="I32" s="1376" t="s">
        <v>594</v>
      </c>
      <c r="J32" s="890">
        <v>21</v>
      </c>
      <c r="K32" s="1376" t="s">
        <v>594</v>
      </c>
      <c r="L32" s="890">
        <v>24</v>
      </c>
      <c r="M32" s="1381" t="s">
        <v>594</v>
      </c>
      <c r="N32" s="729"/>
    </row>
    <row r="33" spans="1:14">
      <c r="A33" s="1632"/>
      <c r="B33" s="257" t="s">
        <v>594</v>
      </c>
      <c r="C33" s="220" t="s">
        <v>594</v>
      </c>
      <c r="D33" s="1378">
        <v>2028</v>
      </c>
      <c r="E33" s="1378" t="s">
        <v>594</v>
      </c>
      <c r="F33" s="1378">
        <v>2029</v>
      </c>
      <c r="G33" s="1378" t="s">
        <v>594</v>
      </c>
      <c r="H33" s="1379">
        <v>2030</v>
      </c>
      <c r="I33" s="1379" t="s">
        <v>594</v>
      </c>
      <c r="J33" s="1379">
        <v>2031</v>
      </c>
      <c r="K33" s="1378" t="s">
        <v>594</v>
      </c>
      <c r="L33" s="1378">
        <v>2032</v>
      </c>
      <c r="M33" s="1380" t="s">
        <v>594</v>
      </c>
      <c r="N33" s="729"/>
    </row>
    <row r="34" spans="1:14">
      <c r="A34" s="1632"/>
      <c r="B34" s="257" t="s">
        <v>594</v>
      </c>
      <c r="C34" s="220" t="s">
        <v>594</v>
      </c>
      <c r="D34" s="274">
        <v>27</v>
      </c>
      <c r="E34" s="1376" t="s">
        <v>594</v>
      </c>
      <c r="F34" s="890">
        <v>30</v>
      </c>
      <c r="G34" s="1376" t="s">
        <v>594</v>
      </c>
      <c r="H34" s="890">
        <v>33</v>
      </c>
      <c r="I34" s="1376" t="s">
        <v>594</v>
      </c>
      <c r="J34" s="890">
        <v>36</v>
      </c>
      <c r="K34" s="1376" t="s">
        <v>594</v>
      </c>
      <c r="L34" s="890">
        <v>39</v>
      </c>
      <c r="M34" s="1381" t="s">
        <v>594</v>
      </c>
      <c r="N34" s="729"/>
    </row>
    <row r="35" spans="1:14">
      <c r="A35" s="1632"/>
      <c r="B35" s="257" t="s">
        <v>594</v>
      </c>
      <c r="C35" s="220" t="s">
        <v>594</v>
      </c>
      <c r="D35" s="1378">
        <v>2033</v>
      </c>
      <c r="E35" s="1378" t="s">
        <v>594</v>
      </c>
      <c r="F35" s="1378" t="s">
        <v>594</v>
      </c>
      <c r="G35" s="1378" t="s">
        <v>594</v>
      </c>
      <c r="H35" s="1379" t="s">
        <v>594</v>
      </c>
      <c r="I35" s="1379" t="s">
        <v>594</v>
      </c>
      <c r="J35" s="1379" t="s">
        <v>594</v>
      </c>
      <c r="K35" s="1378" t="s">
        <v>594</v>
      </c>
      <c r="L35" s="1378" t="s">
        <v>594</v>
      </c>
      <c r="M35" s="1380" t="s">
        <v>594</v>
      </c>
      <c r="N35" s="729"/>
    </row>
    <row r="36" spans="1:14">
      <c r="A36" s="1632"/>
      <c r="B36" s="257" t="s">
        <v>594</v>
      </c>
      <c r="C36" s="220" t="s">
        <v>594</v>
      </c>
      <c r="D36" s="274">
        <v>42</v>
      </c>
      <c r="E36" s="1376" t="s">
        <v>594</v>
      </c>
      <c r="F36" s="890" t="s">
        <v>594</v>
      </c>
      <c r="G36" s="1376" t="s">
        <v>594</v>
      </c>
      <c r="H36" s="890" t="s">
        <v>594</v>
      </c>
      <c r="I36" s="1376" t="s">
        <v>594</v>
      </c>
      <c r="J36" s="890" t="s">
        <v>594</v>
      </c>
      <c r="K36" s="1376" t="s">
        <v>594</v>
      </c>
      <c r="L36" s="890" t="s">
        <v>594</v>
      </c>
      <c r="M36" s="1381" t="s">
        <v>594</v>
      </c>
      <c r="N36" s="729"/>
    </row>
    <row r="37" spans="1:14">
      <c r="A37" s="1632"/>
      <c r="B37" s="257" t="s">
        <v>594</v>
      </c>
      <c r="C37" s="220" t="s">
        <v>594</v>
      </c>
      <c r="D37" s="216" t="s">
        <v>594</v>
      </c>
      <c r="E37" s="216" t="s">
        <v>594</v>
      </c>
      <c r="F37" s="510" t="s">
        <v>981</v>
      </c>
      <c r="G37" s="216" t="s">
        <v>594</v>
      </c>
      <c r="H37" s="220" t="s">
        <v>594</v>
      </c>
      <c r="I37" s="220" t="s">
        <v>594</v>
      </c>
      <c r="J37" s="220" t="s">
        <v>594</v>
      </c>
      <c r="K37" s="220" t="s">
        <v>594</v>
      </c>
      <c r="L37" s="220" t="s">
        <v>594</v>
      </c>
      <c r="M37" s="242" t="s">
        <v>594</v>
      </c>
      <c r="N37" s="729"/>
    </row>
    <row r="38" spans="1:14" ht="15.75" customHeight="1">
      <c r="A38" s="1632"/>
      <c r="B38" s="257" t="s">
        <v>594</v>
      </c>
      <c r="C38" s="220" t="s">
        <v>594</v>
      </c>
      <c r="D38" s="229" t="s">
        <v>594</v>
      </c>
      <c r="E38" s="231" t="s">
        <v>594</v>
      </c>
      <c r="F38" s="682">
        <v>42</v>
      </c>
      <c r="G38" s="620"/>
      <c r="H38" s="220" t="s">
        <v>594</v>
      </c>
      <c r="I38" s="220" t="s">
        <v>594</v>
      </c>
      <c r="J38" s="220" t="s">
        <v>594</v>
      </c>
      <c r="K38" s="220" t="s">
        <v>594</v>
      </c>
      <c r="L38" s="220" t="s">
        <v>594</v>
      </c>
      <c r="M38" s="242" t="s">
        <v>594</v>
      </c>
      <c r="N38" s="729"/>
    </row>
    <row r="39" spans="1:14" ht="15.75" customHeight="1">
      <c r="A39" s="1632"/>
      <c r="B39" s="256" t="s">
        <v>594</v>
      </c>
      <c r="C39" s="216" t="s">
        <v>594</v>
      </c>
      <c r="D39" s="236" t="s">
        <v>594</v>
      </c>
      <c r="E39" s="236" t="s">
        <v>594</v>
      </c>
      <c r="F39" s="236" t="s">
        <v>594</v>
      </c>
      <c r="G39" s="236" t="s">
        <v>594</v>
      </c>
      <c r="H39" s="1552" t="s">
        <v>594</v>
      </c>
      <c r="I39" s="1552"/>
      <c r="J39" s="216" t="s">
        <v>594</v>
      </c>
      <c r="K39" s="216" t="s">
        <v>594</v>
      </c>
      <c r="L39" s="216" t="s">
        <v>594</v>
      </c>
      <c r="M39" s="217" t="s">
        <v>594</v>
      </c>
      <c r="N39" s="729"/>
    </row>
    <row r="40" spans="1:14"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c r="N40" s="729"/>
    </row>
    <row r="41" spans="1:14" ht="15.75" customHeight="1">
      <c r="A41" s="1632"/>
      <c r="B41" s="1634"/>
      <c r="C41" s="221" t="s">
        <v>594</v>
      </c>
      <c r="D41" s="220" t="s">
        <v>93</v>
      </c>
      <c r="E41" s="216" t="s">
        <v>95</v>
      </c>
      <c r="F41" s="1624" t="s">
        <v>983</v>
      </c>
      <c r="G41" s="1625" t="s">
        <v>594</v>
      </c>
      <c r="H41" s="1626"/>
      <c r="I41" s="1626"/>
      <c r="J41" s="1627"/>
      <c r="K41" s="220" t="s">
        <v>984</v>
      </c>
      <c r="L41" s="1617" t="s">
        <v>594</v>
      </c>
      <c r="M41" s="1618"/>
      <c r="N41" s="729"/>
    </row>
    <row r="42" spans="1:14">
      <c r="A42" s="1632"/>
      <c r="B42" s="1634"/>
      <c r="C42" s="221" t="s">
        <v>594</v>
      </c>
      <c r="D42" s="246" t="s">
        <v>594</v>
      </c>
      <c r="E42" s="522" t="s">
        <v>964</v>
      </c>
      <c r="F42" s="1624"/>
      <c r="G42" s="1628"/>
      <c r="H42" s="1552"/>
      <c r="I42" s="1552"/>
      <c r="J42" s="1629"/>
      <c r="K42" s="221" t="s">
        <v>594</v>
      </c>
      <c r="L42" s="1619"/>
      <c r="M42" s="1620"/>
      <c r="N42" s="729"/>
    </row>
    <row r="43" spans="1:14">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c r="N43" s="729"/>
    </row>
    <row r="44" spans="1:14" ht="69.75" customHeight="1">
      <c r="A44" s="1632"/>
      <c r="B44" s="259" t="s">
        <v>985</v>
      </c>
      <c r="C44" s="1610" t="s">
        <v>2146</v>
      </c>
      <c r="D44" s="1610"/>
      <c r="E44" s="1610"/>
      <c r="F44" s="1610"/>
      <c r="G44" s="1610"/>
      <c r="H44" s="1610"/>
      <c r="I44" s="1610"/>
      <c r="J44" s="1610"/>
      <c r="K44" s="1610"/>
      <c r="L44" s="1610"/>
      <c r="M44" s="1611"/>
      <c r="N44" s="729"/>
    </row>
    <row r="45" spans="1:14" ht="15.75" customHeight="1">
      <c r="A45" s="1632"/>
      <c r="B45" s="259" t="s">
        <v>986</v>
      </c>
      <c r="C45" s="1554" t="s">
        <v>2143</v>
      </c>
      <c r="D45" s="1554"/>
      <c r="E45" s="1554"/>
      <c r="F45" s="1554"/>
      <c r="G45" s="1554"/>
      <c r="H45" s="1554"/>
      <c r="I45" s="1554"/>
      <c r="J45" s="1554"/>
      <c r="K45" s="1554"/>
      <c r="L45" s="1554"/>
      <c r="M45" s="1555"/>
      <c r="N45" s="729"/>
    </row>
    <row r="46" spans="1:14">
      <c r="A46" s="1632"/>
      <c r="B46" s="259" t="s">
        <v>988</v>
      </c>
      <c r="C46" s="216" t="s">
        <v>1014</v>
      </c>
      <c r="D46" s="216" t="s">
        <v>594</v>
      </c>
      <c r="E46" s="216" t="s">
        <v>594</v>
      </c>
      <c r="F46" s="216" t="s">
        <v>594</v>
      </c>
      <c r="G46" s="216" t="s">
        <v>594</v>
      </c>
      <c r="H46" s="216" t="s">
        <v>594</v>
      </c>
      <c r="I46" s="216" t="s">
        <v>594</v>
      </c>
      <c r="J46" s="216" t="s">
        <v>594</v>
      </c>
      <c r="K46" s="216" t="s">
        <v>594</v>
      </c>
      <c r="L46" s="216" t="s">
        <v>594</v>
      </c>
      <c r="M46" s="217" t="s">
        <v>594</v>
      </c>
      <c r="N46" s="729"/>
    </row>
    <row r="47" spans="1:14">
      <c r="A47" s="1633"/>
      <c r="B47" s="259" t="s">
        <v>990</v>
      </c>
      <c r="C47" s="275">
        <v>2023</v>
      </c>
      <c r="D47" s="216" t="s">
        <v>594</v>
      </c>
      <c r="E47" s="216" t="s">
        <v>594</v>
      </c>
      <c r="F47" s="216" t="s">
        <v>594</v>
      </c>
      <c r="G47" s="216" t="s">
        <v>594</v>
      </c>
      <c r="H47" s="216" t="s">
        <v>594</v>
      </c>
      <c r="I47" s="216" t="s">
        <v>594</v>
      </c>
      <c r="J47" s="216" t="s">
        <v>594</v>
      </c>
      <c r="K47" s="216" t="s">
        <v>594</v>
      </c>
      <c r="L47" s="216" t="s">
        <v>594</v>
      </c>
      <c r="M47" s="217" t="s">
        <v>594</v>
      </c>
      <c r="N47" s="729"/>
    </row>
    <row r="48" spans="1:14" ht="15.75" customHeight="1">
      <c r="A48" s="1653" t="s">
        <v>216</v>
      </c>
      <c r="B48" s="265" t="s">
        <v>992</v>
      </c>
      <c r="C48" s="1577" t="s">
        <v>2147</v>
      </c>
      <c r="D48" s="1554"/>
      <c r="E48" s="1554"/>
      <c r="F48" s="1554"/>
      <c r="G48" s="1554"/>
      <c r="H48" s="1554"/>
      <c r="I48" s="1554"/>
      <c r="J48" s="1554"/>
      <c r="K48" s="1554"/>
      <c r="L48" s="1554"/>
      <c r="M48" s="1555"/>
      <c r="N48" s="729"/>
    </row>
    <row r="49" spans="1:14" ht="15.75" customHeight="1">
      <c r="A49" s="1653"/>
      <c r="B49" s="265" t="s">
        <v>993</v>
      </c>
      <c r="C49" s="1577" t="s">
        <v>1029</v>
      </c>
      <c r="D49" s="1554"/>
      <c r="E49" s="1554"/>
      <c r="F49" s="1554"/>
      <c r="G49" s="1554"/>
      <c r="H49" s="1554"/>
      <c r="I49" s="1554"/>
      <c r="J49" s="1554"/>
      <c r="K49" s="1554"/>
      <c r="L49" s="1554"/>
      <c r="M49" s="1555"/>
      <c r="N49" s="729"/>
    </row>
    <row r="50" spans="1:14" ht="16.5" customHeight="1">
      <c r="A50" s="1653"/>
      <c r="B50" s="265" t="s">
        <v>995</v>
      </c>
      <c r="C50" s="1577" t="s">
        <v>591</v>
      </c>
      <c r="D50" s="1554"/>
      <c r="E50" s="1554"/>
      <c r="F50" s="1554"/>
      <c r="G50" s="1554"/>
      <c r="H50" s="1554"/>
      <c r="I50" s="1554"/>
      <c r="J50" s="1554"/>
      <c r="K50" s="1554"/>
      <c r="L50" s="1554"/>
      <c r="M50" s="1555"/>
      <c r="N50" s="729"/>
    </row>
    <row r="51" spans="1:14" ht="15.75" customHeight="1">
      <c r="A51" s="1653"/>
      <c r="B51" s="265" t="s">
        <v>997</v>
      </c>
      <c r="C51" s="1553" t="s">
        <v>695</v>
      </c>
      <c r="D51" s="1673"/>
      <c r="E51" s="1673"/>
      <c r="F51" s="1673"/>
      <c r="G51" s="1673"/>
      <c r="H51" s="1673"/>
      <c r="I51" s="1673"/>
      <c r="J51" s="1673"/>
      <c r="K51" s="1673"/>
      <c r="L51" s="1673"/>
      <c r="M51" s="1674"/>
      <c r="N51" s="729"/>
    </row>
    <row r="52" spans="1:14" ht="15.75" customHeight="1">
      <c r="A52" s="1653"/>
      <c r="B52" s="265" t="s">
        <v>998</v>
      </c>
      <c r="C52" s="1577" t="s">
        <v>2148</v>
      </c>
      <c r="D52" s="1554"/>
      <c r="E52" s="1554"/>
      <c r="F52" s="1554"/>
      <c r="G52" s="1554"/>
      <c r="H52" s="1554"/>
      <c r="I52" s="1554"/>
      <c r="J52" s="1554"/>
      <c r="K52" s="1554"/>
      <c r="L52" s="1554"/>
      <c r="M52" s="1555"/>
      <c r="N52" s="729"/>
    </row>
    <row r="53" spans="1:14" ht="15.75" customHeight="1">
      <c r="A53" s="1654"/>
      <c r="B53" s="265" t="s">
        <v>999</v>
      </c>
      <c r="C53" s="1553"/>
      <c r="D53" s="1673"/>
      <c r="E53" s="1673"/>
      <c r="F53" s="1673"/>
      <c r="G53" s="1673"/>
      <c r="H53" s="1673"/>
      <c r="I53" s="1673"/>
      <c r="J53" s="1673"/>
      <c r="K53" s="1673"/>
      <c r="L53" s="1673"/>
      <c r="M53" s="1674"/>
      <c r="N53" s="729"/>
    </row>
    <row r="54" spans="1:14" ht="15.75" customHeight="1">
      <c r="A54" s="1652" t="s">
        <v>1000</v>
      </c>
      <c r="B54" s="266" t="s">
        <v>1001</v>
      </c>
      <c r="C54" s="1554" t="s">
        <v>1472</v>
      </c>
      <c r="D54" s="1554"/>
      <c r="E54" s="1554"/>
      <c r="F54" s="1554"/>
      <c r="G54" s="1554"/>
      <c r="H54" s="1554"/>
      <c r="I54" s="1554"/>
      <c r="J54" s="1554"/>
      <c r="K54" s="1554"/>
      <c r="L54" s="1554"/>
      <c r="M54" s="1555"/>
      <c r="N54" s="729"/>
    </row>
    <row r="55" spans="1:14" ht="30" customHeight="1">
      <c r="A55" s="1653"/>
      <c r="B55" s="266" t="s">
        <v>1003</v>
      </c>
      <c r="C55" s="1554" t="s">
        <v>2149</v>
      </c>
      <c r="D55" s="1554"/>
      <c r="E55" s="1554"/>
      <c r="F55" s="1554"/>
      <c r="G55" s="1554"/>
      <c r="H55" s="1554"/>
      <c r="I55" s="1554"/>
      <c r="J55" s="1554"/>
      <c r="K55" s="1554"/>
      <c r="L55" s="1554"/>
      <c r="M55" s="1555"/>
      <c r="N55" s="729"/>
    </row>
    <row r="56" spans="1:14" ht="30" customHeight="1">
      <c r="A56" s="1653"/>
      <c r="B56" s="267" t="s">
        <v>296</v>
      </c>
      <c r="C56" s="1577" t="s">
        <v>591</v>
      </c>
      <c r="D56" s="1554"/>
      <c r="E56" s="1554"/>
      <c r="F56" s="1554"/>
      <c r="G56" s="1554"/>
      <c r="H56" s="1554"/>
      <c r="I56" s="1554"/>
      <c r="J56" s="1554"/>
      <c r="K56" s="1554"/>
      <c r="L56" s="1554"/>
      <c r="M56" s="1555"/>
      <c r="N56" s="729"/>
    </row>
    <row r="57" spans="1:14" ht="15.75" customHeight="1">
      <c r="A57" s="318" t="s">
        <v>220</v>
      </c>
      <c r="B57" s="268" t="s">
        <v>594</v>
      </c>
      <c r="C57" s="1648" t="s">
        <v>594</v>
      </c>
      <c r="D57" s="1648"/>
      <c r="E57" s="1648"/>
      <c r="F57" s="1648"/>
      <c r="G57" s="1648"/>
      <c r="H57" s="1648"/>
      <c r="I57" s="1648"/>
      <c r="J57" s="1648"/>
      <c r="K57" s="1648"/>
      <c r="L57" s="1648"/>
      <c r="M57" s="1649"/>
      <c r="N57" s="729"/>
    </row>
    <row r="58" spans="1:14">
      <c r="A58" s="729"/>
      <c r="B58" s="297"/>
      <c r="C58" s="736" t="s">
        <v>594</v>
      </c>
      <c r="D58" s="736" t="s">
        <v>594</v>
      </c>
      <c r="E58" s="736" t="s">
        <v>594</v>
      </c>
      <c r="F58" s="736" t="s">
        <v>594</v>
      </c>
      <c r="G58" s="736" t="s">
        <v>594</v>
      </c>
      <c r="H58" s="736" t="s">
        <v>594</v>
      </c>
      <c r="I58" s="736" t="s">
        <v>594</v>
      </c>
      <c r="J58" s="736" t="s">
        <v>594</v>
      </c>
      <c r="K58" s="736" t="s">
        <v>594</v>
      </c>
      <c r="L58" s="736" t="s">
        <v>594</v>
      </c>
      <c r="M58" s="736" t="s">
        <v>594</v>
      </c>
      <c r="N58" s="729"/>
    </row>
  </sheetData>
  <mergeCells count="44">
    <mergeCell ref="C57:M57"/>
    <mergeCell ref="N7:N8"/>
    <mergeCell ref="C8:D9"/>
    <mergeCell ref="F8:G9"/>
    <mergeCell ref="I8:J9"/>
    <mergeCell ref="L8:M9"/>
    <mergeCell ref="L10:M10"/>
    <mergeCell ref="C12:K12"/>
    <mergeCell ref="C52:M52"/>
    <mergeCell ref="C53:M53"/>
    <mergeCell ref="C10:D10"/>
    <mergeCell ref="F10:G10"/>
    <mergeCell ref="I10:J10"/>
    <mergeCell ref="C11:M11"/>
    <mergeCell ref="H39:I39"/>
    <mergeCell ref="A54:A56"/>
    <mergeCell ref="C54:M54"/>
    <mergeCell ref="C55:M55"/>
    <mergeCell ref="C56:M56"/>
    <mergeCell ref="L41:M42"/>
    <mergeCell ref="C44:M44"/>
    <mergeCell ref="C45:M45"/>
    <mergeCell ref="A48:A53"/>
    <mergeCell ref="C48:M48"/>
    <mergeCell ref="C49:M49"/>
    <mergeCell ref="C50:M50"/>
    <mergeCell ref="C51:M51"/>
    <mergeCell ref="A12:A47"/>
    <mergeCell ref="B13:B19"/>
    <mergeCell ref="B20:B23"/>
    <mergeCell ref="B27:B29"/>
    <mergeCell ref="B40:B43"/>
    <mergeCell ref="F41:F42"/>
    <mergeCell ref="G41:J42"/>
    <mergeCell ref="A2:A11"/>
    <mergeCell ref="C2:M2"/>
    <mergeCell ref="C3:M3"/>
    <mergeCell ref="F4:G4"/>
    <mergeCell ref="C5:M5"/>
    <mergeCell ref="C7:D7"/>
    <mergeCell ref="I7:M7"/>
    <mergeCell ref="B8:B10"/>
    <mergeCell ref="F18:I18"/>
    <mergeCell ref="J25:L25"/>
  </mergeCells>
  <hyperlinks>
    <hyperlink ref="C52" r:id="rId1"/>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V62"/>
  <sheetViews>
    <sheetView topLeftCell="D1" zoomScale="72" zoomScaleNormal="72" zoomScalePageLayoutView="80" workbookViewId="0">
      <selection activeCell="C2" sqref="C2:M2"/>
    </sheetView>
  </sheetViews>
  <sheetFormatPr baseColWidth="10" defaultColWidth="11.42578125" defaultRowHeight="15.75"/>
  <cols>
    <col min="1" max="1" width="25.140625" style="11" customWidth="1"/>
    <col min="2" max="2" width="45.42578125" style="42" customWidth="1"/>
    <col min="3" max="13" width="11.42578125" style="11"/>
    <col min="14" max="18" width="28" style="11" customWidth="1"/>
    <col min="19" max="16384" width="11.42578125" style="11"/>
  </cols>
  <sheetData>
    <row r="1" spans="1:22">
      <c r="A1" s="56"/>
      <c r="B1" s="57" t="s">
        <v>1692</v>
      </c>
      <c r="C1" s="58"/>
      <c r="D1" s="58"/>
      <c r="E1" s="58"/>
      <c r="F1" s="58"/>
      <c r="G1" s="58"/>
      <c r="H1" s="58"/>
      <c r="I1" s="58"/>
      <c r="J1" s="58"/>
      <c r="K1" s="58"/>
      <c r="L1" s="58"/>
      <c r="M1" s="59"/>
    </row>
    <row r="2" spans="1:22" ht="15.75" customHeight="1">
      <c r="A2" s="1728" t="s">
        <v>944</v>
      </c>
      <c r="B2" s="139" t="s">
        <v>945</v>
      </c>
      <c r="C2" s="1574" t="s">
        <v>697</v>
      </c>
      <c r="D2" s="1575"/>
      <c r="E2" s="1575"/>
      <c r="F2" s="1575"/>
      <c r="G2" s="1575"/>
      <c r="H2" s="1575"/>
      <c r="I2" s="1575"/>
      <c r="J2" s="1575"/>
      <c r="K2" s="1575"/>
      <c r="L2" s="1575"/>
      <c r="M2" s="1576"/>
      <c r="S2" s="1248"/>
      <c r="T2" s="1248"/>
      <c r="U2" s="1248"/>
      <c r="V2" s="1248"/>
    </row>
    <row r="3" spans="1:22" ht="31.5">
      <c r="A3" s="1729"/>
      <c r="B3" s="151" t="s">
        <v>1063</v>
      </c>
      <c r="C3" s="1733" t="s">
        <v>1585</v>
      </c>
      <c r="D3" s="1734"/>
      <c r="E3" s="1734"/>
      <c r="F3" s="1734"/>
      <c r="G3" s="1734"/>
      <c r="H3" s="1734"/>
      <c r="I3" s="1734"/>
      <c r="J3" s="1734"/>
      <c r="K3" s="1734"/>
      <c r="L3" s="1734"/>
      <c r="M3" s="1735"/>
    </row>
    <row r="4" spans="1:22" ht="33" customHeight="1">
      <c r="A4" s="1729"/>
      <c r="B4" s="142" t="s">
        <v>292</v>
      </c>
      <c r="C4" s="114" t="s">
        <v>93</v>
      </c>
      <c r="D4" s="115"/>
      <c r="E4" s="116"/>
      <c r="F4" s="1736" t="s">
        <v>293</v>
      </c>
      <c r="G4" s="1737"/>
      <c r="H4" s="117" t="s">
        <v>1693</v>
      </c>
      <c r="I4" s="118"/>
      <c r="J4" s="118"/>
      <c r="K4" s="118"/>
      <c r="L4" s="118"/>
      <c r="M4" s="119"/>
    </row>
    <row r="5" spans="1:22">
      <c r="A5" s="1729"/>
      <c r="B5" s="142" t="s">
        <v>947</v>
      </c>
      <c r="C5" s="2361" t="s">
        <v>1694</v>
      </c>
      <c r="D5" s="1734"/>
      <c r="E5" s="1734"/>
      <c r="F5" s="1734"/>
      <c r="G5" s="1734"/>
      <c r="H5" s="1734"/>
      <c r="I5" s="1734"/>
      <c r="J5" s="1734"/>
      <c r="K5" s="1734"/>
      <c r="L5" s="1734"/>
      <c r="M5" s="1735"/>
    </row>
    <row r="6" spans="1:22" ht="58.5" customHeight="1">
      <c r="A6" s="1729"/>
      <c r="B6" s="142" t="s">
        <v>948</v>
      </c>
      <c r="C6" s="1733" t="s">
        <v>1695</v>
      </c>
      <c r="D6" s="1734"/>
      <c r="E6" s="1734"/>
      <c r="F6" s="1734"/>
      <c r="G6" s="1734"/>
      <c r="H6" s="1734"/>
      <c r="I6" s="1734"/>
      <c r="J6" s="1734"/>
      <c r="K6" s="1734"/>
      <c r="L6" s="1734"/>
      <c r="M6" s="1735"/>
    </row>
    <row r="7" spans="1:22">
      <c r="A7" s="1729"/>
      <c r="B7" s="151" t="s">
        <v>949</v>
      </c>
      <c r="C7" s="1583" t="s">
        <v>35</v>
      </c>
      <c r="D7" s="1560"/>
      <c r="E7" s="120"/>
      <c r="F7" s="120"/>
      <c r="G7" s="121"/>
      <c r="H7" s="61" t="s">
        <v>296</v>
      </c>
      <c r="I7" s="1559" t="s">
        <v>68</v>
      </c>
      <c r="J7" s="1560"/>
      <c r="K7" s="1560"/>
      <c r="L7" s="1560"/>
      <c r="M7" s="1561"/>
    </row>
    <row r="8" spans="1:22">
      <c r="A8" s="1729"/>
      <c r="B8" s="1741" t="s">
        <v>950</v>
      </c>
      <c r="C8" s="122"/>
      <c r="D8" s="123"/>
      <c r="E8" s="123"/>
      <c r="F8" s="123"/>
      <c r="G8" s="123"/>
      <c r="H8" s="123"/>
      <c r="I8" s="123"/>
      <c r="J8" s="123"/>
      <c r="K8" s="123"/>
      <c r="L8" s="124"/>
      <c r="M8" s="125"/>
    </row>
    <row r="9" spans="1:22">
      <c r="A9" s="1729"/>
      <c r="B9" s="1742"/>
      <c r="C9" s="1727" t="s">
        <v>1696</v>
      </c>
      <c r="D9" s="1726"/>
      <c r="E9" s="27"/>
      <c r="F9" s="1726"/>
      <c r="G9" s="1726"/>
      <c r="H9" s="27"/>
      <c r="I9" s="1726"/>
      <c r="J9" s="1726"/>
      <c r="K9" s="27"/>
      <c r="L9" s="25"/>
      <c r="M9" s="108"/>
    </row>
    <row r="10" spans="1:22">
      <c r="A10" s="1729"/>
      <c r="B10" s="1743"/>
      <c r="C10" s="1727" t="s">
        <v>951</v>
      </c>
      <c r="D10" s="1726"/>
      <c r="E10" s="126"/>
      <c r="F10" s="1726" t="s">
        <v>951</v>
      </c>
      <c r="G10" s="1726"/>
      <c r="H10" s="126"/>
      <c r="I10" s="1726" t="s">
        <v>951</v>
      </c>
      <c r="J10" s="1726"/>
      <c r="K10" s="126"/>
      <c r="L10" s="113"/>
      <c r="M10" s="127"/>
    </row>
    <row r="11" spans="1:22" ht="119.25" customHeight="1">
      <c r="A11" s="1729"/>
      <c r="B11" s="151" t="s">
        <v>952</v>
      </c>
      <c r="C11" s="2026" t="s">
        <v>1697</v>
      </c>
      <c r="D11" s="1723"/>
      <c r="E11" s="1723"/>
      <c r="F11" s="1723"/>
      <c r="G11" s="1723"/>
      <c r="H11" s="1723"/>
      <c r="I11" s="1723"/>
      <c r="J11" s="1723"/>
      <c r="K11" s="1723"/>
      <c r="L11" s="1723"/>
      <c r="M11" s="2027"/>
    </row>
    <row r="12" spans="1:22" ht="142.5" customHeight="1">
      <c r="A12" s="1729"/>
      <c r="B12" s="151" t="s">
        <v>1069</v>
      </c>
      <c r="C12" s="2026" t="s">
        <v>1698</v>
      </c>
      <c r="D12" s="1723"/>
      <c r="E12" s="1723"/>
      <c r="F12" s="1723"/>
      <c r="G12" s="1723"/>
      <c r="H12" s="1723"/>
      <c r="I12" s="1723"/>
      <c r="J12" s="1723"/>
      <c r="K12" s="1723"/>
      <c r="L12" s="1723"/>
      <c r="M12" s="2027"/>
    </row>
    <row r="13" spans="1:22" ht="31.5">
      <c r="A13" s="1729"/>
      <c r="B13" s="151" t="s">
        <v>1071</v>
      </c>
      <c r="C13" s="2026" t="s">
        <v>639</v>
      </c>
      <c r="D13" s="1723"/>
      <c r="E13" s="1723"/>
      <c r="F13" s="1723"/>
      <c r="G13" s="1723"/>
      <c r="H13" s="1723"/>
      <c r="I13" s="1723"/>
      <c r="J13" s="1723"/>
      <c r="K13" s="1723"/>
      <c r="L13" s="1723"/>
      <c r="M13" s="2027"/>
    </row>
    <row r="14" spans="1:22" ht="81.75" customHeight="1">
      <c r="A14" s="1729"/>
      <c r="B14" s="1746" t="s">
        <v>1072</v>
      </c>
      <c r="C14" s="1723" t="s">
        <v>57</v>
      </c>
      <c r="D14" s="1723"/>
      <c r="E14" s="84" t="s">
        <v>108</v>
      </c>
      <c r="F14" s="1722" t="s">
        <v>1605</v>
      </c>
      <c r="G14" s="1723"/>
      <c r="H14" s="1723"/>
      <c r="I14" s="1723"/>
      <c r="J14" s="1723"/>
      <c r="K14" s="1723"/>
      <c r="L14" s="1723"/>
      <c r="M14" s="2027"/>
    </row>
    <row r="15" spans="1:22" ht="17.25" customHeight="1">
      <c r="A15" s="1729"/>
      <c r="B15" s="1746"/>
      <c r="C15" s="99"/>
      <c r="D15" s="99"/>
      <c r="E15" s="167"/>
      <c r="F15" s="55"/>
      <c r="G15" s="55"/>
      <c r="H15" s="55"/>
      <c r="I15" s="55"/>
      <c r="J15" s="55"/>
      <c r="K15" s="55"/>
      <c r="L15" s="124"/>
      <c r="M15" s="125"/>
    </row>
    <row r="16" spans="1:22">
      <c r="A16" s="1714" t="s">
        <v>204</v>
      </c>
      <c r="B16" s="140" t="s">
        <v>283</v>
      </c>
      <c r="C16" s="2026" t="s">
        <v>699</v>
      </c>
      <c r="D16" s="1723"/>
      <c r="E16" s="1723"/>
      <c r="F16" s="1723"/>
      <c r="G16" s="1723"/>
      <c r="H16" s="1723"/>
      <c r="I16" s="1723"/>
      <c r="J16" s="1723"/>
      <c r="K16" s="1723"/>
      <c r="L16" s="1723"/>
      <c r="M16" s="2027"/>
    </row>
    <row r="17" spans="1:13" ht="68.25" customHeight="1">
      <c r="A17" s="1715"/>
      <c r="B17" s="140" t="s">
        <v>1074</v>
      </c>
      <c r="C17" s="2026" t="s">
        <v>698</v>
      </c>
      <c r="D17" s="1723"/>
      <c r="E17" s="1723"/>
      <c r="F17" s="1723"/>
      <c r="G17" s="1723"/>
      <c r="H17" s="1723"/>
      <c r="I17" s="1723"/>
      <c r="J17" s="1723"/>
      <c r="K17" s="1723"/>
      <c r="L17" s="1723"/>
      <c r="M17" s="2027"/>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37"/>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t="s">
        <v>964</v>
      </c>
      <c r="G22" s="17"/>
      <c r="H22" s="62"/>
      <c r="I22" s="17"/>
      <c r="J22" s="62"/>
      <c r="K22" s="17"/>
      <c r="L22" s="17"/>
      <c r="M22" s="60"/>
    </row>
    <row r="23" spans="1:13">
      <c r="A23" s="1715"/>
      <c r="B23" s="1557"/>
      <c r="C23" s="70" t="s">
        <v>105</v>
      </c>
      <c r="D23" s="19"/>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c r="A30" s="1715"/>
      <c r="B30" s="143"/>
      <c r="C30" s="76" t="s">
        <v>974</v>
      </c>
      <c r="D30" s="30">
        <v>2</v>
      </c>
      <c r="E30" s="23"/>
      <c r="F30" s="31" t="s">
        <v>975</v>
      </c>
      <c r="G30" s="19">
        <v>2022</v>
      </c>
      <c r="H30" s="23"/>
      <c r="I30" s="31" t="s">
        <v>976</v>
      </c>
      <c r="J30" s="1722" t="s">
        <v>1699</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92">
        <v>2023</v>
      </c>
      <c r="E33" s="34"/>
      <c r="F33" s="23" t="s">
        <v>979</v>
      </c>
      <c r="G33" s="292">
        <v>2033</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958">
        <v>2</v>
      </c>
      <c r="E37" s="1959"/>
      <c r="F37" s="2030">
        <v>2</v>
      </c>
      <c r="G37" s="2031"/>
      <c r="H37" s="2030">
        <v>2</v>
      </c>
      <c r="I37" s="2031"/>
      <c r="J37" s="2030">
        <v>2</v>
      </c>
      <c r="K37" s="2031"/>
      <c r="L37" s="2030">
        <v>2</v>
      </c>
      <c r="M37" s="2356"/>
    </row>
    <row r="38" spans="1:13">
      <c r="A38" s="1715"/>
      <c r="B38" s="1557"/>
      <c r="C38" s="81"/>
      <c r="D38" s="6">
        <v>2028</v>
      </c>
      <c r="E38" s="6"/>
      <c r="F38" s="6">
        <v>2029</v>
      </c>
      <c r="G38" s="6"/>
      <c r="H38" s="131">
        <v>2030</v>
      </c>
      <c r="I38" s="131"/>
      <c r="J38" s="131">
        <v>2031</v>
      </c>
      <c r="K38" s="6"/>
      <c r="L38" s="6">
        <v>2032</v>
      </c>
      <c r="M38" s="15"/>
    </row>
    <row r="39" spans="1:13">
      <c r="A39" s="1715"/>
      <c r="B39" s="1557"/>
      <c r="C39" s="81"/>
      <c r="D39" s="2030">
        <v>2</v>
      </c>
      <c r="E39" s="2031"/>
      <c r="F39" s="2030">
        <v>2</v>
      </c>
      <c r="G39" s="2031"/>
      <c r="H39" s="2030">
        <v>2</v>
      </c>
      <c r="I39" s="2031"/>
      <c r="J39" s="2030">
        <v>2</v>
      </c>
      <c r="K39" s="2031"/>
      <c r="L39" s="2030">
        <v>2</v>
      </c>
      <c r="M39" s="2356"/>
    </row>
    <row r="40" spans="1:13">
      <c r="A40" s="1715"/>
      <c r="B40" s="1557"/>
      <c r="C40" s="81"/>
      <c r="D40" s="6">
        <v>2033</v>
      </c>
      <c r="E40" s="6"/>
      <c r="F40" s="6"/>
      <c r="G40" s="6"/>
      <c r="H40" s="131"/>
      <c r="I40" s="131"/>
      <c r="J40" s="131"/>
      <c r="K40" s="6"/>
      <c r="L40" s="6"/>
      <c r="M40" s="15"/>
    </row>
    <row r="41" spans="1:13">
      <c r="A41" s="1715"/>
      <c r="B41" s="1557"/>
      <c r="C41" s="81"/>
      <c r="D41" s="2030">
        <v>2</v>
      </c>
      <c r="E41" s="2031"/>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2030">
        <v>2</v>
      </c>
      <c r="G43" s="2031"/>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110" t="s">
        <v>984</v>
      </c>
      <c r="L46" s="1599"/>
      <c r="M46" s="1600"/>
    </row>
    <row r="47" spans="1:13">
      <c r="A47" s="1715"/>
      <c r="B47" s="1557"/>
      <c r="C47" s="109"/>
      <c r="D47" s="111" t="s">
        <v>1126</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408" customHeight="1">
      <c r="A49" s="1715"/>
      <c r="B49" s="151" t="s">
        <v>985</v>
      </c>
      <c r="C49" s="1716" t="s">
        <v>1700</v>
      </c>
      <c r="D49" s="1717"/>
      <c r="E49" s="1717"/>
      <c r="F49" s="1717"/>
      <c r="G49" s="1717"/>
      <c r="H49" s="1717"/>
      <c r="I49" s="1717"/>
      <c r="J49" s="1717"/>
      <c r="K49" s="1717"/>
      <c r="L49" s="1717"/>
      <c r="M49" s="1718"/>
    </row>
    <row r="50" spans="1:13" ht="36" customHeight="1">
      <c r="A50" s="1715"/>
      <c r="B50" s="140" t="s">
        <v>986</v>
      </c>
      <c r="C50" s="1716" t="s">
        <v>1699</v>
      </c>
      <c r="D50" s="1717"/>
      <c r="E50" s="1717"/>
      <c r="F50" s="1717"/>
      <c r="G50" s="1717"/>
      <c r="H50" s="1717"/>
      <c r="I50" s="1717"/>
      <c r="J50" s="1717"/>
      <c r="K50" s="1717"/>
      <c r="L50" s="1717"/>
      <c r="M50" s="1718"/>
    </row>
    <row r="51" spans="1:13">
      <c r="A51" s="1715"/>
      <c r="B51" s="140" t="s">
        <v>988</v>
      </c>
      <c r="C51" s="132">
        <v>30</v>
      </c>
      <c r="D51" s="133"/>
      <c r="E51" s="133"/>
      <c r="F51" s="133"/>
      <c r="G51" s="133"/>
      <c r="H51" s="133"/>
      <c r="I51" s="133"/>
      <c r="J51" s="133"/>
      <c r="K51" s="133"/>
      <c r="L51" s="133"/>
      <c r="M51" s="134"/>
    </row>
    <row r="52" spans="1:13" ht="31.5">
      <c r="A52" s="1715"/>
      <c r="B52" s="140" t="s">
        <v>990</v>
      </c>
      <c r="C52" s="132" t="s">
        <v>1701</v>
      </c>
      <c r="D52" s="133"/>
      <c r="E52" s="133"/>
      <c r="F52" s="133"/>
      <c r="G52" s="133"/>
      <c r="H52" s="133"/>
      <c r="I52" s="133"/>
      <c r="J52" s="133"/>
      <c r="K52" s="133"/>
      <c r="L52" s="133"/>
      <c r="M52" s="134"/>
    </row>
    <row r="53" spans="1:13" ht="15.75" customHeight="1">
      <c r="A53" s="1699" t="s">
        <v>216</v>
      </c>
      <c r="B53" s="144" t="s">
        <v>992</v>
      </c>
      <c r="C53" s="2357" t="s">
        <v>1702</v>
      </c>
      <c r="D53" s="2209"/>
      <c r="E53" s="2209"/>
      <c r="F53" s="2209"/>
      <c r="G53" s="2209"/>
      <c r="H53" s="2209"/>
      <c r="I53" s="2209"/>
      <c r="J53" s="2209"/>
      <c r="K53" s="2209"/>
      <c r="L53" s="2209"/>
      <c r="M53" s="2210"/>
    </row>
    <row r="54" spans="1:13">
      <c r="A54" s="1700"/>
      <c r="B54" s="144" t="s">
        <v>993</v>
      </c>
      <c r="C54" s="2357" t="s">
        <v>1703</v>
      </c>
      <c r="D54" s="2209"/>
      <c r="E54" s="2209"/>
      <c r="F54" s="2209"/>
      <c r="G54" s="2209"/>
      <c r="H54" s="2209"/>
      <c r="I54" s="2209"/>
      <c r="J54" s="2209"/>
      <c r="K54" s="2209"/>
      <c r="L54" s="2209"/>
      <c r="M54" s="2210"/>
    </row>
    <row r="55" spans="1:13">
      <c r="A55" s="1700"/>
      <c r="B55" s="144" t="s">
        <v>995</v>
      </c>
      <c r="C55" s="2357" t="s">
        <v>1704</v>
      </c>
      <c r="D55" s="2209"/>
      <c r="E55" s="2209"/>
      <c r="F55" s="2209"/>
      <c r="G55" s="2209"/>
      <c r="H55" s="2209"/>
      <c r="I55" s="2209"/>
      <c r="J55" s="2209"/>
      <c r="K55" s="2209"/>
      <c r="L55" s="2209"/>
      <c r="M55" s="2210"/>
    </row>
    <row r="56" spans="1:13" ht="15.75" customHeight="1">
      <c r="A56" s="1700"/>
      <c r="B56" s="145" t="s">
        <v>997</v>
      </c>
      <c r="C56" s="2357" t="s">
        <v>1705</v>
      </c>
      <c r="D56" s="2209"/>
      <c r="E56" s="2209"/>
      <c r="F56" s="2209"/>
      <c r="G56" s="2209"/>
      <c r="H56" s="2209"/>
      <c r="I56" s="2209"/>
      <c r="J56" s="2209"/>
      <c r="K56" s="2209"/>
      <c r="L56" s="2209"/>
      <c r="M56" s="2210"/>
    </row>
    <row r="57" spans="1:13" ht="15.75" customHeight="1">
      <c r="A57" s="1700"/>
      <c r="B57" s="144" t="s">
        <v>998</v>
      </c>
      <c r="C57" s="2358" t="s">
        <v>1706</v>
      </c>
      <c r="D57" s="2359"/>
      <c r="E57" s="2359"/>
      <c r="F57" s="2359"/>
      <c r="G57" s="2359"/>
      <c r="H57" s="2359"/>
      <c r="I57" s="2359"/>
      <c r="J57" s="2359"/>
      <c r="K57" s="2359"/>
      <c r="L57" s="2359"/>
      <c r="M57" s="2360"/>
    </row>
    <row r="58" spans="1:13">
      <c r="A58" s="1704"/>
      <c r="B58" s="144" t="s">
        <v>999</v>
      </c>
      <c r="C58" s="2357">
        <v>3550800</v>
      </c>
      <c r="D58" s="2209"/>
      <c r="E58" s="2209"/>
      <c r="F58" s="2209"/>
      <c r="G58" s="2209"/>
      <c r="H58" s="2209"/>
      <c r="I58" s="2209"/>
      <c r="J58" s="2209"/>
      <c r="K58" s="2209"/>
      <c r="L58" s="2209"/>
      <c r="M58" s="2210"/>
    </row>
    <row r="59" spans="1:13" ht="15.75" customHeight="1">
      <c r="A59" s="1699" t="s">
        <v>1000</v>
      </c>
      <c r="B59" s="146" t="s">
        <v>1001</v>
      </c>
      <c r="C59" s="2357" t="s">
        <v>1707</v>
      </c>
      <c r="D59" s="2209"/>
      <c r="E59" s="2209"/>
      <c r="F59" s="2209"/>
      <c r="G59" s="2209"/>
      <c r="H59" s="2209"/>
      <c r="I59" s="2209"/>
      <c r="J59" s="2209"/>
      <c r="K59" s="2209"/>
      <c r="L59" s="2209"/>
      <c r="M59" s="2210"/>
    </row>
    <row r="60" spans="1:13" ht="30" customHeight="1">
      <c r="A60" s="1700"/>
      <c r="B60" s="146" t="s">
        <v>1003</v>
      </c>
      <c r="C60" s="2357" t="s">
        <v>1227</v>
      </c>
      <c r="D60" s="2209"/>
      <c r="E60" s="2209"/>
      <c r="F60" s="2209"/>
      <c r="G60" s="2209"/>
      <c r="H60" s="2209"/>
      <c r="I60" s="2209"/>
      <c r="J60" s="2209"/>
      <c r="K60" s="2209"/>
      <c r="L60" s="2209"/>
      <c r="M60" s="2210"/>
    </row>
    <row r="61" spans="1:13" ht="30" customHeight="1">
      <c r="A61" s="1700"/>
      <c r="B61" s="147" t="s">
        <v>296</v>
      </c>
      <c r="C61" s="2357" t="s">
        <v>1704</v>
      </c>
      <c r="D61" s="2209"/>
      <c r="E61" s="2209"/>
      <c r="F61" s="2209"/>
      <c r="G61" s="2209"/>
      <c r="H61" s="2209"/>
      <c r="I61" s="2209"/>
      <c r="J61" s="2209"/>
      <c r="K61" s="2209"/>
      <c r="L61" s="2209"/>
      <c r="M61" s="2210"/>
    </row>
    <row r="62" spans="1:13">
      <c r="A62" s="138" t="s">
        <v>220</v>
      </c>
      <c r="B62" s="148"/>
      <c r="C62" s="1749"/>
      <c r="D62" s="2154"/>
      <c r="E62" s="2154"/>
      <c r="F62" s="2154"/>
      <c r="G62" s="2154"/>
      <c r="H62" s="2154"/>
      <c r="I62" s="2154"/>
      <c r="J62" s="2154"/>
      <c r="K62" s="2154"/>
      <c r="L62" s="2154"/>
      <c r="M62" s="2155"/>
    </row>
  </sheetData>
  <mergeCells count="60">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 ref="C58:M58"/>
    <mergeCell ref="A16:A52"/>
    <mergeCell ref="C16:M16"/>
    <mergeCell ref="C17:M17"/>
    <mergeCell ref="B18:B24"/>
    <mergeCell ref="B25:B28"/>
    <mergeCell ref="B32:B34"/>
    <mergeCell ref="B35:B44"/>
    <mergeCell ref="B45:B48"/>
    <mergeCell ref="F46:F47"/>
    <mergeCell ref="G46:J47"/>
    <mergeCell ref="L46:M47"/>
    <mergeCell ref="C6:M6"/>
    <mergeCell ref="C11:M11"/>
    <mergeCell ref="A59:A61"/>
    <mergeCell ref="C59:M59"/>
    <mergeCell ref="C60:M60"/>
    <mergeCell ref="C61:M61"/>
    <mergeCell ref="C12:M12"/>
    <mergeCell ref="C13:M13"/>
    <mergeCell ref="F14:M14"/>
    <mergeCell ref="J30:L30"/>
    <mergeCell ref="A53:A58"/>
    <mergeCell ref="C53:M53"/>
    <mergeCell ref="C54:M54"/>
    <mergeCell ref="C55:M55"/>
    <mergeCell ref="C56:M56"/>
    <mergeCell ref="C57:M57"/>
    <mergeCell ref="C62:M62"/>
    <mergeCell ref="D37:E37"/>
    <mergeCell ref="F37:G37"/>
    <mergeCell ref="H37:I37"/>
    <mergeCell ref="J37:K37"/>
    <mergeCell ref="L37:M37"/>
    <mergeCell ref="C49:M49"/>
    <mergeCell ref="C50:M50"/>
    <mergeCell ref="D39:E39"/>
    <mergeCell ref="F39:G39"/>
    <mergeCell ref="H39:I39"/>
    <mergeCell ref="J39:K39"/>
    <mergeCell ref="L39:M39"/>
    <mergeCell ref="D41:E41"/>
    <mergeCell ref="F43:G43"/>
    <mergeCell ref="H43:I43"/>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C15" zoomScale="72" zoomScaleNormal="72" zoomScalePageLayoutView="70" workbookViewId="0">
      <selection activeCell="C2" sqref="C2:M2"/>
    </sheetView>
  </sheetViews>
  <sheetFormatPr baseColWidth="10" defaultColWidth="11.42578125" defaultRowHeight="15.75"/>
  <cols>
    <col min="1" max="1" width="25.140625" style="11" customWidth="1"/>
    <col min="2" max="2" width="43.28515625" style="42" customWidth="1"/>
    <col min="3" max="13" width="11.42578125" style="11"/>
    <col min="14" max="18" width="28" style="11" customWidth="1"/>
    <col min="19" max="16384" width="11.42578125" style="11"/>
  </cols>
  <sheetData>
    <row r="1" spans="1:13">
      <c r="A1" s="56"/>
      <c r="B1" s="57" t="s">
        <v>1708</v>
      </c>
      <c r="C1" s="58"/>
      <c r="D1" s="58"/>
      <c r="E1" s="58"/>
      <c r="F1" s="58"/>
      <c r="G1" s="58"/>
      <c r="H1" s="58"/>
      <c r="I1" s="58"/>
      <c r="J1" s="58"/>
      <c r="K1" s="58"/>
      <c r="L1" s="58"/>
      <c r="M1" s="59"/>
    </row>
    <row r="2" spans="1:13" ht="30" customHeight="1">
      <c r="A2" s="1728" t="s">
        <v>944</v>
      </c>
      <c r="B2" s="139" t="s">
        <v>945</v>
      </c>
      <c r="C2" s="1574" t="s">
        <v>2167</v>
      </c>
      <c r="D2" s="1575"/>
      <c r="E2" s="1575"/>
      <c r="F2" s="1575"/>
      <c r="G2" s="1575"/>
      <c r="H2" s="1575"/>
      <c r="I2" s="1575"/>
      <c r="J2" s="1575"/>
      <c r="K2" s="1575"/>
      <c r="L2" s="1575"/>
      <c r="M2" s="1576"/>
    </row>
    <row r="3" spans="1:13" ht="31.5">
      <c r="A3" s="1729"/>
      <c r="B3" s="151" t="s">
        <v>1063</v>
      </c>
      <c r="C3" s="1733" t="s">
        <v>1585</v>
      </c>
      <c r="D3" s="1734"/>
      <c r="E3" s="1734"/>
      <c r="F3" s="1734"/>
      <c r="G3" s="1734"/>
      <c r="H3" s="1734"/>
      <c r="I3" s="1734"/>
      <c r="J3" s="1734"/>
      <c r="K3" s="1734"/>
      <c r="L3" s="1734"/>
      <c r="M3" s="1735"/>
    </row>
    <row r="4" spans="1:13" ht="30.75" customHeight="1">
      <c r="A4" s="1729"/>
      <c r="B4" s="142" t="s">
        <v>292</v>
      </c>
      <c r="C4" s="114" t="s">
        <v>93</v>
      </c>
      <c r="D4" s="115"/>
      <c r="E4" s="116"/>
      <c r="F4" s="1736" t="s">
        <v>293</v>
      </c>
      <c r="G4" s="1737"/>
      <c r="H4" s="117">
        <v>27</v>
      </c>
      <c r="I4" s="118"/>
      <c r="J4" s="118"/>
      <c r="K4" s="118"/>
      <c r="L4" s="118"/>
      <c r="M4" s="119"/>
    </row>
    <row r="5" spans="1:13" ht="28.5" customHeight="1">
      <c r="A5" s="1729"/>
      <c r="B5" s="142" t="s">
        <v>947</v>
      </c>
      <c r="C5" s="1733" t="s">
        <v>1709</v>
      </c>
      <c r="D5" s="1734"/>
      <c r="E5" s="1734"/>
      <c r="F5" s="1734"/>
      <c r="G5" s="1734"/>
      <c r="H5" s="1734"/>
      <c r="I5" s="1734"/>
      <c r="J5" s="1734"/>
      <c r="K5" s="1734"/>
      <c r="L5" s="1734"/>
      <c r="M5" s="1735"/>
    </row>
    <row r="6" spans="1:13" ht="29.25" customHeight="1">
      <c r="A6" s="1729"/>
      <c r="B6" s="142" t="s">
        <v>948</v>
      </c>
      <c r="C6" s="1733" t="s">
        <v>1710</v>
      </c>
      <c r="D6" s="1734"/>
      <c r="E6" s="1734"/>
      <c r="F6" s="1734"/>
      <c r="G6" s="1734"/>
      <c r="H6" s="1734"/>
      <c r="I6" s="1734"/>
      <c r="J6" s="1734"/>
      <c r="K6" s="1734"/>
      <c r="L6" s="1734"/>
      <c r="M6" s="1735"/>
    </row>
    <row r="7" spans="1:13">
      <c r="A7" s="1729"/>
      <c r="B7" s="151" t="s">
        <v>949</v>
      </c>
      <c r="C7" s="1583" t="s">
        <v>35</v>
      </c>
      <c r="D7" s="1560"/>
      <c r="E7" s="120"/>
      <c r="F7" s="120"/>
      <c r="G7" s="121"/>
      <c r="H7" s="61" t="s">
        <v>296</v>
      </c>
      <c r="I7" s="1559" t="s">
        <v>60</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60</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69.75" customHeight="1">
      <c r="A11" s="1729"/>
      <c r="B11" s="151" t="s">
        <v>952</v>
      </c>
      <c r="C11" s="1716" t="s">
        <v>2169</v>
      </c>
      <c r="D11" s="1717"/>
      <c r="E11" s="1717"/>
      <c r="F11" s="1717"/>
      <c r="G11" s="1717"/>
      <c r="H11" s="1717"/>
      <c r="I11" s="1717"/>
      <c r="J11" s="1717"/>
      <c r="K11" s="1717"/>
      <c r="L11" s="1717"/>
      <c r="M11" s="1718"/>
    </row>
    <row r="12" spans="1:13" ht="138" customHeight="1">
      <c r="A12" s="1729"/>
      <c r="B12" s="151" t="s">
        <v>1069</v>
      </c>
      <c r="C12" s="1716" t="s">
        <v>1711</v>
      </c>
      <c r="D12" s="1717"/>
      <c r="E12" s="1717"/>
      <c r="F12" s="1717"/>
      <c r="G12" s="1717"/>
      <c r="H12" s="1717"/>
      <c r="I12" s="1717"/>
      <c r="J12" s="1717"/>
      <c r="K12" s="1717"/>
      <c r="L12" s="1717"/>
      <c r="M12" s="1718"/>
    </row>
    <row r="13" spans="1:13" ht="31.5">
      <c r="A13" s="1729"/>
      <c r="B13" s="151" t="s">
        <v>1071</v>
      </c>
      <c r="C13" s="2026" t="s">
        <v>639</v>
      </c>
      <c r="D13" s="1723"/>
      <c r="E13" s="1723"/>
      <c r="F13" s="1723"/>
      <c r="G13" s="1723"/>
      <c r="H13" s="1723"/>
      <c r="I13" s="1723"/>
      <c r="J13" s="1723"/>
      <c r="K13" s="1723"/>
      <c r="L13" s="1723"/>
      <c r="M13" s="2027"/>
    </row>
    <row r="14" spans="1:13">
      <c r="A14" s="1729"/>
      <c r="B14" s="1746" t="s">
        <v>1072</v>
      </c>
      <c r="C14" s="1723" t="s">
        <v>86</v>
      </c>
      <c r="D14" s="1723"/>
      <c r="E14" s="84" t="s">
        <v>108</v>
      </c>
      <c r="F14" s="1722" t="s">
        <v>1712</v>
      </c>
      <c r="G14" s="1723"/>
      <c r="H14" s="1723"/>
      <c r="I14" s="1723"/>
      <c r="J14" s="1723"/>
      <c r="K14" s="1723"/>
      <c r="L14" s="1723"/>
      <c r="M14" s="2027"/>
    </row>
    <row r="15" spans="1:13">
      <c r="A15" s="1729"/>
      <c r="B15" s="1746"/>
      <c r="C15" s="99"/>
      <c r="D15" s="99"/>
      <c r="E15" s="167"/>
      <c r="F15" s="55"/>
      <c r="G15" s="55"/>
      <c r="H15" s="55"/>
      <c r="I15" s="55"/>
      <c r="J15" s="55"/>
      <c r="K15" s="55"/>
      <c r="L15" s="124"/>
      <c r="M15" s="125"/>
    </row>
    <row r="16" spans="1:13">
      <c r="A16" s="1714" t="s">
        <v>204</v>
      </c>
      <c r="B16" s="140" t="s">
        <v>1713</v>
      </c>
      <c r="C16" s="2026" t="s">
        <v>1512</v>
      </c>
      <c r="D16" s="1723"/>
      <c r="E16" s="1723"/>
      <c r="F16" s="1723"/>
      <c r="G16" s="1723"/>
      <c r="H16" s="1723"/>
      <c r="I16" s="1723"/>
      <c r="J16" s="1723"/>
      <c r="K16" s="1723"/>
      <c r="L16" s="1723"/>
      <c r="M16" s="2027"/>
    </row>
    <row r="17" spans="1:13" ht="44.25" customHeight="1">
      <c r="A17" s="1715"/>
      <c r="B17" s="140" t="s">
        <v>1074</v>
      </c>
      <c r="C17" s="1716" t="s">
        <v>2168</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37"/>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1714</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c r="K26" s="23"/>
      <c r="L26" s="25"/>
      <c r="M26" s="108"/>
    </row>
    <row r="27" spans="1:13">
      <c r="A27" s="1715"/>
      <c r="B27" s="1557"/>
      <c r="C27" s="70" t="s">
        <v>971</v>
      </c>
      <c r="D27" s="24"/>
      <c r="E27" s="25"/>
      <c r="F27" s="17" t="s">
        <v>972</v>
      </c>
      <c r="G27" s="18"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5.25" customHeight="1">
      <c r="A30" s="1715"/>
      <c r="B30" s="143"/>
      <c r="C30" s="76" t="s">
        <v>974</v>
      </c>
      <c r="D30" s="463">
        <v>4</v>
      </c>
      <c r="E30" s="23"/>
      <c r="F30" s="31" t="s">
        <v>975</v>
      </c>
      <c r="G30" s="19">
        <v>2022</v>
      </c>
      <c r="H30" s="23"/>
      <c r="I30" s="31" t="s">
        <v>976</v>
      </c>
      <c r="J30" s="1722" t="s">
        <v>1715</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22">
        <v>2023</v>
      </c>
      <c r="E33" s="34"/>
      <c r="F33" s="23" t="s">
        <v>979</v>
      </c>
      <c r="G33" s="35" t="s">
        <v>1716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c r="G36" s="6"/>
      <c r="H36" s="131"/>
      <c r="I36" s="131"/>
      <c r="J36" s="131"/>
      <c r="K36" s="6"/>
      <c r="L36" s="6"/>
      <c r="M36" s="39"/>
    </row>
    <row r="37" spans="1:13">
      <c r="A37" s="1715"/>
      <c r="B37" s="1557"/>
      <c r="C37" s="81"/>
      <c r="D37" s="2030">
        <v>7</v>
      </c>
      <c r="E37" s="2031"/>
      <c r="F37" s="93"/>
      <c r="G37" s="9"/>
      <c r="H37" s="93"/>
      <c r="I37" s="9"/>
      <c r="J37" s="93"/>
      <c r="K37" s="9"/>
      <c r="L37" s="93"/>
      <c r="M37" s="95"/>
    </row>
    <row r="38" spans="1:13">
      <c r="A38" s="1715"/>
      <c r="B38" s="1557"/>
      <c r="C38" s="81"/>
      <c r="D38" s="6"/>
      <c r="E38" s="6"/>
      <c r="F38" s="6"/>
      <c r="G38" s="6"/>
      <c r="H38" s="131"/>
      <c r="I38" s="131"/>
      <c r="J38" s="131"/>
      <c r="K38" s="6"/>
      <c r="L38" s="6"/>
      <c r="M38" s="15"/>
    </row>
    <row r="39" spans="1:13">
      <c r="A39" s="1715"/>
      <c r="B39" s="1557"/>
      <c r="C39" s="81"/>
      <c r="D39" s="93"/>
      <c r="E39" s="9"/>
      <c r="F39" s="93"/>
      <c r="G39" s="9"/>
      <c r="H39" s="93"/>
      <c r="I39" s="9"/>
      <c r="J39" s="93"/>
      <c r="K39" s="9"/>
      <c r="L39" s="93"/>
      <c r="M39" s="95"/>
    </row>
    <row r="40" spans="1:13">
      <c r="A40" s="1715"/>
      <c r="B40" s="1557"/>
      <c r="C40" s="81"/>
      <c r="D40" s="6"/>
      <c r="E40" s="6"/>
      <c r="F40" s="6"/>
      <c r="G40" s="6"/>
      <c r="H40" s="131"/>
      <c r="I40" s="131"/>
      <c r="J40" s="131"/>
      <c r="K40" s="6"/>
      <c r="L40" s="6"/>
      <c r="M40" s="15"/>
    </row>
    <row r="41" spans="1:13">
      <c r="A41" s="1715"/>
      <c r="B41" s="1557"/>
      <c r="C41" s="81"/>
      <c r="D41" s="93"/>
      <c r="E41" s="9"/>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2030">
        <v>7</v>
      </c>
      <c r="G43" s="2031"/>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c r="H46" s="1725"/>
      <c r="I46" s="1725"/>
      <c r="J46" s="1725"/>
      <c r="K46" s="110" t="s">
        <v>984</v>
      </c>
      <c r="L46" s="1599"/>
      <c r="M46" s="1600"/>
    </row>
    <row r="47" spans="1:13">
      <c r="A47" s="1715"/>
      <c r="B47" s="1557"/>
      <c r="C47" s="109"/>
      <c r="D47" s="111"/>
      <c r="E47" s="18" t="s">
        <v>964</v>
      </c>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36" customHeight="1">
      <c r="A49" s="1715"/>
      <c r="B49" s="151" t="s">
        <v>985</v>
      </c>
      <c r="C49" s="1716" t="s">
        <v>1717</v>
      </c>
      <c r="D49" s="1717"/>
      <c r="E49" s="1717"/>
      <c r="F49" s="1717"/>
      <c r="G49" s="1717"/>
      <c r="H49" s="1717"/>
      <c r="I49" s="1717"/>
      <c r="J49" s="1717"/>
      <c r="K49" s="1717"/>
      <c r="L49" s="1717"/>
      <c r="M49" s="1718"/>
    </row>
    <row r="50" spans="1:13">
      <c r="A50" s="1715"/>
      <c r="B50" s="140" t="s">
        <v>986</v>
      </c>
      <c r="C50" s="1577" t="s">
        <v>1718</v>
      </c>
      <c r="D50" s="1554"/>
      <c r="E50" s="1554"/>
      <c r="F50" s="1554"/>
      <c r="G50" s="1554"/>
      <c r="H50" s="1554"/>
      <c r="I50" s="1554"/>
      <c r="J50" s="1554"/>
      <c r="K50" s="1554"/>
      <c r="L50" s="1554"/>
      <c r="M50" s="1555"/>
    </row>
    <row r="51" spans="1:13">
      <c r="A51" s="1715"/>
      <c r="B51" s="140" t="s">
        <v>988</v>
      </c>
      <c r="C51" s="215" t="s">
        <v>1719</v>
      </c>
      <c r="D51" s="216" t="s">
        <v>594</v>
      </c>
      <c r="E51" s="216" t="s">
        <v>594</v>
      </c>
      <c r="F51" s="216" t="s">
        <v>594</v>
      </c>
      <c r="G51" s="216" t="s">
        <v>594</v>
      </c>
      <c r="H51" s="216" t="s">
        <v>594</v>
      </c>
      <c r="I51" s="216" t="s">
        <v>594</v>
      </c>
      <c r="J51" s="216" t="s">
        <v>594</v>
      </c>
      <c r="K51" s="216" t="s">
        <v>594</v>
      </c>
      <c r="L51" s="216" t="s">
        <v>594</v>
      </c>
      <c r="M51" s="217" t="s">
        <v>594</v>
      </c>
    </row>
    <row r="52" spans="1:13">
      <c r="A52" s="1715"/>
      <c r="B52" s="140" t="s">
        <v>990</v>
      </c>
      <c r="C52" s="215">
        <v>2022</v>
      </c>
      <c r="D52" s="216" t="s">
        <v>594</v>
      </c>
      <c r="E52" s="216" t="s">
        <v>594</v>
      </c>
      <c r="F52" s="216" t="s">
        <v>594</v>
      </c>
      <c r="G52" s="216" t="s">
        <v>594</v>
      </c>
      <c r="H52" s="216" t="s">
        <v>594</v>
      </c>
      <c r="I52" s="216" t="s">
        <v>594</v>
      </c>
      <c r="J52" s="216" t="s">
        <v>594</v>
      </c>
      <c r="K52" s="216" t="s">
        <v>594</v>
      </c>
      <c r="L52" s="216" t="s">
        <v>594</v>
      </c>
      <c r="M52" s="217" t="s">
        <v>594</v>
      </c>
    </row>
    <row r="53" spans="1:13" ht="15.75" customHeight="1">
      <c r="A53" s="1699" t="s">
        <v>216</v>
      </c>
      <c r="B53" s="144" t="s">
        <v>992</v>
      </c>
      <c r="C53" s="1917" t="s">
        <v>1720</v>
      </c>
      <c r="D53" s="1918"/>
      <c r="E53" s="1918"/>
      <c r="F53" s="1918"/>
      <c r="G53" s="1918"/>
      <c r="H53" s="1918"/>
      <c r="I53" s="1918"/>
      <c r="J53" s="1918"/>
      <c r="K53" s="1918"/>
      <c r="L53" s="1918"/>
      <c r="M53" s="1919"/>
    </row>
    <row r="54" spans="1:13">
      <c r="A54" s="1700"/>
      <c r="B54" s="144" t="s">
        <v>993</v>
      </c>
      <c r="C54" s="1917" t="s">
        <v>1721</v>
      </c>
      <c r="D54" s="1918"/>
      <c r="E54" s="1918"/>
      <c r="F54" s="1918"/>
      <c r="G54" s="1918"/>
      <c r="H54" s="1918"/>
      <c r="I54" s="1918"/>
      <c r="J54" s="1918"/>
      <c r="K54" s="1918"/>
      <c r="L54" s="1918"/>
      <c r="M54" s="1919"/>
    </row>
    <row r="55" spans="1:13">
      <c r="A55" s="1700"/>
      <c r="B55" s="144" t="s">
        <v>995</v>
      </c>
      <c r="C55" s="1917" t="s">
        <v>613</v>
      </c>
      <c r="D55" s="1918"/>
      <c r="E55" s="1918"/>
      <c r="F55" s="1918"/>
      <c r="G55" s="1918"/>
      <c r="H55" s="1918"/>
      <c r="I55" s="1918"/>
      <c r="J55" s="1918"/>
      <c r="K55" s="1918"/>
      <c r="L55" s="1918"/>
      <c r="M55" s="1919"/>
    </row>
    <row r="56" spans="1:13" ht="15.75" customHeight="1">
      <c r="A56" s="1700"/>
      <c r="B56" s="145" t="s">
        <v>997</v>
      </c>
      <c r="C56" s="1917" t="s">
        <v>707</v>
      </c>
      <c r="D56" s="1918"/>
      <c r="E56" s="1918"/>
      <c r="F56" s="1918"/>
      <c r="G56" s="1918"/>
      <c r="H56" s="1918"/>
      <c r="I56" s="1918"/>
      <c r="J56" s="1918"/>
      <c r="K56" s="1918"/>
      <c r="L56" s="1918"/>
      <c r="M56" s="1919"/>
    </row>
    <row r="57" spans="1:13" ht="15.75" customHeight="1">
      <c r="A57" s="1700"/>
      <c r="B57" s="144" t="s">
        <v>998</v>
      </c>
      <c r="C57" s="1612" t="s">
        <v>1722</v>
      </c>
      <c r="D57" s="1613"/>
      <c r="E57" s="1613"/>
      <c r="F57" s="1613"/>
      <c r="G57" s="1613"/>
      <c r="H57" s="1613"/>
      <c r="I57" s="1613"/>
      <c r="J57" s="1613"/>
      <c r="K57" s="1613"/>
      <c r="L57" s="1613"/>
      <c r="M57" s="2153"/>
    </row>
    <row r="58" spans="1:13">
      <c r="A58" s="1704"/>
      <c r="B58" s="144" t="s">
        <v>999</v>
      </c>
      <c r="C58" s="1917" t="s">
        <v>594</v>
      </c>
      <c r="D58" s="1918"/>
      <c r="E58" s="1918"/>
      <c r="F58" s="1918"/>
      <c r="G58" s="1918"/>
      <c r="H58" s="1918"/>
      <c r="I58" s="1918"/>
      <c r="J58" s="1918"/>
      <c r="K58" s="1918"/>
      <c r="L58" s="1918"/>
      <c r="M58" s="1919"/>
    </row>
    <row r="59" spans="1:13" ht="15.75" customHeight="1">
      <c r="A59" s="1699" t="s">
        <v>1000</v>
      </c>
      <c r="B59" s="146" t="s">
        <v>1001</v>
      </c>
      <c r="C59" s="1917" t="s">
        <v>1723</v>
      </c>
      <c r="D59" s="1918"/>
      <c r="E59" s="1918"/>
      <c r="F59" s="1918"/>
      <c r="G59" s="1918"/>
      <c r="H59" s="1918"/>
      <c r="I59" s="1918"/>
      <c r="J59" s="1918"/>
      <c r="K59" s="1918"/>
      <c r="L59" s="1918"/>
      <c r="M59" s="1919"/>
    </row>
    <row r="60" spans="1:13" ht="30" customHeight="1">
      <c r="A60" s="1700"/>
      <c r="B60" s="146" t="s">
        <v>1003</v>
      </c>
      <c r="C60" s="1917" t="s">
        <v>1227</v>
      </c>
      <c r="D60" s="1918"/>
      <c r="E60" s="1918"/>
      <c r="F60" s="1918"/>
      <c r="G60" s="1918"/>
      <c r="H60" s="1918"/>
      <c r="I60" s="1918"/>
      <c r="J60" s="1918"/>
      <c r="K60" s="1918"/>
      <c r="L60" s="1918"/>
      <c r="M60" s="1919"/>
    </row>
    <row r="61" spans="1:13" ht="30" customHeight="1">
      <c r="A61" s="1700"/>
      <c r="B61" s="147" t="s">
        <v>296</v>
      </c>
      <c r="C61" s="1917" t="s">
        <v>613</v>
      </c>
      <c r="D61" s="1918"/>
      <c r="E61" s="1918"/>
      <c r="F61" s="1918"/>
      <c r="G61" s="1918"/>
      <c r="H61" s="1918"/>
      <c r="I61" s="1918"/>
      <c r="J61" s="1918"/>
      <c r="K61" s="1918"/>
      <c r="L61" s="1918"/>
      <c r="M61" s="1919"/>
    </row>
    <row r="62" spans="1:13">
      <c r="A62" s="138" t="s">
        <v>220</v>
      </c>
      <c r="B62" s="148"/>
      <c r="C62" s="1749"/>
      <c r="D62" s="2154"/>
      <c r="E62" s="2154"/>
      <c r="F62" s="2154"/>
      <c r="G62" s="2154"/>
      <c r="H62" s="2154"/>
      <c r="I62" s="2154"/>
      <c r="J62" s="2154"/>
      <c r="K62" s="2154"/>
      <c r="L62" s="2154"/>
      <c r="M62" s="2155"/>
    </row>
  </sheetData>
  <mergeCells count="50">
    <mergeCell ref="F9:G9"/>
    <mergeCell ref="I9:J9"/>
    <mergeCell ref="C10:D10"/>
    <mergeCell ref="F10:G10"/>
    <mergeCell ref="I10:J10"/>
    <mergeCell ref="B14:B15"/>
    <mergeCell ref="C14:D14"/>
    <mergeCell ref="A16:A52"/>
    <mergeCell ref="C16:M16"/>
    <mergeCell ref="C17:M17"/>
    <mergeCell ref="B18:B24"/>
    <mergeCell ref="B25:B28"/>
    <mergeCell ref="B32:B34"/>
    <mergeCell ref="B35:B44"/>
    <mergeCell ref="A2:A15"/>
    <mergeCell ref="F4:G4"/>
    <mergeCell ref="C7:D7"/>
    <mergeCell ref="I7:M7"/>
    <mergeCell ref="B8:B10"/>
    <mergeCell ref="C9:D9"/>
    <mergeCell ref="C50:M50"/>
    <mergeCell ref="B45:B48"/>
    <mergeCell ref="L46:M47"/>
    <mergeCell ref="C62:M62"/>
    <mergeCell ref="C2:M2"/>
    <mergeCell ref="C3:M3"/>
    <mergeCell ref="C5:M5"/>
    <mergeCell ref="C6:M6"/>
    <mergeCell ref="C11:M11"/>
    <mergeCell ref="C53:M53"/>
    <mergeCell ref="C54:M54"/>
    <mergeCell ref="C55:M55"/>
    <mergeCell ref="C56:M56"/>
    <mergeCell ref="C57:M57"/>
    <mergeCell ref="C58:M58"/>
    <mergeCell ref="F43:G43"/>
    <mergeCell ref="H43:I43"/>
    <mergeCell ref="A59:A61"/>
    <mergeCell ref="C59:M59"/>
    <mergeCell ref="C60:M60"/>
    <mergeCell ref="C61:M61"/>
    <mergeCell ref="A53:A58"/>
    <mergeCell ref="C12:M12"/>
    <mergeCell ref="C13:M13"/>
    <mergeCell ref="D37:E37"/>
    <mergeCell ref="C49:M49"/>
    <mergeCell ref="F14:M14"/>
    <mergeCell ref="J30:L30"/>
    <mergeCell ref="F46:F47"/>
    <mergeCell ref="G46:J47"/>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62"/>
  <sheetViews>
    <sheetView topLeftCell="B23" zoomScale="72" zoomScaleNormal="72" zoomScalePageLayoutView="80" workbookViewId="0">
      <selection activeCell="C2" sqref="C2:M2"/>
    </sheetView>
  </sheetViews>
  <sheetFormatPr baseColWidth="10" defaultColWidth="9.140625" defaultRowHeight="15.75"/>
  <cols>
    <col min="1" max="1" width="27.42578125" customWidth="1"/>
    <col min="2" max="2" width="36" style="345" customWidth="1"/>
    <col min="3" max="3" width="13.42578125" style="345" customWidth="1"/>
    <col min="4" max="13" width="9.140625" style="345"/>
    <col min="14" max="18" width="28" style="11" customWidth="1"/>
  </cols>
  <sheetData>
    <row r="1" spans="1:13">
      <c r="A1" s="737" t="s">
        <v>594</v>
      </c>
      <c r="B1" s="476" t="s">
        <v>1724</v>
      </c>
      <c r="C1" s="332"/>
      <c r="D1" s="333" t="s">
        <v>594</v>
      </c>
      <c r="E1" s="333" t="s">
        <v>594</v>
      </c>
      <c r="F1" s="333" t="s">
        <v>594</v>
      </c>
      <c r="G1" s="333" t="s">
        <v>594</v>
      </c>
      <c r="H1" s="333" t="s">
        <v>594</v>
      </c>
      <c r="I1" s="333" t="s">
        <v>594</v>
      </c>
      <c r="J1" s="333" t="s">
        <v>594</v>
      </c>
      <c r="K1" s="333" t="s">
        <v>594</v>
      </c>
      <c r="L1" s="333" t="s">
        <v>594</v>
      </c>
      <c r="M1" s="334" t="s">
        <v>594</v>
      </c>
    </row>
    <row r="2" spans="1:13" ht="30" customHeight="1">
      <c r="A2" s="1817" t="s">
        <v>944</v>
      </c>
      <c r="B2" s="477" t="s">
        <v>945</v>
      </c>
      <c r="C2" s="2362" t="s">
        <v>1725</v>
      </c>
      <c r="D2" s="2257"/>
      <c r="E2" s="2257"/>
      <c r="F2" s="2257"/>
      <c r="G2" s="2257"/>
      <c r="H2" s="2257"/>
      <c r="I2" s="2257"/>
      <c r="J2" s="2257"/>
      <c r="K2" s="2257"/>
      <c r="L2" s="2257"/>
      <c r="M2" s="677" t="s">
        <v>594</v>
      </c>
    </row>
    <row r="3" spans="1:13" ht="30" customHeight="1">
      <c r="A3" s="1818"/>
      <c r="B3" s="478" t="s">
        <v>1063</v>
      </c>
      <c r="C3" s="1758" t="s">
        <v>1726</v>
      </c>
      <c r="D3" s="1758"/>
      <c r="E3" s="1758"/>
      <c r="F3" s="1758"/>
      <c r="G3" s="1758"/>
      <c r="H3" s="1758"/>
      <c r="I3" s="1758"/>
      <c r="J3" s="1758"/>
      <c r="K3" s="1758"/>
      <c r="L3" s="1758"/>
      <c r="M3" s="1759"/>
    </row>
    <row r="4" spans="1:13" ht="15" customHeight="1">
      <c r="A4" s="1818"/>
      <c r="B4" s="479" t="s">
        <v>292</v>
      </c>
      <c r="C4" s="852" t="s">
        <v>93</v>
      </c>
      <c r="D4" s="853">
        <v>410</v>
      </c>
      <c r="E4" s="854" t="s">
        <v>594</v>
      </c>
      <c r="F4" s="1842" t="s">
        <v>293</v>
      </c>
      <c r="G4" s="1843"/>
      <c r="H4" s="2043" t="s">
        <v>1727</v>
      </c>
      <c r="I4" s="2043"/>
      <c r="J4" s="2043"/>
      <c r="K4" s="2043"/>
      <c r="L4" s="2043"/>
      <c r="M4" s="2044"/>
    </row>
    <row r="5" spans="1:13" ht="15" customHeight="1">
      <c r="A5" s="1818"/>
      <c r="B5" s="479" t="s">
        <v>947</v>
      </c>
      <c r="C5" s="855" t="s">
        <v>331</v>
      </c>
      <c r="D5" s="2043" t="s">
        <v>1728</v>
      </c>
      <c r="E5" s="2043"/>
      <c r="F5" s="2043"/>
      <c r="G5" s="2043"/>
      <c r="H5" s="2043"/>
      <c r="I5" s="2043"/>
      <c r="J5" s="2043"/>
      <c r="K5" s="2043"/>
      <c r="L5" s="2043"/>
      <c r="M5" s="2044"/>
    </row>
    <row r="6" spans="1:13" ht="15" customHeight="1">
      <c r="A6" s="1818"/>
      <c r="B6" s="479" t="s">
        <v>948</v>
      </c>
      <c r="C6" s="855" t="s">
        <v>331</v>
      </c>
      <c r="D6" s="2043" t="s">
        <v>1136</v>
      </c>
      <c r="E6" s="2043"/>
      <c r="F6" s="2043"/>
      <c r="G6" s="2043"/>
      <c r="H6" s="2043"/>
      <c r="I6" s="2043"/>
      <c r="J6" s="2043"/>
      <c r="K6" s="2043"/>
      <c r="L6" s="2043"/>
      <c r="M6" s="2044"/>
    </row>
    <row r="7" spans="1:13" ht="15" customHeight="1">
      <c r="A7" s="1818"/>
      <c r="B7" s="479" t="s">
        <v>949</v>
      </c>
      <c r="C7" s="1844" t="s">
        <v>39</v>
      </c>
      <c r="D7" s="1844"/>
      <c r="E7" s="745" t="s">
        <v>594</v>
      </c>
      <c r="F7" s="745" t="s">
        <v>594</v>
      </c>
      <c r="G7" s="746" t="s">
        <v>594</v>
      </c>
      <c r="H7" s="335" t="s">
        <v>296</v>
      </c>
      <c r="I7" s="1844" t="s">
        <v>87</v>
      </c>
      <c r="J7" s="1844"/>
      <c r="K7" s="1844"/>
      <c r="L7" s="1844"/>
      <c r="M7" s="1845"/>
    </row>
    <row r="8" spans="1:13">
      <c r="A8" s="1818"/>
      <c r="B8" s="1863" t="s">
        <v>950</v>
      </c>
      <c r="C8" s="745" t="s">
        <v>594</v>
      </c>
      <c r="D8" s="745" t="s">
        <v>594</v>
      </c>
      <c r="E8" s="747" t="s">
        <v>594</v>
      </c>
      <c r="F8" s="747" t="s">
        <v>594</v>
      </c>
      <c r="G8" s="747" t="s">
        <v>594</v>
      </c>
      <c r="H8" s="747" t="s">
        <v>594</v>
      </c>
      <c r="I8" s="745" t="s">
        <v>594</v>
      </c>
      <c r="J8" s="745" t="s">
        <v>594</v>
      </c>
      <c r="K8" s="745" t="s">
        <v>594</v>
      </c>
      <c r="L8" s="745" t="s">
        <v>594</v>
      </c>
      <c r="M8" s="748" t="s">
        <v>594</v>
      </c>
    </row>
    <row r="9" spans="1:13" ht="60.75" customHeight="1">
      <c r="A9" s="1818"/>
      <c r="B9" s="1863"/>
      <c r="C9" s="856" t="s">
        <v>87</v>
      </c>
      <c r="D9" s="750" t="s">
        <v>594</v>
      </c>
      <c r="E9" s="745" t="s">
        <v>594</v>
      </c>
      <c r="F9" s="1836" t="s">
        <v>1729</v>
      </c>
      <c r="G9" s="1836"/>
      <c r="H9" s="745" t="s">
        <v>594</v>
      </c>
      <c r="I9" s="1836" t="s">
        <v>1729</v>
      </c>
      <c r="J9" s="1836"/>
      <c r="K9" s="745" t="s">
        <v>594</v>
      </c>
      <c r="L9" s="745" t="s">
        <v>594</v>
      </c>
      <c r="M9" s="748" t="s">
        <v>594</v>
      </c>
    </row>
    <row r="10" spans="1:13" ht="15" customHeight="1">
      <c r="A10" s="1818"/>
      <c r="B10" s="1864"/>
      <c r="C10" s="1836" t="s">
        <v>951</v>
      </c>
      <c r="D10" s="1836"/>
      <c r="E10" s="750" t="s">
        <v>594</v>
      </c>
      <c r="F10" s="1836" t="s">
        <v>951</v>
      </c>
      <c r="G10" s="1836"/>
      <c r="H10" s="750" t="s">
        <v>594</v>
      </c>
      <c r="I10" s="1836" t="s">
        <v>951</v>
      </c>
      <c r="J10" s="1836"/>
      <c r="K10" s="750" t="s">
        <v>594</v>
      </c>
      <c r="L10" s="750" t="s">
        <v>594</v>
      </c>
      <c r="M10" s="751" t="s">
        <v>594</v>
      </c>
    </row>
    <row r="11" spans="1:13" ht="102" customHeight="1">
      <c r="A11" s="1818"/>
      <c r="B11" s="479" t="s">
        <v>952</v>
      </c>
      <c r="C11" s="2186" t="s">
        <v>1730</v>
      </c>
      <c r="D11" s="2186"/>
      <c r="E11" s="2186"/>
      <c r="F11" s="2186"/>
      <c r="G11" s="2186"/>
      <c r="H11" s="2186"/>
      <c r="I11" s="2186"/>
      <c r="J11" s="2186"/>
      <c r="K11" s="2186"/>
      <c r="L11" s="2186"/>
      <c r="M11" s="2187"/>
    </row>
    <row r="12" spans="1:13" ht="114.75" customHeight="1">
      <c r="A12" s="1818"/>
      <c r="B12" s="479" t="s">
        <v>1069</v>
      </c>
      <c r="C12" s="2186" t="s">
        <v>1731</v>
      </c>
      <c r="D12" s="2186"/>
      <c r="E12" s="2186"/>
      <c r="F12" s="2186"/>
      <c r="G12" s="2186"/>
      <c r="H12" s="2186"/>
      <c r="I12" s="2186"/>
      <c r="J12" s="2186"/>
      <c r="K12" s="2186"/>
      <c r="L12" s="2186"/>
      <c r="M12" s="2187"/>
    </row>
    <row r="13" spans="1:13" ht="33" customHeight="1">
      <c r="A13" s="1818"/>
      <c r="B13" s="479" t="s">
        <v>1071</v>
      </c>
      <c r="C13" s="1837" t="s">
        <v>1732</v>
      </c>
      <c r="D13" s="1837"/>
      <c r="E13" s="1837"/>
      <c r="F13" s="1837"/>
      <c r="G13" s="1837"/>
      <c r="H13" s="1837"/>
      <c r="I13" s="1837"/>
      <c r="J13" s="1837"/>
      <c r="K13" s="1837"/>
      <c r="L13" s="1837"/>
      <c r="M13" s="1838"/>
    </row>
    <row r="14" spans="1:13" ht="15" customHeight="1">
      <c r="A14" s="1818"/>
      <c r="B14" s="1867" t="s">
        <v>1072</v>
      </c>
      <c r="C14" s="2043" t="s">
        <v>59</v>
      </c>
      <c r="D14" s="2043"/>
      <c r="E14" s="336" t="s">
        <v>108</v>
      </c>
      <c r="F14" s="2363" t="s">
        <v>1733</v>
      </c>
      <c r="G14" s="2363"/>
      <c r="H14" s="2363"/>
      <c r="I14" s="2363"/>
      <c r="J14" s="2363"/>
      <c r="K14" s="2363"/>
      <c r="L14" s="2363"/>
      <c r="M14" s="2364"/>
    </row>
    <row r="15" spans="1:13">
      <c r="A15" s="1818"/>
      <c r="B15" s="1868"/>
      <c r="C15" s="738" t="s">
        <v>594</v>
      </c>
      <c r="D15" s="738" t="s">
        <v>594</v>
      </c>
      <c r="E15" s="337" t="s">
        <v>594</v>
      </c>
      <c r="F15" s="804" t="s">
        <v>594</v>
      </c>
      <c r="G15" s="804" t="s">
        <v>594</v>
      </c>
      <c r="H15" s="804" t="s">
        <v>594</v>
      </c>
      <c r="I15" s="804" t="s">
        <v>594</v>
      </c>
      <c r="J15" s="804" t="s">
        <v>594</v>
      </c>
      <c r="K15" s="804" t="s">
        <v>594</v>
      </c>
      <c r="L15" s="747" t="s">
        <v>594</v>
      </c>
      <c r="M15" s="772" t="s">
        <v>594</v>
      </c>
    </row>
    <row r="16" spans="1:13" ht="18.75" customHeight="1">
      <c r="A16" s="1815" t="s">
        <v>204</v>
      </c>
      <c r="B16" s="481" t="s">
        <v>283</v>
      </c>
      <c r="C16" s="2365" t="s">
        <v>5</v>
      </c>
      <c r="D16" s="2365"/>
      <c r="E16" s="2365"/>
      <c r="F16" s="2365"/>
      <c r="G16" s="2365"/>
      <c r="H16" s="2365"/>
      <c r="I16" s="2365"/>
      <c r="J16" s="2365"/>
      <c r="K16" s="2365"/>
      <c r="L16" s="2365"/>
      <c r="M16" s="2366"/>
    </row>
    <row r="17" spans="1:13" ht="49.5" customHeight="1">
      <c r="A17" s="1816"/>
      <c r="B17" s="481" t="s">
        <v>1074</v>
      </c>
      <c r="C17" s="2186" t="s">
        <v>2125</v>
      </c>
      <c r="D17" s="2186"/>
      <c r="E17" s="2186"/>
      <c r="F17" s="2186"/>
      <c r="G17" s="2186"/>
      <c r="H17" s="2186"/>
      <c r="I17" s="2186"/>
      <c r="J17" s="2186"/>
      <c r="K17" s="2186"/>
      <c r="L17" s="2186"/>
      <c r="M17" s="2187"/>
    </row>
    <row r="18" spans="1:13">
      <c r="A18" s="1816"/>
      <c r="B18" s="1878" t="s">
        <v>954</v>
      </c>
      <c r="C18" s="745" t="s">
        <v>594</v>
      </c>
      <c r="D18" s="752" t="s">
        <v>594</v>
      </c>
      <c r="E18" s="752" t="s">
        <v>594</v>
      </c>
      <c r="F18" s="752" t="s">
        <v>594</v>
      </c>
      <c r="G18" s="752" t="s">
        <v>594</v>
      </c>
      <c r="H18" s="752" t="s">
        <v>594</v>
      </c>
      <c r="I18" s="752" t="s">
        <v>594</v>
      </c>
      <c r="J18" s="752" t="s">
        <v>594</v>
      </c>
      <c r="K18" s="752" t="s">
        <v>594</v>
      </c>
      <c r="L18" s="752" t="s">
        <v>594</v>
      </c>
      <c r="M18" s="753" t="s">
        <v>594</v>
      </c>
    </row>
    <row r="19" spans="1:13">
      <c r="A19" s="1816"/>
      <c r="B19" s="1878"/>
      <c r="C19" s="745" t="s">
        <v>594</v>
      </c>
      <c r="D19" s="738" t="s">
        <v>594</v>
      </c>
      <c r="E19" s="752" t="s">
        <v>594</v>
      </c>
      <c r="F19" s="738" t="s">
        <v>594</v>
      </c>
      <c r="G19" s="752" t="s">
        <v>594</v>
      </c>
      <c r="H19" s="738" t="s">
        <v>594</v>
      </c>
      <c r="I19" s="752" t="s">
        <v>594</v>
      </c>
      <c r="J19" s="738" t="s">
        <v>594</v>
      </c>
      <c r="K19" s="752" t="s">
        <v>594</v>
      </c>
      <c r="L19" s="752" t="s">
        <v>594</v>
      </c>
      <c r="M19" s="753" t="s">
        <v>594</v>
      </c>
    </row>
    <row r="20" spans="1:13" ht="31.5">
      <c r="A20" s="1816"/>
      <c r="B20" s="1878"/>
      <c r="C20" s="752" t="s">
        <v>955</v>
      </c>
      <c r="D20" s="755" t="s">
        <v>594</v>
      </c>
      <c r="E20" s="752" t="s">
        <v>956</v>
      </c>
      <c r="F20" s="755" t="s">
        <v>594</v>
      </c>
      <c r="G20" s="752" t="s">
        <v>957</v>
      </c>
      <c r="H20" s="755" t="s">
        <v>594</v>
      </c>
      <c r="I20" s="752" t="s">
        <v>958</v>
      </c>
      <c r="J20" s="755" t="s">
        <v>594</v>
      </c>
      <c r="K20" s="752" t="s">
        <v>594</v>
      </c>
      <c r="L20" s="752" t="s">
        <v>594</v>
      </c>
      <c r="M20" s="753" t="s">
        <v>594</v>
      </c>
    </row>
    <row r="21" spans="1:13" ht="31.5">
      <c r="A21" s="1816"/>
      <c r="B21" s="1878"/>
      <c r="C21" s="752" t="s">
        <v>959</v>
      </c>
      <c r="D21" s="755" t="s">
        <v>594</v>
      </c>
      <c r="E21" s="752" t="s">
        <v>960</v>
      </c>
      <c r="F21" s="755" t="s">
        <v>594</v>
      </c>
      <c r="G21" s="752" t="s">
        <v>961</v>
      </c>
      <c r="H21" s="755" t="s">
        <v>594</v>
      </c>
      <c r="I21" s="752" t="s">
        <v>594</v>
      </c>
      <c r="J21" s="752" t="s">
        <v>594</v>
      </c>
      <c r="K21" s="752" t="s">
        <v>594</v>
      </c>
      <c r="L21" s="752" t="s">
        <v>594</v>
      </c>
      <c r="M21" s="753" t="s">
        <v>594</v>
      </c>
    </row>
    <row r="22" spans="1:13" ht="31.5">
      <c r="A22" s="1816"/>
      <c r="B22" s="1878"/>
      <c r="C22" s="752" t="s">
        <v>962</v>
      </c>
      <c r="D22" s="755" t="s">
        <v>594</v>
      </c>
      <c r="E22" s="752" t="s">
        <v>963</v>
      </c>
      <c r="F22" s="755" t="s">
        <v>594</v>
      </c>
      <c r="G22" s="752" t="s">
        <v>594</v>
      </c>
      <c r="H22" s="752" t="s">
        <v>594</v>
      </c>
      <c r="I22" s="752" t="s">
        <v>594</v>
      </c>
      <c r="J22" s="752" t="s">
        <v>594</v>
      </c>
      <c r="K22" s="752" t="s">
        <v>594</v>
      </c>
      <c r="L22" s="752" t="s">
        <v>594</v>
      </c>
      <c r="M22" s="753" t="s">
        <v>594</v>
      </c>
    </row>
    <row r="23" spans="1:13">
      <c r="A23" s="1816"/>
      <c r="B23" s="1878"/>
      <c r="C23" s="752" t="s">
        <v>105</v>
      </c>
      <c r="D23" s="755" t="s">
        <v>964</v>
      </c>
      <c r="E23" s="752" t="s">
        <v>965</v>
      </c>
      <c r="F23" s="750" t="s">
        <v>966</v>
      </c>
      <c r="G23" s="750" t="s">
        <v>594</v>
      </c>
      <c r="H23" s="750" t="s">
        <v>594</v>
      </c>
      <c r="I23" s="750" t="s">
        <v>594</v>
      </c>
      <c r="J23" s="750" t="s">
        <v>594</v>
      </c>
      <c r="K23" s="750" t="s">
        <v>594</v>
      </c>
      <c r="L23" s="750" t="s">
        <v>594</v>
      </c>
      <c r="M23" s="751" t="s">
        <v>594</v>
      </c>
    </row>
    <row r="24" spans="1:13">
      <c r="A24" s="1816"/>
      <c r="B24" s="1879"/>
      <c r="C24" s="738" t="s">
        <v>594</v>
      </c>
      <c r="D24" s="738" t="s">
        <v>594</v>
      </c>
      <c r="E24" s="738" t="s">
        <v>594</v>
      </c>
      <c r="F24" s="738" t="s">
        <v>594</v>
      </c>
      <c r="G24" s="738" t="s">
        <v>594</v>
      </c>
      <c r="H24" s="738" t="s">
        <v>594</v>
      </c>
      <c r="I24" s="738" t="s">
        <v>594</v>
      </c>
      <c r="J24" s="738" t="s">
        <v>594</v>
      </c>
      <c r="K24" s="738" t="s">
        <v>594</v>
      </c>
      <c r="L24" s="738" t="s">
        <v>594</v>
      </c>
      <c r="M24" s="758" t="s">
        <v>594</v>
      </c>
    </row>
    <row r="25" spans="1:13">
      <c r="A25" s="1816"/>
      <c r="B25" s="1878" t="s">
        <v>967</v>
      </c>
      <c r="C25" s="752" t="s">
        <v>594</v>
      </c>
      <c r="D25" s="752" t="s">
        <v>594</v>
      </c>
      <c r="E25" s="752" t="s">
        <v>594</v>
      </c>
      <c r="F25" s="752" t="s">
        <v>594</v>
      </c>
      <c r="G25" s="752" t="s">
        <v>594</v>
      </c>
      <c r="H25" s="752" t="s">
        <v>594</v>
      </c>
      <c r="I25" s="752" t="s">
        <v>594</v>
      </c>
      <c r="J25" s="752" t="s">
        <v>594</v>
      </c>
      <c r="K25" s="752" t="s">
        <v>594</v>
      </c>
      <c r="L25" s="745" t="s">
        <v>594</v>
      </c>
      <c r="M25" s="748" t="s">
        <v>594</v>
      </c>
    </row>
    <row r="26" spans="1:13">
      <c r="A26" s="1816"/>
      <c r="B26" s="1878"/>
      <c r="C26" s="752" t="s">
        <v>968</v>
      </c>
      <c r="D26" s="759" t="s">
        <v>594</v>
      </c>
      <c r="E26" s="752" t="s">
        <v>594</v>
      </c>
      <c r="F26" s="752" t="s">
        <v>969</v>
      </c>
      <c r="G26" s="759" t="s">
        <v>964</v>
      </c>
      <c r="H26" s="752" t="s">
        <v>594</v>
      </c>
      <c r="I26" s="752" t="s">
        <v>970</v>
      </c>
      <c r="J26" s="759"/>
      <c r="K26" s="752" t="s">
        <v>594</v>
      </c>
      <c r="L26" s="745" t="s">
        <v>594</v>
      </c>
      <c r="M26" s="748" t="s">
        <v>594</v>
      </c>
    </row>
    <row r="27" spans="1:13" ht="31.5">
      <c r="A27" s="1816"/>
      <c r="B27" s="1878"/>
      <c r="C27" s="752" t="s">
        <v>971</v>
      </c>
      <c r="D27" s="760" t="s">
        <v>594</v>
      </c>
      <c r="E27" s="745" t="s">
        <v>594</v>
      </c>
      <c r="F27" s="752" t="s">
        <v>972</v>
      </c>
      <c r="G27" s="755" t="s">
        <v>594</v>
      </c>
      <c r="H27" s="745" t="s">
        <v>594</v>
      </c>
      <c r="I27" s="745" t="s">
        <v>594</v>
      </c>
      <c r="J27" s="745" t="s">
        <v>594</v>
      </c>
      <c r="K27" s="745" t="s">
        <v>594</v>
      </c>
      <c r="L27" s="745" t="s">
        <v>594</v>
      </c>
      <c r="M27" s="748" t="s">
        <v>594</v>
      </c>
    </row>
    <row r="28" spans="1:13">
      <c r="A28" s="1816"/>
      <c r="B28" s="1879"/>
      <c r="C28" s="738" t="s">
        <v>594</v>
      </c>
      <c r="D28" s="738" t="s">
        <v>594</v>
      </c>
      <c r="E28" s="738" t="s">
        <v>594</v>
      </c>
      <c r="F28" s="738" t="s">
        <v>594</v>
      </c>
      <c r="G28" s="738" t="s">
        <v>594</v>
      </c>
      <c r="H28" s="738" t="s">
        <v>594</v>
      </c>
      <c r="I28" s="738" t="s">
        <v>594</v>
      </c>
      <c r="J28" s="738" t="s">
        <v>594</v>
      </c>
      <c r="K28" s="738" t="s">
        <v>594</v>
      </c>
      <c r="L28" s="750" t="s">
        <v>594</v>
      </c>
      <c r="M28" s="751" t="s">
        <v>594</v>
      </c>
    </row>
    <row r="29" spans="1:13">
      <c r="A29" s="1816"/>
      <c r="B29" s="480" t="s">
        <v>973</v>
      </c>
      <c r="C29" s="752" t="s">
        <v>594</v>
      </c>
      <c r="D29" s="752" t="s">
        <v>594</v>
      </c>
      <c r="E29" s="752" t="s">
        <v>594</v>
      </c>
      <c r="F29" s="752" t="s">
        <v>594</v>
      </c>
      <c r="G29" s="752" t="s">
        <v>594</v>
      </c>
      <c r="H29" s="752" t="s">
        <v>594</v>
      </c>
      <c r="I29" s="752" t="s">
        <v>594</v>
      </c>
      <c r="J29" s="752" t="s">
        <v>594</v>
      </c>
      <c r="K29" s="752" t="s">
        <v>594</v>
      </c>
      <c r="L29" s="752" t="s">
        <v>594</v>
      </c>
      <c r="M29" s="753" t="s">
        <v>594</v>
      </c>
    </row>
    <row r="30" spans="1:13" ht="44.25" customHeight="1">
      <c r="A30" s="1816"/>
      <c r="B30" s="480" t="s">
        <v>594</v>
      </c>
      <c r="C30" s="761" t="s">
        <v>974</v>
      </c>
      <c r="D30" s="475">
        <v>1</v>
      </c>
      <c r="E30" s="752" t="s">
        <v>594</v>
      </c>
      <c r="F30" s="752" t="s">
        <v>975</v>
      </c>
      <c r="G30" s="759">
        <v>2022</v>
      </c>
      <c r="H30" s="752" t="s">
        <v>594</v>
      </c>
      <c r="I30" s="745" t="s">
        <v>976</v>
      </c>
      <c r="J30" s="2331" t="s">
        <v>713</v>
      </c>
      <c r="K30" s="1758"/>
      <c r="L30" s="1871"/>
      <c r="M30" s="753" t="s">
        <v>594</v>
      </c>
    </row>
    <row r="31" spans="1:13">
      <c r="A31" s="1816"/>
      <c r="B31" s="479" t="s">
        <v>594</v>
      </c>
      <c r="C31" s="738" t="s">
        <v>594</v>
      </c>
      <c r="D31" s="738" t="s">
        <v>594</v>
      </c>
      <c r="E31" s="738" t="s">
        <v>594</v>
      </c>
      <c r="F31" s="738" t="s">
        <v>594</v>
      </c>
      <c r="G31" s="738" t="s">
        <v>594</v>
      </c>
      <c r="H31" s="738" t="s">
        <v>594</v>
      </c>
      <c r="I31" s="738" t="s">
        <v>594</v>
      </c>
      <c r="J31" s="738" t="s">
        <v>594</v>
      </c>
      <c r="K31" s="738" t="s">
        <v>594</v>
      </c>
      <c r="L31" s="738" t="s">
        <v>594</v>
      </c>
      <c r="M31" s="758" t="s">
        <v>594</v>
      </c>
    </row>
    <row r="32" spans="1:13">
      <c r="A32" s="1816"/>
      <c r="B32" s="1878" t="s">
        <v>977</v>
      </c>
      <c r="C32" s="339" t="s">
        <v>594</v>
      </c>
      <c r="D32" s="339" t="s">
        <v>594</v>
      </c>
      <c r="E32" s="339" t="s">
        <v>594</v>
      </c>
      <c r="F32" s="339" t="s">
        <v>594</v>
      </c>
      <c r="G32" s="339" t="s">
        <v>594</v>
      </c>
      <c r="H32" s="339" t="s">
        <v>594</v>
      </c>
      <c r="I32" s="339" t="s">
        <v>594</v>
      </c>
      <c r="J32" s="339" t="s">
        <v>594</v>
      </c>
      <c r="K32" s="339" t="s">
        <v>594</v>
      </c>
      <c r="L32" s="745" t="s">
        <v>594</v>
      </c>
      <c r="M32" s="748" t="s">
        <v>594</v>
      </c>
    </row>
    <row r="33" spans="1:13">
      <c r="A33" s="1816"/>
      <c r="B33" s="1878"/>
      <c r="C33" s="752" t="s">
        <v>978</v>
      </c>
      <c r="D33" s="759">
        <v>2.0230000000000001</v>
      </c>
      <c r="E33" s="339" t="s">
        <v>594</v>
      </c>
      <c r="F33" s="752" t="s">
        <v>979</v>
      </c>
      <c r="G33" s="340">
        <v>2033</v>
      </c>
      <c r="H33" s="339" t="s">
        <v>594</v>
      </c>
      <c r="I33" s="745" t="s">
        <v>594</v>
      </c>
      <c r="J33" s="339" t="s">
        <v>594</v>
      </c>
      <c r="K33" s="339" t="s">
        <v>594</v>
      </c>
      <c r="L33" s="745" t="s">
        <v>594</v>
      </c>
      <c r="M33" s="748" t="s">
        <v>594</v>
      </c>
    </row>
    <row r="34" spans="1:13">
      <c r="A34" s="1816"/>
      <c r="B34" s="1879"/>
      <c r="C34" s="738" t="s">
        <v>594</v>
      </c>
      <c r="D34" s="738" t="s">
        <v>594</v>
      </c>
      <c r="E34" s="341" t="s">
        <v>594</v>
      </c>
      <c r="F34" s="738" t="s">
        <v>594</v>
      </c>
      <c r="G34" s="341" t="s">
        <v>594</v>
      </c>
      <c r="H34" s="341" t="s">
        <v>594</v>
      </c>
      <c r="I34" s="750" t="s">
        <v>594</v>
      </c>
      <c r="J34" s="341" t="s">
        <v>594</v>
      </c>
      <c r="K34" s="341" t="s">
        <v>594</v>
      </c>
      <c r="L34" s="750" t="s">
        <v>594</v>
      </c>
      <c r="M34" s="751" t="s">
        <v>594</v>
      </c>
    </row>
    <row r="35" spans="1:13">
      <c r="A35" s="1816"/>
      <c r="B35" s="1878" t="s">
        <v>980</v>
      </c>
      <c r="C35" s="752" t="s">
        <v>594</v>
      </c>
      <c r="D35" s="752" t="s">
        <v>594</v>
      </c>
      <c r="E35" s="752" t="s">
        <v>594</v>
      </c>
      <c r="F35" s="752" t="s">
        <v>594</v>
      </c>
      <c r="G35" s="752" t="s">
        <v>594</v>
      </c>
      <c r="H35" s="752" t="s">
        <v>594</v>
      </c>
      <c r="I35" s="752" t="s">
        <v>594</v>
      </c>
      <c r="J35" s="752" t="s">
        <v>594</v>
      </c>
      <c r="K35" s="752" t="s">
        <v>594</v>
      </c>
      <c r="L35" s="752" t="s">
        <v>594</v>
      </c>
      <c r="M35" s="753" t="s">
        <v>594</v>
      </c>
    </row>
    <row r="36" spans="1:13">
      <c r="A36" s="1816"/>
      <c r="B36" s="1878"/>
      <c r="C36" s="752" t="s">
        <v>594</v>
      </c>
      <c r="D36" s="752">
        <v>2023</v>
      </c>
      <c r="E36" s="752" t="s">
        <v>594</v>
      </c>
      <c r="F36" s="752">
        <v>2024</v>
      </c>
      <c r="G36" s="752" t="s">
        <v>594</v>
      </c>
      <c r="H36" s="745">
        <v>2025</v>
      </c>
      <c r="I36" s="745" t="s">
        <v>594</v>
      </c>
      <c r="J36" s="745">
        <v>2026</v>
      </c>
      <c r="K36" s="752" t="s">
        <v>594</v>
      </c>
      <c r="L36" s="752">
        <v>2027</v>
      </c>
      <c r="M36" s="753" t="s">
        <v>594</v>
      </c>
    </row>
    <row r="37" spans="1:13">
      <c r="A37" s="1816"/>
      <c r="B37" s="1878"/>
      <c r="C37" s="752" t="s">
        <v>594</v>
      </c>
      <c r="D37" s="762" t="s">
        <v>594</v>
      </c>
      <c r="E37" s="857">
        <v>1</v>
      </c>
      <c r="F37" s="678" t="s">
        <v>594</v>
      </c>
      <c r="G37" s="857">
        <v>1</v>
      </c>
      <c r="H37" s="678" t="s">
        <v>594</v>
      </c>
      <c r="I37" s="857">
        <v>1</v>
      </c>
      <c r="J37" s="678" t="s">
        <v>594</v>
      </c>
      <c r="K37" s="857">
        <v>1</v>
      </c>
      <c r="L37" s="678" t="s">
        <v>594</v>
      </c>
      <c r="M37" s="857">
        <v>1</v>
      </c>
    </row>
    <row r="38" spans="1:13">
      <c r="A38" s="1816"/>
      <c r="B38" s="1878"/>
      <c r="C38" s="752" t="s">
        <v>594</v>
      </c>
      <c r="D38" s="752">
        <v>2028</v>
      </c>
      <c r="E38" s="752" t="s">
        <v>594</v>
      </c>
      <c r="F38" s="752">
        <v>2029</v>
      </c>
      <c r="G38" s="752" t="s">
        <v>594</v>
      </c>
      <c r="H38" s="745">
        <v>2030</v>
      </c>
      <c r="I38" s="745" t="s">
        <v>594</v>
      </c>
      <c r="J38" s="745">
        <v>2031</v>
      </c>
      <c r="K38" s="752" t="s">
        <v>594</v>
      </c>
      <c r="L38" s="752">
        <v>2032</v>
      </c>
      <c r="M38" s="753" t="s">
        <v>594</v>
      </c>
    </row>
    <row r="39" spans="1:13">
      <c r="A39" s="1816"/>
      <c r="B39" s="1878"/>
      <c r="C39" s="752" t="s">
        <v>594</v>
      </c>
      <c r="D39" s="762" t="s">
        <v>594</v>
      </c>
      <c r="E39" s="857">
        <v>1</v>
      </c>
      <c r="F39" s="678" t="s">
        <v>594</v>
      </c>
      <c r="G39" s="857">
        <v>1</v>
      </c>
      <c r="H39" s="678" t="s">
        <v>594</v>
      </c>
      <c r="I39" s="857">
        <v>1</v>
      </c>
      <c r="J39" s="678" t="s">
        <v>594</v>
      </c>
      <c r="K39" s="857">
        <v>1</v>
      </c>
      <c r="L39" s="678" t="s">
        <v>594</v>
      </c>
      <c r="M39" s="857">
        <v>1</v>
      </c>
    </row>
    <row r="40" spans="1:13">
      <c r="A40" s="1816"/>
      <c r="B40" s="1878"/>
      <c r="C40" s="752" t="s">
        <v>594</v>
      </c>
      <c r="D40" s="752">
        <v>2033</v>
      </c>
      <c r="E40" s="752" t="s">
        <v>594</v>
      </c>
      <c r="F40" s="752"/>
      <c r="G40" s="752"/>
      <c r="H40" s="745"/>
      <c r="I40" s="745"/>
      <c r="J40" s="745"/>
      <c r="K40" s="752"/>
      <c r="L40" s="752"/>
      <c r="M40" s="753" t="s">
        <v>594</v>
      </c>
    </row>
    <row r="41" spans="1:13">
      <c r="A41" s="1816"/>
      <c r="B41" s="1878"/>
      <c r="C41" s="752" t="s">
        <v>594</v>
      </c>
      <c r="D41" s="762" t="s">
        <v>594</v>
      </c>
      <c r="E41" s="857">
        <v>1</v>
      </c>
      <c r="F41" s="678" t="s">
        <v>594</v>
      </c>
      <c r="G41" s="763" t="s">
        <v>594</v>
      </c>
      <c r="H41" s="678" t="s">
        <v>594</v>
      </c>
      <c r="I41" s="763" t="s">
        <v>594</v>
      </c>
      <c r="J41" s="678" t="s">
        <v>594</v>
      </c>
      <c r="K41" s="763" t="s">
        <v>594</v>
      </c>
      <c r="L41" s="678" t="s">
        <v>594</v>
      </c>
      <c r="M41" s="685" t="s">
        <v>594</v>
      </c>
    </row>
    <row r="42" spans="1:13">
      <c r="A42" s="1816"/>
      <c r="B42" s="1878"/>
      <c r="C42" s="752" t="s">
        <v>594</v>
      </c>
      <c r="D42" s="738" t="s">
        <v>1221</v>
      </c>
      <c r="E42" s="738" t="s">
        <v>594</v>
      </c>
      <c r="F42" s="738" t="s">
        <v>981</v>
      </c>
      <c r="G42" s="738" t="s">
        <v>594</v>
      </c>
      <c r="H42" s="752" t="s">
        <v>594</v>
      </c>
      <c r="I42" s="752" t="s">
        <v>594</v>
      </c>
      <c r="J42" s="752" t="s">
        <v>594</v>
      </c>
      <c r="K42" s="752" t="s">
        <v>594</v>
      </c>
      <c r="L42" s="752" t="s">
        <v>594</v>
      </c>
      <c r="M42" s="753" t="s">
        <v>594</v>
      </c>
    </row>
    <row r="43" spans="1:13" ht="15" customHeight="1">
      <c r="A43" s="1816"/>
      <c r="B43" s="1878"/>
      <c r="C43" s="752" t="s">
        <v>594</v>
      </c>
      <c r="D43" s="802" t="s">
        <v>594</v>
      </c>
      <c r="E43" s="741" t="s">
        <v>594</v>
      </c>
      <c r="F43" s="2367">
        <v>1</v>
      </c>
      <c r="G43" s="1871"/>
      <c r="H43" s="1872" t="s">
        <v>594</v>
      </c>
      <c r="I43" s="1872"/>
      <c r="J43" s="752" t="s">
        <v>594</v>
      </c>
      <c r="K43" s="752" t="s">
        <v>594</v>
      </c>
      <c r="L43" s="752" t="s">
        <v>594</v>
      </c>
      <c r="M43" s="753" t="s">
        <v>594</v>
      </c>
    </row>
    <row r="44" spans="1:13">
      <c r="A44" s="1816"/>
      <c r="B44" s="1878"/>
      <c r="C44" s="738" t="s">
        <v>594</v>
      </c>
      <c r="D44" s="738" t="s">
        <v>594</v>
      </c>
      <c r="E44" s="738" t="s">
        <v>594</v>
      </c>
      <c r="F44" s="738" t="s">
        <v>594</v>
      </c>
      <c r="G44" s="738" t="s">
        <v>594</v>
      </c>
      <c r="H44" s="738" t="s">
        <v>594</v>
      </c>
      <c r="I44" s="738" t="s">
        <v>594</v>
      </c>
      <c r="J44" s="738" t="s">
        <v>594</v>
      </c>
      <c r="K44" s="738" t="s">
        <v>594</v>
      </c>
      <c r="L44" s="738" t="s">
        <v>594</v>
      </c>
      <c r="M44" s="758" t="s">
        <v>594</v>
      </c>
    </row>
    <row r="45" spans="1:13">
      <c r="A45" s="1816"/>
      <c r="B45" s="1880" t="s">
        <v>982</v>
      </c>
      <c r="C45" s="752" t="s">
        <v>594</v>
      </c>
      <c r="D45" s="752" t="s">
        <v>594</v>
      </c>
      <c r="E45" s="752" t="s">
        <v>594</v>
      </c>
      <c r="F45" s="752" t="s">
        <v>594</v>
      </c>
      <c r="G45" s="752" t="s">
        <v>594</v>
      </c>
      <c r="H45" s="752" t="s">
        <v>594</v>
      </c>
      <c r="I45" s="752" t="s">
        <v>594</v>
      </c>
      <c r="J45" s="752" t="s">
        <v>594</v>
      </c>
      <c r="K45" s="752" t="s">
        <v>594</v>
      </c>
      <c r="L45" s="745" t="s">
        <v>594</v>
      </c>
      <c r="M45" s="748" t="s">
        <v>594</v>
      </c>
    </row>
    <row r="46" spans="1:13" ht="15" customHeight="1">
      <c r="A46" s="1816"/>
      <c r="B46" s="1878"/>
      <c r="C46" s="745" t="s">
        <v>594</v>
      </c>
      <c r="D46" s="752" t="s">
        <v>93</v>
      </c>
      <c r="E46" s="738" t="s">
        <v>95</v>
      </c>
      <c r="F46" s="1824" t="s">
        <v>983</v>
      </c>
      <c r="G46" s="2368" t="s">
        <v>594</v>
      </c>
      <c r="H46" s="2369"/>
      <c r="I46" s="2369"/>
      <c r="J46" s="2370"/>
      <c r="K46" s="752" t="s">
        <v>984</v>
      </c>
      <c r="L46" s="1831"/>
      <c r="M46" s="1832"/>
    </row>
    <row r="47" spans="1:13">
      <c r="A47" s="1816"/>
      <c r="B47" s="1878"/>
      <c r="C47" s="745" t="s">
        <v>594</v>
      </c>
      <c r="D47" s="858" t="s">
        <v>594</v>
      </c>
      <c r="E47" s="859" t="s">
        <v>964</v>
      </c>
      <c r="F47" s="1824"/>
      <c r="G47" s="2371"/>
      <c r="H47" s="2372"/>
      <c r="I47" s="2372"/>
      <c r="J47" s="2373"/>
      <c r="K47" s="745" t="s">
        <v>594</v>
      </c>
      <c r="L47" s="1833"/>
      <c r="M47" s="1834"/>
    </row>
    <row r="48" spans="1:13" ht="47.25" customHeight="1">
      <c r="A48" s="1816"/>
      <c r="B48" s="1879"/>
      <c r="C48" s="750" t="s">
        <v>594</v>
      </c>
      <c r="D48" s="750" t="s">
        <v>594</v>
      </c>
      <c r="E48" s="750" t="s">
        <v>594</v>
      </c>
      <c r="F48" s="750" t="s">
        <v>594</v>
      </c>
      <c r="G48" s="750" t="s">
        <v>594</v>
      </c>
      <c r="H48" s="750" t="s">
        <v>594</v>
      </c>
      <c r="I48" s="750" t="s">
        <v>594</v>
      </c>
      <c r="J48" s="750" t="s">
        <v>594</v>
      </c>
      <c r="K48" s="750" t="s">
        <v>594</v>
      </c>
      <c r="L48" s="745" t="s">
        <v>594</v>
      </c>
      <c r="M48" s="748" t="s">
        <v>594</v>
      </c>
    </row>
    <row r="49" spans="1:13" ht="132" customHeight="1">
      <c r="A49" s="1816"/>
      <c r="B49" s="479" t="s">
        <v>985</v>
      </c>
      <c r="C49" s="1813" t="s">
        <v>1734</v>
      </c>
      <c r="D49" s="1813"/>
      <c r="E49" s="1813"/>
      <c r="F49" s="1813"/>
      <c r="G49" s="1813"/>
      <c r="H49" s="1813"/>
      <c r="I49" s="1813"/>
      <c r="J49" s="1813"/>
      <c r="K49" s="1813"/>
      <c r="L49" s="1813"/>
      <c r="M49" s="1814"/>
    </row>
    <row r="50" spans="1:13" ht="38.25" customHeight="1">
      <c r="A50" s="1816"/>
      <c r="B50" s="481" t="s">
        <v>986</v>
      </c>
      <c r="C50" s="1837" t="s">
        <v>2165</v>
      </c>
      <c r="D50" s="1837"/>
      <c r="E50" s="1837"/>
      <c r="F50" s="1837"/>
      <c r="G50" s="1837"/>
      <c r="H50" s="1837"/>
      <c r="I50" s="1837"/>
      <c r="J50" s="1837"/>
      <c r="K50" s="1837"/>
      <c r="L50" s="1837"/>
      <c r="M50" s="1838"/>
    </row>
    <row r="51" spans="1:13">
      <c r="A51" s="1816"/>
      <c r="B51" s="481" t="s">
        <v>988</v>
      </c>
      <c r="C51" s="738">
        <v>15</v>
      </c>
      <c r="D51" s="738" t="s">
        <v>594</v>
      </c>
      <c r="E51" s="738" t="s">
        <v>594</v>
      </c>
      <c r="F51" s="738" t="s">
        <v>594</v>
      </c>
      <c r="G51" s="738" t="s">
        <v>594</v>
      </c>
      <c r="H51" s="738" t="s">
        <v>594</v>
      </c>
      <c r="I51" s="738" t="s">
        <v>594</v>
      </c>
      <c r="J51" s="738" t="s">
        <v>594</v>
      </c>
      <c r="K51" s="738" t="s">
        <v>594</v>
      </c>
      <c r="L51" s="738" t="s">
        <v>594</v>
      </c>
      <c r="M51" s="758" t="s">
        <v>594</v>
      </c>
    </row>
    <row r="52" spans="1:13">
      <c r="A52" s="1816"/>
      <c r="B52" s="481" t="s">
        <v>990</v>
      </c>
      <c r="C52" s="860" t="s">
        <v>1735</v>
      </c>
      <c r="D52" s="745"/>
      <c r="E52" s="745"/>
      <c r="F52" s="745"/>
      <c r="G52" s="745"/>
      <c r="H52" s="738" t="s">
        <v>594</v>
      </c>
      <c r="I52" s="738" t="s">
        <v>594</v>
      </c>
      <c r="J52" s="738" t="s">
        <v>594</v>
      </c>
      <c r="K52" s="738" t="s">
        <v>594</v>
      </c>
      <c r="L52" s="738" t="s">
        <v>594</v>
      </c>
      <c r="M52" s="758" t="s">
        <v>594</v>
      </c>
    </row>
    <row r="53" spans="1:13" ht="15" customHeight="1">
      <c r="A53" s="1817" t="s">
        <v>216</v>
      </c>
      <c r="B53" s="861" t="s">
        <v>992</v>
      </c>
      <c r="C53" s="2374" t="s">
        <v>1736</v>
      </c>
      <c r="D53" s="1844"/>
      <c r="E53" s="1844"/>
      <c r="F53" s="1844"/>
      <c r="G53" s="1844"/>
      <c r="H53" s="1844"/>
      <c r="I53" s="1844"/>
      <c r="J53" s="1844"/>
      <c r="K53" s="1844"/>
      <c r="L53" s="1844"/>
      <c r="M53" s="2375"/>
    </row>
    <row r="54" spans="1:13" ht="15" customHeight="1">
      <c r="A54" s="1818"/>
      <c r="B54" s="861" t="s">
        <v>993</v>
      </c>
      <c r="C54" s="2374" t="s">
        <v>1737</v>
      </c>
      <c r="D54" s="1844"/>
      <c r="E54" s="1844"/>
      <c r="F54" s="1844"/>
      <c r="G54" s="1844"/>
      <c r="H54" s="1844"/>
      <c r="I54" s="1844"/>
      <c r="J54" s="1844"/>
      <c r="K54" s="1844"/>
      <c r="L54" s="1844"/>
      <c r="M54" s="2375"/>
    </row>
    <row r="55" spans="1:13" ht="15" customHeight="1">
      <c r="A55" s="1818"/>
      <c r="B55" s="861" t="s">
        <v>995</v>
      </c>
      <c r="C55" s="2374" t="s">
        <v>371</v>
      </c>
      <c r="D55" s="1844"/>
      <c r="E55" s="1844"/>
      <c r="F55" s="1844"/>
      <c r="G55" s="1844"/>
      <c r="H55" s="1844"/>
      <c r="I55" s="1844"/>
      <c r="J55" s="1844"/>
      <c r="K55" s="1844"/>
      <c r="L55" s="1844"/>
      <c r="M55" s="2375"/>
    </row>
    <row r="56" spans="1:13" ht="15" customHeight="1">
      <c r="A56" s="1818"/>
      <c r="B56" s="861" t="s">
        <v>997</v>
      </c>
      <c r="C56" s="2374" t="s">
        <v>713</v>
      </c>
      <c r="D56" s="1844"/>
      <c r="E56" s="1844"/>
      <c r="F56" s="1844"/>
      <c r="G56" s="1844"/>
      <c r="H56" s="1844"/>
      <c r="I56" s="1844"/>
      <c r="J56" s="1844"/>
      <c r="K56" s="1844"/>
      <c r="L56" s="1844"/>
      <c r="M56" s="2375"/>
    </row>
    <row r="57" spans="1:13" ht="15" customHeight="1">
      <c r="A57" s="1818"/>
      <c r="B57" s="861" t="s">
        <v>998</v>
      </c>
      <c r="C57" s="2374" t="s">
        <v>716</v>
      </c>
      <c r="D57" s="1844"/>
      <c r="E57" s="1844"/>
      <c r="F57" s="1844"/>
      <c r="G57" s="1844"/>
      <c r="H57" s="1844"/>
      <c r="I57" s="1844"/>
      <c r="J57" s="1844"/>
      <c r="K57" s="1844"/>
      <c r="L57" s="1844"/>
      <c r="M57" s="2375"/>
    </row>
    <row r="58" spans="1:13" ht="15" customHeight="1">
      <c r="A58" s="1835"/>
      <c r="B58" s="861" t="s">
        <v>999</v>
      </c>
      <c r="C58" s="2374" t="s">
        <v>715</v>
      </c>
      <c r="D58" s="1844"/>
      <c r="E58" s="1844"/>
      <c r="F58" s="1844"/>
      <c r="G58" s="1844"/>
      <c r="H58" s="1844"/>
      <c r="I58" s="1844"/>
      <c r="J58" s="1844"/>
      <c r="K58" s="1844"/>
      <c r="L58" s="1844"/>
      <c r="M58" s="2375"/>
    </row>
    <row r="59" spans="1:13" ht="15" customHeight="1">
      <c r="A59" s="1817" t="s">
        <v>1000</v>
      </c>
      <c r="B59" s="862" t="s">
        <v>1001</v>
      </c>
      <c r="C59" s="1881" t="s">
        <v>2158</v>
      </c>
      <c r="D59" s="1882"/>
      <c r="E59" s="1882"/>
      <c r="F59" s="1882"/>
      <c r="G59" s="1882"/>
      <c r="H59" s="1882"/>
      <c r="I59" s="1882"/>
      <c r="J59" s="1882"/>
      <c r="K59" s="1882"/>
      <c r="L59" s="1882"/>
      <c r="M59" s="1883"/>
    </row>
    <row r="60" spans="1:13" ht="15" customHeight="1">
      <c r="A60" s="1818"/>
      <c r="B60" s="862" t="s">
        <v>1003</v>
      </c>
      <c r="C60" s="1881" t="s">
        <v>2159</v>
      </c>
      <c r="D60" s="1882"/>
      <c r="E60" s="1882"/>
      <c r="F60" s="1882"/>
      <c r="G60" s="1882"/>
      <c r="H60" s="1882"/>
      <c r="I60" s="1882"/>
      <c r="J60" s="1882"/>
      <c r="K60" s="1882"/>
      <c r="L60" s="1882"/>
      <c r="M60" s="1883"/>
    </row>
    <row r="61" spans="1:13" ht="15" customHeight="1">
      <c r="A61" s="1818"/>
      <c r="B61" s="482" t="s">
        <v>296</v>
      </c>
      <c r="C61" s="1881" t="s">
        <v>87</v>
      </c>
      <c r="D61" s="1882"/>
      <c r="E61" s="1882"/>
      <c r="F61" s="1882"/>
      <c r="G61" s="1882"/>
      <c r="H61" s="1882"/>
      <c r="I61" s="1882"/>
      <c r="J61" s="1882"/>
      <c r="K61" s="1882"/>
      <c r="L61" s="1882"/>
      <c r="M61" s="1883"/>
    </row>
    <row r="62" spans="1:13" ht="15" customHeight="1">
      <c r="A62" s="295" t="s">
        <v>220</v>
      </c>
      <c r="B62" s="483" t="s">
        <v>594</v>
      </c>
      <c r="C62" s="1811" t="s">
        <v>594</v>
      </c>
      <c r="D62" s="1811"/>
      <c r="E62" s="1811"/>
      <c r="F62" s="1811"/>
      <c r="G62" s="1811"/>
      <c r="H62" s="1811"/>
      <c r="I62" s="1811"/>
      <c r="J62" s="1811"/>
      <c r="K62" s="1811"/>
      <c r="L62" s="1811"/>
      <c r="M62" s="1812"/>
    </row>
  </sheetData>
  <mergeCells count="49">
    <mergeCell ref="A59:A61"/>
    <mergeCell ref="C59:M59"/>
    <mergeCell ref="C60:M60"/>
    <mergeCell ref="C61:M61"/>
    <mergeCell ref="C62:M62"/>
    <mergeCell ref="A53:A58"/>
    <mergeCell ref="C53:M53"/>
    <mergeCell ref="C54:M54"/>
    <mergeCell ref="C55:M55"/>
    <mergeCell ref="C56:M56"/>
    <mergeCell ref="C57:M57"/>
    <mergeCell ref="C58:M58"/>
    <mergeCell ref="C50:M50"/>
    <mergeCell ref="A16:A52"/>
    <mergeCell ref="C16:M16"/>
    <mergeCell ref="C17:M17"/>
    <mergeCell ref="B18:B24"/>
    <mergeCell ref="B25:B28"/>
    <mergeCell ref="J30:L30"/>
    <mergeCell ref="B32:B34"/>
    <mergeCell ref="B35:B44"/>
    <mergeCell ref="F43:G43"/>
    <mergeCell ref="H43:I43"/>
    <mergeCell ref="B45:B48"/>
    <mergeCell ref="F46:F47"/>
    <mergeCell ref="G46:J47"/>
    <mergeCell ref="L46:M47"/>
    <mergeCell ref="C49:M49"/>
    <mergeCell ref="C11:M11"/>
    <mergeCell ref="C12:M12"/>
    <mergeCell ref="C13:M13"/>
    <mergeCell ref="C14:D14"/>
    <mergeCell ref="F14:M14"/>
    <mergeCell ref="A2:A15"/>
    <mergeCell ref="C2:L2"/>
    <mergeCell ref="C3:M3"/>
    <mergeCell ref="F4:G4"/>
    <mergeCell ref="H4:M4"/>
    <mergeCell ref="D5:M5"/>
    <mergeCell ref="D6:M6"/>
    <mergeCell ref="C7:D7"/>
    <mergeCell ref="I7:M7"/>
    <mergeCell ref="B8:B10"/>
    <mergeCell ref="B14:B15"/>
    <mergeCell ref="F9:G9"/>
    <mergeCell ref="I9:J9"/>
    <mergeCell ref="C10:D10"/>
    <mergeCell ref="F10:G10"/>
    <mergeCell ref="I10:J10"/>
  </mergeCells>
  <pageMargins left="0.7" right="0.7" top="0.75" bottom="0.75" header="0.3" footer="0.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C1"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1738</v>
      </c>
      <c r="C1" s="58"/>
      <c r="D1" s="58"/>
      <c r="E1" s="58"/>
      <c r="F1" s="58"/>
      <c r="G1" s="58"/>
      <c r="H1" s="58"/>
      <c r="I1" s="58"/>
      <c r="J1" s="58"/>
      <c r="K1" s="58"/>
      <c r="L1" s="58"/>
      <c r="M1" s="59"/>
    </row>
    <row r="2" spans="1:13">
      <c r="A2" s="1728" t="s">
        <v>944</v>
      </c>
      <c r="B2" s="139" t="s">
        <v>945</v>
      </c>
      <c r="C2" s="1574" t="s">
        <v>717</v>
      </c>
      <c r="D2" s="1575"/>
      <c r="E2" s="1575"/>
      <c r="F2" s="1575"/>
      <c r="G2" s="1575"/>
      <c r="H2" s="1575"/>
      <c r="I2" s="1575"/>
      <c r="J2" s="1575"/>
      <c r="K2" s="1575"/>
      <c r="L2" s="1575"/>
      <c r="M2" s="1576"/>
    </row>
    <row r="3" spans="1:13" ht="31.5">
      <c r="A3" s="1729"/>
      <c r="B3" s="151" t="s">
        <v>1063</v>
      </c>
      <c r="C3" s="1733" t="s">
        <v>1739</v>
      </c>
      <c r="D3" s="1734"/>
      <c r="E3" s="1734"/>
      <c r="F3" s="1734"/>
      <c r="G3" s="1734"/>
      <c r="H3" s="1734"/>
      <c r="I3" s="1734"/>
      <c r="J3" s="1734"/>
      <c r="K3" s="1734"/>
      <c r="L3" s="1734"/>
      <c r="M3" s="1735"/>
    </row>
    <row r="4" spans="1:13" ht="30" customHeight="1">
      <c r="A4" s="1729"/>
      <c r="B4" s="142" t="s">
        <v>292</v>
      </c>
      <c r="C4" s="114" t="s">
        <v>95</v>
      </c>
      <c r="D4" s="115"/>
      <c r="E4" s="116"/>
      <c r="F4" s="1736" t="s">
        <v>293</v>
      </c>
      <c r="G4" s="1737"/>
      <c r="H4" s="117"/>
      <c r="I4" s="118"/>
      <c r="J4" s="118"/>
      <c r="K4" s="118"/>
      <c r="L4" s="118"/>
      <c r="M4" s="119"/>
    </row>
    <row r="5" spans="1:13">
      <c r="A5" s="1729"/>
      <c r="B5" s="142" t="s">
        <v>947</v>
      </c>
      <c r="C5" s="1733"/>
      <c r="D5" s="1734"/>
      <c r="E5" s="1734"/>
      <c r="F5" s="1734"/>
      <c r="G5" s="1734"/>
      <c r="H5" s="1734"/>
      <c r="I5" s="1734"/>
      <c r="J5" s="1734"/>
      <c r="K5" s="1734"/>
      <c r="L5" s="1734"/>
      <c r="M5" s="1735"/>
    </row>
    <row r="6" spans="1:13">
      <c r="A6" s="1729"/>
      <c r="B6" s="142" t="s">
        <v>948</v>
      </c>
      <c r="C6" s="1733"/>
      <c r="D6" s="1734"/>
      <c r="E6" s="1734"/>
      <c r="F6" s="1734"/>
      <c r="G6" s="1734"/>
      <c r="H6" s="1734"/>
      <c r="I6" s="1734"/>
      <c r="J6" s="1734"/>
      <c r="K6" s="1734"/>
      <c r="L6" s="1734"/>
      <c r="M6" s="1735"/>
    </row>
    <row r="7" spans="1:13">
      <c r="A7" s="1729"/>
      <c r="B7" s="151" t="s">
        <v>949</v>
      </c>
      <c r="C7" s="1583" t="s">
        <v>35</v>
      </c>
      <c r="D7" s="1560"/>
      <c r="E7" s="120"/>
      <c r="F7" s="120"/>
      <c r="G7" s="121"/>
      <c r="H7" s="61" t="s">
        <v>296</v>
      </c>
      <c r="I7" s="1559" t="s">
        <v>60</v>
      </c>
      <c r="J7" s="1560"/>
      <c r="K7" s="1560"/>
      <c r="L7" s="1560"/>
      <c r="M7" s="1561"/>
    </row>
    <row r="8" spans="1:13">
      <c r="A8" s="1729"/>
      <c r="B8" s="1741" t="s">
        <v>950</v>
      </c>
      <c r="C8" s="122"/>
      <c r="D8" s="123"/>
      <c r="E8" s="123"/>
      <c r="F8" s="123"/>
      <c r="G8" s="123"/>
      <c r="H8" s="123"/>
      <c r="I8" s="123"/>
      <c r="J8" s="123"/>
      <c r="K8" s="123"/>
      <c r="L8" s="124"/>
      <c r="M8" s="125"/>
    </row>
    <row r="9" spans="1:13">
      <c r="A9" s="1729"/>
      <c r="B9" s="1742"/>
      <c r="C9" s="2237" t="s">
        <v>1519</v>
      </c>
      <c r="D9" s="1630"/>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78.75" customHeight="1">
      <c r="A11" s="1729"/>
      <c r="B11" s="151" t="s">
        <v>952</v>
      </c>
      <c r="C11" s="1716" t="s">
        <v>1740</v>
      </c>
      <c r="D11" s="1717"/>
      <c r="E11" s="1717"/>
      <c r="F11" s="1717"/>
      <c r="G11" s="1717"/>
      <c r="H11" s="1717"/>
      <c r="I11" s="1717"/>
      <c r="J11" s="1717"/>
      <c r="K11" s="1717"/>
      <c r="L11" s="1717"/>
      <c r="M11" s="1718"/>
    </row>
    <row r="12" spans="1:13" ht="90" customHeight="1">
      <c r="A12" s="1729"/>
      <c r="B12" s="151" t="s">
        <v>1069</v>
      </c>
      <c r="C12" s="1716" t="s">
        <v>1741</v>
      </c>
      <c r="D12" s="1717"/>
      <c r="E12" s="1717"/>
      <c r="F12" s="1717"/>
      <c r="G12" s="1717"/>
      <c r="H12" s="1717"/>
      <c r="I12" s="1717"/>
      <c r="J12" s="1717"/>
      <c r="K12" s="1717"/>
      <c r="L12" s="1717"/>
      <c r="M12" s="1718"/>
    </row>
    <row r="13" spans="1:13" ht="31.5">
      <c r="A13" s="1729"/>
      <c r="B13" s="151" t="s">
        <v>1071</v>
      </c>
      <c r="C13" s="1716" t="s">
        <v>1742</v>
      </c>
      <c r="D13" s="1717"/>
      <c r="E13" s="1717"/>
      <c r="F13" s="1717"/>
      <c r="G13" s="1717"/>
      <c r="H13" s="1717"/>
      <c r="I13" s="1717"/>
      <c r="J13" s="1717"/>
      <c r="K13" s="1717"/>
      <c r="L13" s="1717"/>
      <c r="M13" s="1718"/>
    </row>
    <row r="14" spans="1:13" ht="41.25" customHeight="1">
      <c r="A14" s="1729"/>
      <c r="B14" s="1746" t="s">
        <v>1072</v>
      </c>
      <c r="C14" s="1723" t="s">
        <v>69</v>
      </c>
      <c r="D14" s="1723"/>
      <c r="E14" s="84" t="s">
        <v>108</v>
      </c>
      <c r="F14" s="1722" t="s">
        <v>1235</v>
      </c>
      <c r="G14" s="1723"/>
      <c r="H14" s="1723"/>
      <c r="I14" s="1723"/>
      <c r="J14" s="1723"/>
      <c r="K14" s="1723"/>
      <c r="L14" s="1723"/>
      <c r="M14" s="2027"/>
    </row>
    <row r="15" spans="1:13">
      <c r="A15" s="1729"/>
      <c r="B15" s="1746"/>
      <c r="C15" s="99"/>
      <c r="D15" s="99"/>
      <c r="E15" s="167"/>
      <c r="F15" s="55"/>
      <c r="G15" s="55"/>
      <c r="H15" s="55"/>
      <c r="I15" s="55"/>
      <c r="J15" s="55"/>
      <c r="K15" s="55"/>
      <c r="L15" s="124"/>
      <c r="M15" s="125"/>
    </row>
    <row r="16" spans="1:13">
      <c r="A16" s="1714" t="s">
        <v>204</v>
      </c>
      <c r="B16" s="140" t="s">
        <v>283</v>
      </c>
      <c r="C16" s="1716" t="s">
        <v>1589</v>
      </c>
      <c r="D16" s="1717"/>
      <c r="E16" s="1717"/>
      <c r="F16" s="1717"/>
      <c r="G16" s="1717"/>
      <c r="H16" s="1717"/>
      <c r="I16" s="1717"/>
      <c r="J16" s="1717"/>
      <c r="K16" s="1717"/>
      <c r="L16" s="1717"/>
      <c r="M16" s="1718"/>
    </row>
    <row r="17" spans="1:13" ht="34.5" customHeight="1">
      <c r="A17" s="1715"/>
      <c r="B17" s="140" t="s">
        <v>1074</v>
      </c>
      <c r="C17" s="1716" t="s">
        <v>718</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37"/>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1590</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592"/>
      <c r="K26" s="23"/>
      <c r="L26" s="25"/>
      <c r="M26" s="108"/>
    </row>
    <row r="27" spans="1:13">
      <c r="A27" s="1715"/>
      <c r="B27" s="1557"/>
      <c r="C27" s="70" t="s">
        <v>971</v>
      </c>
      <c r="D27" s="24"/>
      <c r="E27" s="25"/>
      <c r="F27" s="17" t="s">
        <v>972</v>
      </c>
      <c r="G27" s="19"/>
      <c r="H27" s="25"/>
      <c r="I27" s="26" t="s">
        <v>105</v>
      </c>
      <c r="J27" s="591" t="s">
        <v>1591</v>
      </c>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51.75" customHeight="1">
      <c r="A30" s="1715"/>
      <c r="B30" s="143"/>
      <c r="C30" s="76" t="s">
        <v>974</v>
      </c>
      <c r="D30" s="30" t="s">
        <v>431</v>
      </c>
      <c r="E30" s="23"/>
      <c r="F30" s="31" t="s">
        <v>975</v>
      </c>
      <c r="G30" s="30" t="s">
        <v>431</v>
      </c>
      <c r="H30" s="23"/>
      <c r="I30" s="31" t="s">
        <v>976</v>
      </c>
      <c r="J30" s="2379" t="s">
        <v>431</v>
      </c>
      <c r="K30" s="2380"/>
      <c r="L30" s="23"/>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33">
        <v>2023</v>
      </c>
      <c r="E33" s="34"/>
      <c r="F33" s="23" t="s">
        <v>979</v>
      </c>
      <c r="G33" s="35" t="s">
        <v>1593</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1958">
        <v>1</v>
      </c>
      <c r="E37" s="1959"/>
      <c r="F37" s="204">
        <v>0</v>
      </c>
      <c r="G37" s="9"/>
      <c r="H37" s="1958">
        <v>1</v>
      </c>
      <c r="I37" s="1959"/>
      <c r="J37" s="204">
        <v>0</v>
      </c>
      <c r="K37" s="9"/>
      <c r="L37" s="1958">
        <v>1</v>
      </c>
      <c r="M37" s="2056"/>
    </row>
    <row r="38" spans="1:13">
      <c r="A38" s="1715"/>
      <c r="B38" s="1557"/>
      <c r="C38" s="81"/>
      <c r="D38" s="6"/>
      <c r="E38" s="6"/>
      <c r="F38" s="6"/>
      <c r="G38" s="6"/>
      <c r="H38" s="131"/>
      <c r="I38" s="131"/>
      <c r="J38" s="131"/>
      <c r="K38" s="6"/>
      <c r="L38" s="6"/>
      <c r="M38" s="15"/>
    </row>
    <row r="39" spans="1:13">
      <c r="A39" s="1715"/>
      <c r="B39" s="1557"/>
      <c r="C39" s="81"/>
      <c r="D39" s="93"/>
      <c r="E39" s="9"/>
      <c r="F39" s="93"/>
      <c r="G39" s="9"/>
      <c r="H39" s="93"/>
      <c r="I39" s="9"/>
      <c r="J39" s="93"/>
      <c r="K39" s="9"/>
      <c r="L39" s="93"/>
      <c r="M39" s="95"/>
    </row>
    <row r="40" spans="1:13">
      <c r="A40" s="1715"/>
      <c r="B40" s="1557"/>
      <c r="C40" s="81"/>
      <c r="D40" s="6"/>
      <c r="E40" s="6"/>
      <c r="F40" s="6"/>
      <c r="G40" s="6"/>
      <c r="H40" s="131"/>
      <c r="I40" s="131"/>
      <c r="J40" s="131"/>
      <c r="K40" s="6"/>
      <c r="L40" s="6"/>
      <c r="M40" s="15"/>
    </row>
    <row r="41" spans="1:13">
      <c r="A41" s="1715"/>
      <c r="B41" s="1557"/>
      <c r="C41" s="81"/>
      <c r="D41" s="93"/>
      <c r="E41" s="9"/>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1958">
        <v>3</v>
      </c>
      <c r="G43" s="1959"/>
      <c r="H43" s="1937"/>
      <c r="I43" s="193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110" t="s">
        <v>984</v>
      </c>
      <c r="L46" s="1599"/>
      <c r="M46" s="1600"/>
    </row>
    <row r="47" spans="1:13">
      <c r="A47" s="1715"/>
      <c r="B47" s="1557"/>
      <c r="C47" s="109"/>
      <c r="D47" s="111" t="s">
        <v>964</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c r="A49" s="1715"/>
      <c r="B49" s="151" t="s">
        <v>985</v>
      </c>
      <c r="C49" s="2382" t="s">
        <v>1743</v>
      </c>
      <c r="D49" s="2383"/>
      <c r="E49" s="2383"/>
      <c r="F49" s="2383"/>
      <c r="G49" s="2383"/>
      <c r="H49" s="2383"/>
      <c r="I49" s="2383"/>
      <c r="J49" s="2383"/>
      <c r="K49" s="2383"/>
      <c r="L49" s="2383"/>
      <c r="M49" s="2384"/>
    </row>
    <row r="50" spans="1:13">
      <c r="A50" s="1715"/>
      <c r="B50" s="140" t="s">
        <v>986</v>
      </c>
      <c r="C50" s="1915" t="s">
        <v>1744</v>
      </c>
      <c r="D50" s="1690"/>
      <c r="E50" s="1690"/>
      <c r="F50" s="1690"/>
      <c r="G50" s="1690"/>
      <c r="H50" s="1690"/>
      <c r="I50" s="1690"/>
      <c r="J50" s="1690"/>
      <c r="K50" s="1690"/>
      <c r="L50" s="1690"/>
      <c r="M50" s="1884"/>
    </row>
    <row r="51" spans="1:13">
      <c r="A51" s="1715"/>
      <c r="B51" s="140" t="s">
        <v>988</v>
      </c>
      <c r="C51" s="2376">
        <v>30</v>
      </c>
      <c r="D51" s="2377"/>
      <c r="E51" s="2377"/>
      <c r="F51" s="2377"/>
      <c r="G51" s="2377"/>
      <c r="H51" s="2377"/>
      <c r="I51" s="2377"/>
      <c r="J51" s="2377"/>
      <c r="K51" s="2377"/>
      <c r="L51" s="2377"/>
      <c r="M51" s="2378"/>
    </row>
    <row r="52" spans="1:13">
      <c r="A52" s="1715"/>
      <c r="B52" s="140" t="s">
        <v>990</v>
      </c>
      <c r="C52" s="1915" t="s">
        <v>1595</v>
      </c>
      <c r="D52" s="1690"/>
      <c r="E52" s="1690"/>
      <c r="F52" s="1690"/>
      <c r="G52" s="1690"/>
      <c r="H52" s="1690"/>
      <c r="I52" s="1690"/>
      <c r="J52" s="1690"/>
      <c r="K52" s="1690"/>
      <c r="L52" s="1690"/>
      <c r="M52" s="1884"/>
    </row>
    <row r="53" spans="1:13" ht="15.75" customHeight="1">
      <c r="A53" s="1699" t="s">
        <v>216</v>
      </c>
      <c r="B53" s="144" t="s">
        <v>992</v>
      </c>
      <c r="C53" s="2231" t="s">
        <v>655</v>
      </c>
      <c r="D53" s="2232"/>
      <c r="E53" s="2232"/>
      <c r="F53" s="2232"/>
      <c r="G53" s="2232"/>
      <c r="H53" s="2232"/>
      <c r="I53" s="2232"/>
      <c r="J53" s="2232"/>
      <c r="K53" s="2232"/>
      <c r="L53" s="2232"/>
      <c r="M53" s="2233"/>
    </row>
    <row r="54" spans="1:13">
      <c r="A54" s="1700"/>
      <c r="B54" s="144" t="s">
        <v>993</v>
      </c>
      <c r="C54" s="2231" t="s">
        <v>1596</v>
      </c>
      <c r="D54" s="2232"/>
      <c r="E54" s="2232"/>
      <c r="F54" s="2232"/>
      <c r="G54" s="2232"/>
      <c r="H54" s="2232"/>
      <c r="I54" s="2232"/>
      <c r="J54" s="2232"/>
      <c r="K54" s="2232"/>
      <c r="L54" s="2232"/>
      <c r="M54" s="2233"/>
    </row>
    <row r="55" spans="1:13">
      <c r="A55" s="1700"/>
      <c r="B55" s="144" t="s">
        <v>995</v>
      </c>
      <c r="C55" s="2231" t="s">
        <v>1519</v>
      </c>
      <c r="D55" s="2232"/>
      <c r="E55" s="2232"/>
      <c r="F55" s="2232"/>
      <c r="G55" s="2232"/>
      <c r="H55" s="2232"/>
      <c r="I55" s="2232"/>
      <c r="J55" s="2232"/>
      <c r="K55" s="2232"/>
      <c r="L55" s="2232"/>
      <c r="M55" s="2233"/>
    </row>
    <row r="56" spans="1:13" ht="15.75" customHeight="1">
      <c r="A56" s="1700"/>
      <c r="B56" s="145" t="s">
        <v>997</v>
      </c>
      <c r="C56" s="2231" t="s">
        <v>1597</v>
      </c>
      <c r="D56" s="2232"/>
      <c r="E56" s="2232"/>
      <c r="F56" s="2232"/>
      <c r="G56" s="2232"/>
      <c r="H56" s="2232"/>
      <c r="I56" s="2232"/>
      <c r="J56" s="2232"/>
      <c r="K56" s="2232"/>
      <c r="L56" s="2232"/>
      <c r="M56" s="2233"/>
    </row>
    <row r="57" spans="1:13" ht="15.75" customHeight="1">
      <c r="A57" s="1700"/>
      <c r="B57" s="144" t="s">
        <v>998</v>
      </c>
      <c r="C57" s="2234" t="s">
        <v>657</v>
      </c>
      <c r="D57" s="2235"/>
      <c r="E57" s="2235"/>
      <c r="F57" s="2235"/>
      <c r="G57" s="2235"/>
      <c r="H57" s="2235"/>
      <c r="I57" s="2235"/>
      <c r="J57" s="2235"/>
      <c r="K57" s="2235"/>
      <c r="L57" s="2235"/>
      <c r="M57" s="2236"/>
    </row>
    <row r="58" spans="1:13">
      <c r="A58" s="1704"/>
      <c r="B58" s="144" t="s">
        <v>999</v>
      </c>
      <c r="C58" s="2231" t="s">
        <v>656</v>
      </c>
      <c r="D58" s="2232"/>
      <c r="E58" s="2232"/>
      <c r="F58" s="2232"/>
      <c r="G58" s="2232"/>
      <c r="H58" s="2232"/>
      <c r="I58" s="2232"/>
      <c r="J58" s="2232"/>
      <c r="K58" s="2232"/>
      <c r="L58" s="2232"/>
      <c r="M58" s="2233"/>
    </row>
    <row r="59" spans="1:13" ht="15.75" customHeight="1">
      <c r="A59" s="1699" t="s">
        <v>1000</v>
      </c>
      <c r="B59" s="146" t="s">
        <v>1001</v>
      </c>
      <c r="C59" s="1705"/>
      <c r="D59" s="1706"/>
      <c r="E59" s="1706"/>
      <c r="F59" s="1706"/>
      <c r="G59" s="1706"/>
      <c r="H59" s="1706"/>
      <c r="I59" s="1706"/>
      <c r="J59" s="1706"/>
      <c r="K59" s="1706"/>
      <c r="L59" s="1706"/>
      <c r="M59" s="1707"/>
    </row>
    <row r="60" spans="1:13" ht="30" customHeight="1">
      <c r="A60" s="1700"/>
      <c r="B60" s="146" t="s">
        <v>1003</v>
      </c>
      <c r="C60" s="1705"/>
      <c r="D60" s="1706"/>
      <c r="E60" s="1706"/>
      <c r="F60" s="1706"/>
      <c r="G60" s="1706"/>
      <c r="H60" s="1706"/>
      <c r="I60" s="1706"/>
      <c r="J60" s="1706"/>
      <c r="K60" s="1706"/>
      <c r="L60" s="1706"/>
      <c r="M60" s="1707"/>
    </row>
    <row r="61" spans="1:13" ht="30" customHeight="1">
      <c r="A61" s="1700"/>
      <c r="B61" s="147" t="s">
        <v>296</v>
      </c>
      <c r="C61" s="2381"/>
      <c r="D61" s="2055"/>
      <c r="E61" s="2055"/>
      <c r="F61" s="2055"/>
      <c r="G61" s="2055"/>
      <c r="H61" s="2055"/>
      <c r="I61" s="2055"/>
      <c r="J61" s="2055"/>
      <c r="K61" s="2055"/>
      <c r="L61" s="2055"/>
      <c r="M61" s="2056"/>
    </row>
    <row r="62" spans="1:13">
      <c r="A62" s="138" t="s">
        <v>220</v>
      </c>
      <c r="B62" s="148"/>
      <c r="C62" s="1749"/>
      <c r="D62" s="2154"/>
      <c r="E62" s="2154"/>
      <c r="F62" s="2154"/>
      <c r="G62" s="2154"/>
      <c r="H62" s="2154"/>
      <c r="I62" s="2154"/>
      <c r="J62" s="2154"/>
      <c r="K62" s="2154"/>
      <c r="L62" s="2154"/>
      <c r="M62" s="2155"/>
    </row>
  </sheetData>
  <mergeCells count="54">
    <mergeCell ref="C62:M62"/>
    <mergeCell ref="C12:M12"/>
    <mergeCell ref="C13:M13"/>
    <mergeCell ref="C49:M49"/>
    <mergeCell ref="C50:M50"/>
    <mergeCell ref="F14:M14"/>
    <mergeCell ref="D37:E37"/>
    <mergeCell ref="H37:I37"/>
    <mergeCell ref="L37:M37"/>
    <mergeCell ref="F43:G43"/>
    <mergeCell ref="H43:I43"/>
    <mergeCell ref="C52:M52"/>
    <mergeCell ref="C6:M6"/>
    <mergeCell ref="C11:M11"/>
    <mergeCell ref="A59:A61"/>
    <mergeCell ref="C59:M59"/>
    <mergeCell ref="C60:M60"/>
    <mergeCell ref="C61:M61"/>
    <mergeCell ref="A53:A58"/>
    <mergeCell ref="C53:M53"/>
    <mergeCell ref="C54:M54"/>
    <mergeCell ref="C55:M55"/>
    <mergeCell ref="C56:M56"/>
    <mergeCell ref="C57:M57"/>
    <mergeCell ref="C58:M58"/>
    <mergeCell ref="A16:A52"/>
    <mergeCell ref="C16:M16"/>
    <mergeCell ref="C17:M17"/>
    <mergeCell ref="B18:B24"/>
    <mergeCell ref="B25:B28"/>
    <mergeCell ref="B32:B34"/>
    <mergeCell ref="B35:B44"/>
    <mergeCell ref="C51:M51"/>
    <mergeCell ref="J30:K30"/>
    <mergeCell ref="B45:B48"/>
    <mergeCell ref="F46:F47"/>
    <mergeCell ref="G46:J47"/>
    <mergeCell ref="L46:M47"/>
    <mergeCell ref="A2:A15"/>
    <mergeCell ref="F4:G4"/>
    <mergeCell ref="C7:D7"/>
    <mergeCell ref="I7:M7"/>
    <mergeCell ref="B8:B10"/>
    <mergeCell ref="C9:D9"/>
    <mergeCell ref="F9:G9"/>
    <mergeCell ref="I9:J9"/>
    <mergeCell ref="C10:D10"/>
    <mergeCell ref="F10:G10"/>
    <mergeCell ref="I10:J10"/>
    <mergeCell ref="B14:B15"/>
    <mergeCell ref="C14:D14"/>
    <mergeCell ref="C2:M2"/>
    <mergeCell ref="C3:M3"/>
    <mergeCell ref="C5:M5"/>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pageSetup orientation="landscape"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0"/>
  <sheetViews>
    <sheetView topLeftCell="C18"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28.5703125" style="11" customWidth="1"/>
    <col min="14" max="18" width="28" style="11" customWidth="1"/>
    <col min="19" max="16384" width="11.42578125" style="11"/>
  </cols>
  <sheetData>
    <row r="1" spans="1:13" ht="16.5" thickBot="1">
      <c r="A1" s="56"/>
      <c r="B1" s="57" t="s">
        <v>1584</v>
      </c>
      <c r="C1" s="196"/>
      <c r="D1" s="196"/>
      <c r="E1" s="196"/>
      <c r="F1" s="196"/>
      <c r="G1" s="196"/>
      <c r="H1" s="196"/>
      <c r="I1" s="196"/>
      <c r="J1" s="196"/>
      <c r="K1" s="196"/>
      <c r="L1" s="196"/>
      <c r="M1" s="197"/>
    </row>
    <row r="2" spans="1:13" ht="36" customHeight="1">
      <c r="A2" s="1728" t="s">
        <v>944</v>
      </c>
      <c r="B2" s="139" t="s">
        <v>945</v>
      </c>
      <c r="C2" s="1730" t="s">
        <v>2190</v>
      </c>
      <c r="D2" s="1731"/>
      <c r="E2" s="1731"/>
      <c r="F2" s="1731"/>
      <c r="G2" s="1731"/>
      <c r="H2" s="1731"/>
      <c r="I2" s="1731"/>
      <c r="J2" s="1731"/>
      <c r="K2" s="1731"/>
      <c r="L2" s="1731"/>
      <c r="M2" s="1732"/>
    </row>
    <row r="3" spans="1:13" ht="31.5">
      <c r="A3" s="1729"/>
      <c r="B3" s="151" t="s">
        <v>1063</v>
      </c>
      <c r="C3" s="1733" t="s">
        <v>2193</v>
      </c>
      <c r="D3" s="1734"/>
      <c r="E3" s="1734"/>
      <c r="F3" s="1734"/>
      <c r="G3" s="1734"/>
      <c r="H3" s="1734"/>
      <c r="I3" s="1734"/>
      <c r="J3" s="1734"/>
      <c r="K3" s="1734"/>
      <c r="L3" s="1734"/>
      <c r="M3" s="1735"/>
    </row>
    <row r="4" spans="1:13" ht="25.5" customHeight="1">
      <c r="A4" s="1729"/>
      <c r="B4" s="142" t="s">
        <v>292</v>
      </c>
      <c r="C4" s="114" t="s">
        <v>331</v>
      </c>
      <c r="D4" s="115"/>
      <c r="E4" s="1390"/>
      <c r="F4" s="1736" t="s">
        <v>293</v>
      </c>
      <c r="G4" s="1737"/>
      <c r="H4" s="117">
        <v>43</v>
      </c>
      <c r="I4" s="1958"/>
      <c r="J4" s="2055"/>
      <c r="K4" s="2055"/>
      <c r="L4" s="2055"/>
      <c r="M4" s="2056"/>
    </row>
    <row r="5" spans="1:13">
      <c r="A5" s="1729"/>
      <c r="B5" s="142" t="s">
        <v>947</v>
      </c>
      <c r="C5" s="1956" t="s">
        <v>1496</v>
      </c>
      <c r="D5" s="1956"/>
      <c r="E5" s="1956"/>
      <c r="F5" s="1956"/>
      <c r="G5" s="1956"/>
      <c r="H5" s="1956"/>
      <c r="I5" s="1956"/>
      <c r="J5" s="1956"/>
      <c r="K5" s="1956"/>
      <c r="L5" s="1956"/>
      <c r="M5" s="1957"/>
    </row>
    <row r="6" spans="1:13" ht="31.5" customHeight="1">
      <c r="A6" s="1729"/>
      <c r="B6" s="142" t="s">
        <v>948</v>
      </c>
      <c r="C6" s="1956" t="s">
        <v>1497</v>
      </c>
      <c r="D6" s="1956"/>
      <c r="E6" s="1956"/>
      <c r="F6" s="1956"/>
      <c r="G6" s="1956"/>
      <c r="H6" s="1956"/>
      <c r="I6" s="1956"/>
      <c r="J6" s="1956"/>
      <c r="K6" s="1956"/>
      <c r="L6" s="1956"/>
      <c r="M6" s="1957"/>
    </row>
    <row r="7" spans="1:13">
      <c r="A7" s="1729"/>
      <c r="B7" s="151" t="s">
        <v>949</v>
      </c>
      <c r="C7" s="1391" t="s">
        <v>2206</v>
      </c>
      <c r="D7" s="1392"/>
      <c r="E7" s="1392"/>
      <c r="F7" s="120"/>
      <c r="G7" s="121"/>
      <c r="H7" s="61" t="s">
        <v>296</v>
      </c>
      <c r="I7" s="1992" t="s">
        <v>56</v>
      </c>
      <c r="J7" s="1992"/>
      <c r="K7" s="1992"/>
      <c r="L7" s="1992"/>
      <c r="M7" s="1993"/>
    </row>
    <row r="8" spans="1:13" ht="3.75" customHeight="1">
      <c r="A8" s="1729"/>
      <c r="B8" s="1741" t="s">
        <v>950</v>
      </c>
      <c r="C8" s="122"/>
      <c r="D8" s="123"/>
      <c r="E8" s="123"/>
      <c r="F8" s="123"/>
      <c r="G8" s="123"/>
      <c r="H8" s="123"/>
      <c r="I8" s="123"/>
      <c r="J8" s="123"/>
      <c r="K8" s="123"/>
      <c r="L8" s="124"/>
      <c r="M8" s="125"/>
    </row>
    <row r="9" spans="1:13" ht="31.5" customHeight="1">
      <c r="A9" s="1729"/>
      <c r="B9" s="1742"/>
      <c r="C9" s="2396" t="s">
        <v>2194</v>
      </c>
      <c r="D9" s="2397"/>
      <c r="E9" s="2397"/>
      <c r="F9" s="1745" t="s">
        <v>2195</v>
      </c>
      <c r="G9" s="1745"/>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102.75" customHeight="1">
      <c r="A11" s="1729"/>
      <c r="B11" s="151" t="s">
        <v>952</v>
      </c>
      <c r="C11" s="1716" t="s">
        <v>2196</v>
      </c>
      <c r="D11" s="1717"/>
      <c r="E11" s="1717"/>
      <c r="F11" s="1717"/>
      <c r="G11" s="1717"/>
      <c r="H11" s="1717"/>
      <c r="I11" s="1717"/>
      <c r="J11" s="1717"/>
      <c r="K11" s="1717"/>
      <c r="L11" s="1717"/>
      <c r="M11" s="1718"/>
    </row>
    <row r="12" spans="1:13" ht="323.25" customHeight="1">
      <c r="A12" s="1729"/>
      <c r="B12" s="151" t="s">
        <v>1069</v>
      </c>
      <c r="C12" s="2136" t="s">
        <v>2288</v>
      </c>
      <c r="D12" s="2137"/>
      <c r="E12" s="2137"/>
      <c r="F12" s="2137"/>
      <c r="G12" s="2137"/>
      <c r="H12" s="2137"/>
      <c r="I12" s="2137"/>
      <c r="J12" s="2137"/>
      <c r="K12" s="2137"/>
      <c r="L12" s="2137"/>
      <c r="M12" s="2138"/>
    </row>
    <row r="13" spans="1:13" ht="31.5">
      <c r="A13" s="1729"/>
      <c r="B13" s="151" t="s">
        <v>1071</v>
      </c>
      <c r="C13" s="1747" t="s">
        <v>639</v>
      </c>
      <c r="D13" s="1712"/>
      <c r="E13" s="1712"/>
      <c r="F13" s="1712"/>
      <c r="G13" s="1712"/>
      <c r="H13" s="1712"/>
      <c r="I13" s="1712"/>
      <c r="J13" s="1712"/>
      <c r="K13" s="1712"/>
      <c r="L13" s="1712"/>
      <c r="M13" s="1713"/>
    </row>
    <row r="14" spans="1:13" ht="66" customHeight="1">
      <c r="A14" s="1729"/>
      <c r="B14" s="1746" t="s">
        <v>1072</v>
      </c>
      <c r="C14" s="2394" t="s">
        <v>69</v>
      </c>
      <c r="D14" s="2394"/>
      <c r="E14" s="2395" t="s">
        <v>108</v>
      </c>
      <c r="F14" s="2394" t="s">
        <v>1500</v>
      </c>
      <c r="G14" s="2394"/>
      <c r="H14" s="2394"/>
      <c r="I14" s="2394"/>
      <c r="J14" s="2394"/>
      <c r="K14" s="2394"/>
      <c r="L14" s="2394"/>
      <c r="M14" s="2394"/>
    </row>
    <row r="15" spans="1:13">
      <c r="A15" s="1729"/>
      <c r="B15" s="1746"/>
      <c r="C15" s="2394"/>
      <c r="D15" s="2394"/>
      <c r="E15" s="2395"/>
      <c r="F15" s="2394"/>
      <c r="G15" s="2394"/>
      <c r="H15" s="2394"/>
      <c r="I15" s="2394"/>
      <c r="J15" s="2394"/>
      <c r="K15" s="2394"/>
      <c r="L15" s="2394"/>
      <c r="M15" s="2394"/>
    </row>
    <row r="16" spans="1:13">
      <c r="A16" s="1714" t="s">
        <v>204</v>
      </c>
      <c r="B16" s="140" t="s">
        <v>283</v>
      </c>
      <c r="C16" s="1716" t="s">
        <v>2192</v>
      </c>
      <c r="D16" s="1717"/>
      <c r="E16" s="1717"/>
      <c r="F16" s="1717"/>
      <c r="G16" s="1717"/>
      <c r="H16" s="1717"/>
      <c r="I16" s="1717"/>
      <c r="J16" s="1717"/>
      <c r="K16" s="1717"/>
      <c r="L16" s="1717"/>
      <c r="M16" s="1718"/>
    </row>
    <row r="17" spans="1:13" ht="60" customHeight="1">
      <c r="A17" s="1715"/>
      <c r="B17" s="140" t="s">
        <v>1074</v>
      </c>
      <c r="C17" s="1716" t="s">
        <v>2191</v>
      </c>
      <c r="D17" s="1717"/>
      <c r="E17" s="1717"/>
      <c r="F17" s="1717"/>
      <c r="G17" s="1717"/>
      <c r="H17" s="1717"/>
      <c r="I17" s="1717"/>
      <c r="J17" s="1717"/>
      <c r="K17" s="1717"/>
      <c r="L17" s="1717"/>
      <c r="M17" s="1718"/>
    </row>
    <row r="18" spans="1:13" ht="8.25" customHeight="1">
      <c r="A18" s="1715"/>
      <c r="B18" s="1556" t="s">
        <v>954</v>
      </c>
      <c r="C1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t="s">
        <v>964</v>
      </c>
      <c r="E23" s="17" t="s">
        <v>965</v>
      </c>
      <c r="F23" s="129" t="s">
        <v>2197</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2289</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30" t="s">
        <v>411</v>
      </c>
      <c r="E30" s="23"/>
      <c r="F30" s="31" t="s">
        <v>975</v>
      </c>
      <c r="G30" s="19" t="s">
        <v>411</v>
      </c>
      <c r="H30" s="23"/>
      <c r="I30" s="31" t="s">
        <v>976</v>
      </c>
      <c r="J30" s="1722" t="s">
        <v>411</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2024</v>
      </c>
      <c r="E33" s="34"/>
      <c r="F33" s="23" t="s">
        <v>979</v>
      </c>
      <c r="G33" s="199" t="s">
        <v>2198</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4">
        <v>0</v>
      </c>
      <c r="E37" s="9"/>
      <c r="F37" s="204">
        <v>20</v>
      </c>
      <c r="G37" s="9"/>
      <c r="H37" s="204">
        <v>0</v>
      </c>
      <c r="I37" s="9"/>
      <c r="J37" s="204">
        <v>0</v>
      </c>
      <c r="K37" s="9"/>
      <c r="L37" s="204">
        <v>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4">
        <v>20</v>
      </c>
      <c r="E39" s="9"/>
      <c r="F39" s="204">
        <v>0</v>
      </c>
      <c r="G39" s="9"/>
      <c r="H39" s="204">
        <v>0</v>
      </c>
      <c r="I39" s="9"/>
      <c r="J39" s="204">
        <v>0</v>
      </c>
      <c r="K39" s="9"/>
      <c r="L39" s="204">
        <v>20</v>
      </c>
      <c r="M39" s="95"/>
    </row>
    <row r="40" spans="1:13">
      <c r="A40" s="1715"/>
      <c r="B40" s="1557"/>
      <c r="C40" s="81"/>
      <c r="D40" s="6">
        <v>2033</v>
      </c>
      <c r="E40" s="6"/>
      <c r="F40" s="10" t="s">
        <v>981</v>
      </c>
      <c r="G40" s="6"/>
      <c r="H40" s="131"/>
      <c r="I40" s="131"/>
      <c r="J40" s="131"/>
      <c r="K40" s="6"/>
      <c r="L40" s="6"/>
      <c r="M40" s="200"/>
    </row>
    <row r="41" spans="1:13">
      <c r="A41" s="1715"/>
      <c r="B41" s="1557"/>
      <c r="C41" s="81"/>
      <c r="D41" s="204"/>
      <c r="E41" s="9"/>
      <c r="F41" s="204">
        <v>60</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1484</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04.25" customHeight="1">
      <c r="A47" s="1715"/>
      <c r="B47" s="151" t="s">
        <v>985</v>
      </c>
      <c r="C47" s="1716" t="s">
        <v>2199</v>
      </c>
      <c r="D47" s="1717"/>
      <c r="E47" s="1717"/>
      <c r="F47" s="1717"/>
      <c r="G47" s="1717"/>
      <c r="H47" s="1717"/>
      <c r="I47" s="1717"/>
      <c r="J47" s="1717"/>
      <c r="K47" s="1717"/>
      <c r="L47" s="1717"/>
      <c r="M47" s="1718"/>
    </row>
    <row r="48" spans="1:13">
      <c r="A48" s="1715"/>
      <c r="B48" s="140" t="s">
        <v>986</v>
      </c>
      <c r="C48" s="1716" t="s">
        <v>2200</v>
      </c>
      <c r="D48" s="1717"/>
      <c r="E48" s="1717"/>
      <c r="F48" s="1717"/>
      <c r="G48" s="1717"/>
      <c r="H48" s="1717"/>
      <c r="I48" s="1717"/>
      <c r="J48" s="1717"/>
      <c r="K48" s="1717"/>
      <c r="L48" s="1717"/>
      <c r="M48" s="1718"/>
    </row>
    <row r="49" spans="1:13">
      <c r="A49" s="1715"/>
      <c r="B49" s="140" t="s">
        <v>988</v>
      </c>
      <c r="C49" s="1716">
        <v>30</v>
      </c>
      <c r="D49" s="1717"/>
      <c r="E49" s="1717"/>
      <c r="F49" s="1717"/>
      <c r="G49" s="1717"/>
      <c r="H49" s="1717"/>
      <c r="I49" s="1717"/>
      <c r="J49" s="1717"/>
      <c r="K49" s="1717"/>
      <c r="L49" s="1717"/>
      <c r="M49" s="1718"/>
    </row>
    <row r="50" spans="1:13">
      <c r="A50" s="1715"/>
      <c r="B50" s="140" t="s">
        <v>990</v>
      </c>
      <c r="C50" s="1909" t="s">
        <v>326</v>
      </c>
      <c r="D50" s="1717"/>
      <c r="E50" s="1717"/>
      <c r="F50" s="1717"/>
      <c r="G50" s="1717"/>
      <c r="H50" s="1717"/>
      <c r="I50" s="1717"/>
      <c r="J50" s="1717"/>
      <c r="K50" s="1717"/>
      <c r="L50" s="1717"/>
      <c r="M50" s="1718"/>
    </row>
    <row r="51" spans="1:13" ht="15.75" customHeight="1">
      <c r="A51" s="1699" t="s">
        <v>216</v>
      </c>
      <c r="B51" s="144" t="s">
        <v>992</v>
      </c>
      <c r="C51" s="1705" t="s">
        <v>336</v>
      </c>
      <c r="D51" s="1706"/>
      <c r="E51" s="1706"/>
      <c r="F51" s="1706"/>
      <c r="G51" s="1706"/>
      <c r="H51" s="1706"/>
      <c r="I51" s="1706"/>
      <c r="J51" s="1706"/>
      <c r="K51" s="1706"/>
      <c r="L51" s="1706"/>
      <c r="M51" s="1707"/>
    </row>
    <row r="52" spans="1:13">
      <c r="A52" s="1700"/>
      <c r="B52" s="144" t="s">
        <v>993</v>
      </c>
      <c r="C52" s="1705" t="s">
        <v>994</v>
      </c>
      <c r="D52" s="1706"/>
      <c r="E52" s="1706"/>
      <c r="F52" s="1706"/>
      <c r="G52" s="1706"/>
      <c r="H52" s="1706"/>
      <c r="I52" s="1706"/>
      <c r="J52" s="1706"/>
      <c r="K52" s="1706"/>
      <c r="L52" s="1706"/>
      <c r="M52" s="1707"/>
    </row>
    <row r="53" spans="1:13">
      <c r="A53" s="1700"/>
      <c r="B53" s="144" t="s">
        <v>995</v>
      </c>
      <c r="C53" s="1705" t="s">
        <v>996</v>
      </c>
      <c r="D53" s="1706"/>
      <c r="E53" s="1706"/>
      <c r="F53" s="1706"/>
      <c r="G53" s="1706"/>
      <c r="H53" s="1706"/>
      <c r="I53" s="1706"/>
      <c r="J53" s="1706"/>
      <c r="K53" s="1706"/>
      <c r="L53" s="1706"/>
      <c r="M53" s="1707"/>
    </row>
    <row r="54" spans="1:13" ht="15.75" customHeight="1">
      <c r="A54" s="1700"/>
      <c r="B54" s="145" t="s">
        <v>997</v>
      </c>
      <c r="C54" s="1705" t="s">
        <v>335</v>
      </c>
      <c r="D54" s="1706"/>
      <c r="E54" s="1706"/>
      <c r="F54" s="1706"/>
      <c r="G54" s="1706"/>
      <c r="H54" s="1706"/>
      <c r="I54" s="1706"/>
      <c r="J54" s="1706"/>
      <c r="K54" s="1706"/>
      <c r="L54" s="1706"/>
      <c r="M54" s="1707"/>
    </row>
    <row r="55" spans="1:13" ht="15.75" customHeight="1">
      <c r="A55" s="1700"/>
      <c r="B55" s="144" t="s">
        <v>998</v>
      </c>
      <c r="C55" s="1705" t="s">
        <v>337</v>
      </c>
      <c r="D55" s="1706"/>
      <c r="E55" s="1706"/>
      <c r="F55" s="1706"/>
      <c r="G55" s="1706"/>
      <c r="H55" s="1706"/>
      <c r="I55" s="1706"/>
      <c r="J55" s="1706"/>
      <c r="K55" s="1706"/>
      <c r="L55" s="1706"/>
      <c r="M55" s="1707"/>
    </row>
    <row r="56" spans="1:13" ht="16.5" thickBot="1">
      <c r="A56" s="1704"/>
      <c r="B56" s="144" t="s">
        <v>999</v>
      </c>
      <c r="C56" s="1705"/>
      <c r="D56" s="1706"/>
      <c r="E56" s="1706"/>
      <c r="F56" s="1706"/>
      <c r="G56" s="1706"/>
      <c r="H56" s="1706"/>
      <c r="I56" s="1706"/>
      <c r="J56" s="1706"/>
      <c r="K56" s="1706"/>
      <c r="L56" s="1706"/>
      <c r="M56" s="1707"/>
    </row>
    <row r="57" spans="1:13" ht="15.75" customHeight="1">
      <c r="A57" s="1699" t="s">
        <v>1000</v>
      </c>
      <c r="B57" s="146" t="s">
        <v>1001</v>
      </c>
      <c r="C57" s="2385"/>
      <c r="D57" s="2386"/>
      <c r="E57" s="2386"/>
      <c r="F57" s="2386"/>
      <c r="G57" s="2386"/>
      <c r="H57" s="2386"/>
      <c r="I57" s="2386"/>
      <c r="J57" s="2386"/>
      <c r="K57" s="2386"/>
      <c r="L57" s="2386"/>
      <c r="M57" s="2387"/>
    </row>
    <row r="58" spans="1:13" ht="30" customHeight="1">
      <c r="A58" s="1700"/>
      <c r="B58" s="146" t="s">
        <v>1003</v>
      </c>
      <c r="C58" s="2385"/>
      <c r="D58" s="2386"/>
      <c r="E58" s="2386"/>
      <c r="F58" s="2386"/>
      <c r="G58" s="2386"/>
      <c r="H58" s="2386"/>
      <c r="I58" s="2386"/>
      <c r="J58" s="2386"/>
      <c r="K58" s="2386"/>
      <c r="L58" s="2386"/>
      <c r="M58" s="2387"/>
    </row>
    <row r="59" spans="1:13" ht="30" customHeight="1" thickBot="1">
      <c r="A59" s="1700"/>
      <c r="B59" s="147" t="s">
        <v>296</v>
      </c>
      <c r="C59" s="2388"/>
      <c r="D59" s="2389"/>
      <c r="E59" s="2389"/>
      <c r="F59" s="2389"/>
      <c r="G59" s="2389"/>
      <c r="H59" s="2389"/>
      <c r="I59" s="2389"/>
      <c r="J59" s="2389"/>
      <c r="K59" s="2389"/>
      <c r="L59" s="2389"/>
      <c r="M59" s="2390"/>
    </row>
    <row r="60" spans="1:13" ht="65.25" customHeight="1" thickBot="1">
      <c r="A60" s="138" t="s">
        <v>220</v>
      </c>
      <c r="B60" s="148"/>
      <c r="C60" s="2391"/>
      <c r="D60" s="2392"/>
      <c r="E60" s="2392"/>
      <c r="F60" s="2392"/>
      <c r="G60" s="2392"/>
      <c r="H60" s="2392"/>
      <c r="I60" s="2392"/>
      <c r="J60" s="2392"/>
      <c r="K60" s="2392"/>
      <c r="L60" s="2392"/>
      <c r="M60" s="2393"/>
    </row>
  </sheetData>
  <mergeCells count="50">
    <mergeCell ref="C11:M11"/>
    <mergeCell ref="A2:A15"/>
    <mergeCell ref="C2:M2"/>
    <mergeCell ref="C3:M3"/>
    <mergeCell ref="F4:G4"/>
    <mergeCell ref="I4:M4"/>
    <mergeCell ref="C5:M5"/>
    <mergeCell ref="C6:M6"/>
    <mergeCell ref="I7:M7"/>
    <mergeCell ref="B8:B10"/>
    <mergeCell ref="C9:E9"/>
    <mergeCell ref="F9:G9"/>
    <mergeCell ref="I9:J9"/>
    <mergeCell ref="C10:D10"/>
    <mergeCell ref="F10:G10"/>
    <mergeCell ref="I10:J10"/>
    <mergeCell ref="C12:M12"/>
    <mergeCell ref="C13:M13"/>
    <mergeCell ref="B14:B15"/>
    <mergeCell ref="C14:D15"/>
    <mergeCell ref="E14:E15"/>
    <mergeCell ref="F14:M15"/>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Q63"/>
  <sheetViews>
    <sheetView topLeftCell="A3" zoomScale="72" zoomScaleNormal="72" workbookViewId="0">
      <selection activeCell="C2" sqref="C2:M2"/>
    </sheetView>
  </sheetViews>
  <sheetFormatPr baseColWidth="10" defaultColWidth="9.140625" defaultRowHeight="15.75"/>
  <cols>
    <col min="1" max="1" width="22" customWidth="1"/>
    <col min="2" max="2" width="11.42578125" customWidth="1"/>
    <col min="4" max="4" width="12.28515625" customWidth="1"/>
    <col min="5" max="5" width="11.42578125" customWidth="1"/>
    <col min="6" max="6" width="11.85546875" customWidth="1"/>
    <col min="13" max="17" width="28" style="11" customWidth="1"/>
  </cols>
  <sheetData>
    <row r="1" spans="1:12">
      <c r="A1" s="2398" t="s">
        <v>1745</v>
      </c>
      <c r="B1" s="2399"/>
      <c r="C1" s="2399"/>
      <c r="D1" s="2399"/>
      <c r="E1" s="252" t="s">
        <v>594</v>
      </c>
      <c r="F1" s="252" t="s">
        <v>594</v>
      </c>
      <c r="G1" s="252" t="s">
        <v>594</v>
      </c>
      <c r="H1" s="252" t="s">
        <v>594</v>
      </c>
      <c r="I1" s="252" t="s">
        <v>594</v>
      </c>
      <c r="J1" s="252" t="s">
        <v>594</v>
      </c>
      <c r="K1" s="252" t="s">
        <v>594</v>
      </c>
      <c r="L1" s="253" t="s">
        <v>594</v>
      </c>
    </row>
    <row r="2" spans="1:12" ht="46.5" customHeight="1">
      <c r="A2" s="254" t="s">
        <v>945</v>
      </c>
      <c r="B2" s="1639" t="s">
        <v>725</v>
      </c>
      <c r="C2" s="1639"/>
      <c r="D2" s="1639"/>
      <c r="E2" s="1639"/>
      <c r="F2" s="1639"/>
      <c r="G2" s="1639"/>
      <c r="H2" s="1639"/>
      <c r="I2" s="1639"/>
      <c r="J2" s="1639"/>
      <c r="K2" s="1639"/>
      <c r="L2" s="1640"/>
    </row>
    <row r="3" spans="1:12" ht="45" customHeight="1">
      <c r="A3" s="255" t="s">
        <v>1063</v>
      </c>
      <c r="B3" s="1577" t="s">
        <v>1746</v>
      </c>
      <c r="C3" s="1554"/>
      <c r="D3" s="1554"/>
      <c r="E3" s="1554"/>
      <c r="F3" s="1554"/>
      <c r="G3" s="1554"/>
      <c r="H3" s="1554"/>
      <c r="I3" s="1554"/>
      <c r="J3" s="1554"/>
      <c r="K3" s="1554"/>
      <c r="L3" s="1555"/>
    </row>
    <row r="4" spans="1:12" ht="15" customHeight="1">
      <c r="A4" s="256" t="s">
        <v>292</v>
      </c>
      <c r="B4" s="216" t="s">
        <v>95</v>
      </c>
      <c r="C4" s="1663" t="s">
        <v>463</v>
      </c>
      <c r="D4" s="1664"/>
      <c r="E4" s="2127" t="s">
        <v>293</v>
      </c>
      <c r="F4" s="2128"/>
      <c r="G4" s="231" t="s">
        <v>594</v>
      </c>
      <c r="H4" s="1918">
        <v>95</v>
      </c>
      <c r="I4" s="1918"/>
      <c r="J4" s="1918"/>
      <c r="K4" s="1918"/>
      <c r="L4" s="1919"/>
    </row>
    <row r="5" spans="1:12" ht="15" customHeight="1">
      <c r="A5" s="256" t="s">
        <v>947</v>
      </c>
      <c r="B5" s="1554" t="s">
        <v>1350</v>
      </c>
      <c r="C5" s="1554"/>
      <c r="D5" s="1554"/>
      <c r="E5" s="1554"/>
      <c r="F5" s="1554"/>
      <c r="G5" s="1554"/>
      <c r="H5" s="1554"/>
      <c r="I5" s="1554"/>
      <c r="J5" s="1554"/>
      <c r="K5" s="1554"/>
      <c r="L5" s="1555"/>
    </row>
    <row r="6" spans="1:12" ht="24" customHeight="1">
      <c r="A6" s="256" t="s">
        <v>948</v>
      </c>
      <c r="B6" s="1554" t="s">
        <v>1747</v>
      </c>
      <c r="C6" s="1554"/>
      <c r="D6" s="1554"/>
      <c r="E6" s="1554"/>
      <c r="F6" s="1554"/>
      <c r="G6" s="1554"/>
      <c r="H6" s="1554"/>
      <c r="I6" s="1554"/>
      <c r="J6" s="1554"/>
      <c r="K6" s="1554"/>
      <c r="L6" s="1555"/>
    </row>
    <row r="7" spans="1:12" ht="15" customHeight="1">
      <c r="A7" s="256" t="s">
        <v>949</v>
      </c>
      <c r="B7" s="1667" t="s">
        <v>28</v>
      </c>
      <c r="C7" s="1667"/>
      <c r="D7" s="221" t="s">
        <v>594</v>
      </c>
      <c r="E7" s="221" t="s">
        <v>594</v>
      </c>
      <c r="F7" s="301" t="s">
        <v>594</v>
      </c>
      <c r="G7" s="302" t="s">
        <v>296</v>
      </c>
      <c r="H7" s="1667" t="s">
        <v>46</v>
      </c>
      <c r="I7" s="1667"/>
      <c r="J7" s="1667"/>
      <c r="K7" s="1667"/>
      <c r="L7" s="1668"/>
    </row>
    <row r="8" spans="1:12">
      <c r="A8" s="1790" t="s">
        <v>950</v>
      </c>
      <c r="B8" s="221" t="s">
        <v>594</v>
      </c>
      <c r="C8" s="221" t="s">
        <v>594</v>
      </c>
      <c r="D8" s="258" t="s">
        <v>594</v>
      </c>
      <c r="E8" s="258" t="s">
        <v>594</v>
      </c>
      <c r="F8" s="258" t="s">
        <v>594</v>
      </c>
      <c r="G8" s="258" t="s">
        <v>594</v>
      </c>
      <c r="H8" s="221" t="s">
        <v>594</v>
      </c>
      <c r="I8" s="221" t="s">
        <v>594</v>
      </c>
      <c r="J8" s="221" t="s">
        <v>594</v>
      </c>
      <c r="K8" s="221" t="s">
        <v>594</v>
      </c>
      <c r="L8" s="234" t="s">
        <v>594</v>
      </c>
    </row>
    <row r="9" spans="1:12" ht="44.25" customHeight="1">
      <c r="A9" s="1790"/>
      <c r="B9" s="2400" t="s">
        <v>46</v>
      </c>
      <c r="C9" s="2400"/>
      <c r="D9" s="221" t="s">
        <v>594</v>
      </c>
      <c r="E9" s="1666" t="s">
        <v>594</v>
      </c>
      <c r="F9" s="1666"/>
      <c r="G9" s="221" t="s">
        <v>594</v>
      </c>
      <c r="H9" s="1666" t="s">
        <v>594</v>
      </c>
      <c r="I9" s="1666"/>
      <c r="J9" s="221" t="s">
        <v>594</v>
      </c>
      <c r="K9" s="221" t="s">
        <v>594</v>
      </c>
      <c r="L9" s="234" t="s">
        <v>594</v>
      </c>
    </row>
    <row r="10" spans="1:12" ht="15" customHeight="1">
      <c r="A10" s="1791"/>
      <c r="B10" s="1666" t="s">
        <v>951</v>
      </c>
      <c r="C10" s="1666"/>
      <c r="D10" s="236" t="s">
        <v>594</v>
      </c>
      <c r="E10" s="1666" t="s">
        <v>951</v>
      </c>
      <c r="F10" s="1666"/>
      <c r="G10" s="236" t="s">
        <v>594</v>
      </c>
      <c r="H10" s="1666" t="s">
        <v>951</v>
      </c>
      <c r="I10" s="1666"/>
      <c r="J10" s="236" t="s">
        <v>594</v>
      </c>
      <c r="K10" s="236" t="s">
        <v>594</v>
      </c>
      <c r="L10" s="248" t="s">
        <v>594</v>
      </c>
    </row>
    <row r="11" spans="1:12" ht="42.75" customHeight="1">
      <c r="A11" s="256" t="s">
        <v>952</v>
      </c>
      <c r="B11" s="1554" t="s">
        <v>1748</v>
      </c>
      <c r="C11" s="1554"/>
      <c r="D11" s="1554"/>
      <c r="E11" s="1554"/>
      <c r="F11" s="1554"/>
      <c r="G11" s="1554"/>
      <c r="H11" s="1554"/>
      <c r="I11" s="1554"/>
      <c r="J11" s="1554"/>
      <c r="K11" s="1554"/>
      <c r="L11" s="1555"/>
    </row>
    <row r="12" spans="1:12" ht="41.25" customHeight="1">
      <c r="A12" s="256" t="s">
        <v>1069</v>
      </c>
      <c r="B12" s="1554" t="s">
        <v>1749</v>
      </c>
      <c r="C12" s="1554"/>
      <c r="D12" s="1554"/>
      <c r="E12" s="1554"/>
      <c r="F12" s="1554"/>
      <c r="G12" s="1554"/>
      <c r="H12" s="1554"/>
      <c r="I12" s="1554"/>
      <c r="J12" s="1554"/>
      <c r="K12" s="1554"/>
      <c r="L12" s="1555"/>
    </row>
    <row r="13" spans="1:12" ht="35.25" customHeight="1">
      <c r="A13" s="256" t="s">
        <v>1071</v>
      </c>
      <c r="B13" s="1554" t="s">
        <v>720</v>
      </c>
      <c r="C13" s="1554"/>
      <c r="D13" s="1554"/>
      <c r="E13" s="1554"/>
      <c r="F13" s="1554"/>
      <c r="G13" s="1554"/>
      <c r="H13" s="1554"/>
      <c r="I13" s="1554"/>
      <c r="J13" s="1554"/>
      <c r="K13" s="1554"/>
      <c r="L13" s="1555"/>
    </row>
    <row r="14" spans="1:12" ht="43.5" customHeight="1">
      <c r="A14" s="1767" t="s">
        <v>1072</v>
      </c>
      <c r="B14" s="1554" t="s">
        <v>57</v>
      </c>
      <c r="C14" s="1554"/>
      <c r="D14" s="232" t="s">
        <v>108</v>
      </c>
      <c r="E14" s="1554" t="s">
        <v>1338</v>
      </c>
      <c r="F14" s="1554"/>
      <c r="G14" s="1554"/>
      <c r="H14" s="1554"/>
      <c r="I14" s="1554"/>
      <c r="J14" s="1554"/>
      <c r="K14" s="1554"/>
      <c r="L14" s="1555"/>
    </row>
    <row r="15" spans="1:12">
      <c r="A15" s="1768"/>
      <c r="B15" s="216" t="s">
        <v>594</v>
      </c>
      <c r="C15" s="216" t="s">
        <v>594</v>
      </c>
      <c r="D15" s="233" t="s">
        <v>594</v>
      </c>
      <c r="E15" s="220" t="s">
        <v>594</v>
      </c>
      <c r="F15" s="220" t="s">
        <v>594</v>
      </c>
      <c r="G15" s="220" t="s">
        <v>594</v>
      </c>
      <c r="H15" s="220" t="s">
        <v>594</v>
      </c>
      <c r="I15" s="220" t="s">
        <v>594</v>
      </c>
      <c r="J15" s="220" t="s">
        <v>594</v>
      </c>
      <c r="K15" s="221" t="s">
        <v>594</v>
      </c>
      <c r="L15" s="234" t="s">
        <v>594</v>
      </c>
    </row>
    <row r="16" spans="1:12" ht="15" customHeight="1">
      <c r="A16" s="303" t="s">
        <v>594</v>
      </c>
      <c r="B16" s="1554" t="s">
        <v>594</v>
      </c>
      <c r="C16" s="1554"/>
      <c r="D16" s="1554"/>
      <c r="E16" s="1554"/>
      <c r="F16" s="1554"/>
      <c r="G16" s="1554"/>
      <c r="H16" s="1554"/>
      <c r="I16" s="1554"/>
      <c r="J16" s="1554"/>
      <c r="K16" s="1554"/>
      <c r="L16" s="1555"/>
    </row>
    <row r="17" spans="1:12" ht="15" customHeight="1">
      <c r="A17" s="259" t="s">
        <v>283</v>
      </c>
      <c r="B17" s="1554" t="s">
        <v>727</v>
      </c>
      <c r="C17" s="1554"/>
      <c r="D17" s="1554"/>
      <c r="E17" s="1554"/>
      <c r="F17" s="1554"/>
      <c r="G17" s="1554"/>
      <c r="H17" s="1554"/>
      <c r="I17" s="1554"/>
      <c r="J17" s="1554"/>
      <c r="K17" s="1554"/>
      <c r="L17" s="1555"/>
    </row>
    <row r="18" spans="1:12" ht="42.75" customHeight="1">
      <c r="A18" s="259" t="s">
        <v>1074</v>
      </c>
      <c r="B18" s="1690" t="s">
        <v>726</v>
      </c>
      <c r="C18" s="1690"/>
      <c r="D18" s="1690"/>
      <c r="E18" s="1690"/>
      <c r="F18" s="1690"/>
      <c r="G18" s="1690"/>
      <c r="H18" s="1690"/>
      <c r="I18" s="1690"/>
      <c r="J18" s="1690"/>
      <c r="K18" s="1690"/>
      <c r="L18" s="1884"/>
    </row>
    <row r="19" spans="1:12">
      <c r="A19" s="1634" t="s">
        <v>954</v>
      </c>
      <c r="B19" s="221" t="s">
        <v>594</v>
      </c>
      <c r="C19" s="220" t="s">
        <v>594</v>
      </c>
      <c r="D19" s="220" t="s">
        <v>594</v>
      </c>
      <c r="E19" s="220" t="s">
        <v>594</v>
      </c>
      <c r="F19" s="220" t="s">
        <v>594</v>
      </c>
      <c r="G19" s="220" t="s">
        <v>594</v>
      </c>
      <c r="H19" s="220" t="s">
        <v>594</v>
      </c>
      <c r="I19" s="220" t="s">
        <v>594</v>
      </c>
      <c r="J19" s="220" t="s">
        <v>594</v>
      </c>
      <c r="K19" s="220" t="s">
        <v>594</v>
      </c>
      <c r="L19" s="242" t="s">
        <v>594</v>
      </c>
    </row>
    <row r="20" spans="1:12">
      <c r="A20" s="1634"/>
      <c r="B20" s="221" t="s">
        <v>594</v>
      </c>
      <c r="C20" s="216" t="s">
        <v>594</v>
      </c>
      <c r="D20" s="220" t="s">
        <v>594</v>
      </c>
      <c r="E20" s="216" t="s">
        <v>594</v>
      </c>
      <c r="F20" s="220" t="s">
        <v>594</v>
      </c>
      <c r="G20" s="216" t="s">
        <v>594</v>
      </c>
      <c r="H20" s="220" t="s">
        <v>594</v>
      </c>
      <c r="I20" s="216" t="s">
        <v>594</v>
      </c>
      <c r="J20" s="220" t="s">
        <v>594</v>
      </c>
      <c r="K20" s="220" t="s">
        <v>594</v>
      </c>
      <c r="L20" s="242" t="s">
        <v>594</v>
      </c>
    </row>
    <row r="21" spans="1:12">
      <c r="A21" s="1634"/>
      <c r="B21" s="220" t="s">
        <v>955</v>
      </c>
      <c r="C21" s="260" t="s">
        <v>594</v>
      </c>
      <c r="D21" s="220" t="s">
        <v>956</v>
      </c>
      <c r="E21" s="260" t="s">
        <v>594</v>
      </c>
      <c r="F21" s="220" t="s">
        <v>957</v>
      </c>
      <c r="G21" s="260" t="s">
        <v>594</v>
      </c>
      <c r="H21" s="220" t="s">
        <v>958</v>
      </c>
      <c r="I21" s="260" t="s">
        <v>594</v>
      </c>
      <c r="J21" s="220" t="s">
        <v>594</v>
      </c>
      <c r="K21" s="220" t="s">
        <v>594</v>
      </c>
      <c r="L21" s="242" t="s">
        <v>594</v>
      </c>
    </row>
    <row r="22" spans="1:12">
      <c r="A22" s="1634"/>
      <c r="B22" s="220" t="s">
        <v>959</v>
      </c>
      <c r="C22" s="260" t="s">
        <v>594</v>
      </c>
      <c r="D22" s="220" t="s">
        <v>960</v>
      </c>
      <c r="E22" s="260" t="s">
        <v>594</v>
      </c>
      <c r="F22" s="220" t="s">
        <v>961</v>
      </c>
      <c r="G22" s="260" t="s">
        <v>594</v>
      </c>
      <c r="H22" s="220" t="s">
        <v>594</v>
      </c>
      <c r="I22" s="220" t="s">
        <v>594</v>
      </c>
      <c r="J22" s="220" t="s">
        <v>594</v>
      </c>
      <c r="K22" s="220" t="s">
        <v>594</v>
      </c>
      <c r="L22" s="242" t="s">
        <v>594</v>
      </c>
    </row>
    <row r="23" spans="1:12">
      <c r="A23" s="1634"/>
      <c r="B23" s="220" t="s">
        <v>962</v>
      </c>
      <c r="C23" s="260" t="s">
        <v>594</v>
      </c>
      <c r="D23" s="220" t="s">
        <v>963</v>
      </c>
      <c r="E23" s="260" t="s">
        <v>594</v>
      </c>
      <c r="F23" s="220" t="s">
        <v>594</v>
      </c>
      <c r="G23" s="220" t="s">
        <v>594</v>
      </c>
      <c r="H23" s="220" t="s">
        <v>594</v>
      </c>
      <c r="I23" s="220" t="s">
        <v>594</v>
      </c>
      <c r="J23" s="220" t="s">
        <v>594</v>
      </c>
      <c r="K23" s="220" t="s">
        <v>594</v>
      </c>
      <c r="L23" s="242" t="s">
        <v>594</v>
      </c>
    </row>
    <row r="24" spans="1:12" ht="15" customHeight="1">
      <c r="A24" s="1634"/>
      <c r="B24" s="220" t="s">
        <v>105</v>
      </c>
      <c r="C24" s="260" t="s">
        <v>1126</v>
      </c>
      <c r="D24" s="220" t="s">
        <v>965</v>
      </c>
      <c r="E24" s="1666" t="s">
        <v>1750</v>
      </c>
      <c r="F24" s="1666"/>
      <c r="G24" s="1666"/>
      <c r="H24" s="1666"/>
      <c r="I24" s="1666"/>
      <c r="J24" s="1666"/>
      <c r="K24" s="1666"/>
      <c r="L24" s="2119"/>
    </row>
    <row r="25" spans="1:12">
      <c r="A25" s="1635"/>
      <c r="B25" s="216" t="s">
        <v>594</v>
      </c>
      <c r="C25" s="216" t="s">
        <v>594</v>
      </c>
      <c r="D25" s="216" t="s">
        <v>594</v>
      </c>
      <c r="E25" s="216" t="s">
        <v>594</v>
      </c>
      <c r="F25" s="216" t="s">
        <v>594</v>
      </c>
      <c r="G25" s="216" t="s">
        <v>594</v>
      </c>
      <c r="H25" s="216" t="s">
        <v>594</v>
      </c>
      <c r="I25" s="216" t="s">
        <v>594</v>
      </c>
      <c r="J25" s="216" t="s">
        <v>594</v>
      </c>
      <c r="K25" s="216" t="s">
        <v>594</v>
      </c>
      <c r="L25" s="217" t="s">
        <v>594</v>
      </c>
    </row>
    <row r="26" spans="1:12">
      <c r="A26" s="1634" t="s">
        <v>967</v>
      </c>
      <c r="B26" s="220" t="s">
        <v>594</v>
      </c>
      <c r="C26" s="220" t="s">
        <v>594</v>
      </c>
      <c r="D26" s="220" t="s">
        <v>594</v>
      </c>
      <c r="E26" s="220" t="s">
        <v>594</v>
      </c>
      <c r="F26" s="220" t="s">
        <v>594</v>
      </c>
      <c r="G26" s="220" t="s">
        <v>594</v>
      </c>
      <c r="H26" s="220" t="s">
        <v>594</v>
      </c>
      <c r="I26" s="220" t="s">
        <v>594</v>
      </c>
      <c r="J26" s="220" t="s">
        <v>594</v>
      </c>
      <c r="K26" s="221" t="s">
        <v>594</v>
      </c>
      <c r="L26" s="234" t="s">
        <v>594</v>
      </c>
    </row>
    <row r="27" spans="1:12">
      <c r="A27" s="1634"/>
      <c r="B27" s="220" t="s">
        <v>968</v>
      </c>
      <c r="C27" s="222" t="s">
        <v>594</v>
      </c>
      <c r="D27" s="220" t="s">
        <v>594</v>
      </c>
      <c r="E27" s="220" t="s">
        <v>969</v>
      </c>
      <c r="F27" s="222" t="s">
        <v>594</v>
      </c>
      <c r="G27" s="220" t="s">
        <v>594</v>
      </c>
      <c r="H27" s="220" t="s">
        <v>970</v>
      </c>
      <c r="I27" s="222" t="s">
        <v>964</v>
      </c>
      <c r="J27" s="220" t="s">
        <v>594</v>
      </c>
      <c r="K27" s="221" t="s">
        <v>594</v>
      </c>
      <c r="L27" s="234" t="s">
        <v>594</v>
      </c>
    </row>
    <row r="28" spans="1:12">
      <c r="A28" s="1634"/>
      <c r="B28" s="220" t="s">
        <v>971</v>
      </c>
      <c r="C28" s="261" t="s">
        <v>594</v>
      </c>
      <c r="D28" s="221" t="s">
        <v>594</v>
      </c>
      <c r="E28" s="220" t="s">
        <v>972</v>
      </c>
      <c r="F28" s="260" t="s">
        <v>594</v>
      </c>
      <c r="G28" s="221" t="s">
        <v>594</v>
      </c>
      <c r="H28" s="221" t="s">
        <v>594</v>
      </c>
      <c r="I28" s="221" t="s">
        <v>594</v>
      </c>
      <c r="J28" s="221" t="s">
        <v>594</v>
      </c>
      <c r="K28" s="221" t="s">
        <v>594</v>
      </c>
      <c r="L28" s="234" t="s">
        <v>594</v>
      </c>
    </row>
    <row r="29" spans="1:12">
      <c r="A29" s="1635"/>
      <c r="B29" s="216" t="s">
        <v>594</v>
      </c>
      <c r="C29" s="216" t="s">
        <v>594</v>
      </c>
      <c r="D29" s="216" t="s">
        <v>594</v>
      </c>
      <c r="E29" s="216" t="s">
        <v>594</v>
      </c>
      <c r="F29" s="216" t="s">
        <v>594</v>
      </c>
      <c r="G29" s="216" t="s">
        <v>594</v>
      </c>
      <c r="H29" s="216" t="s">
        <v>594</v>
      </c>
      <c r="I29" s="216" t="s">
        <v>594</v>
      </c>
      <c r="J29" s="216" t="s">
        <v>594</v>
      </c>
      <c r="K29" s="236" t="s">
        <v>594</v>
      </c>
      <c r="L29" s="248" t="s">
        <v>594</v>
      </c>
    </row>
    <row r="30" spans="1:12">
      <c r="A30" s="257" t="s">
        <v>973</v>
      </c>
      <c r="B30" s="220" t="s">
        <v>594</v>
      </c>
      <c r="C30" s="220" t="s">
        <v>594</v>
      </c>
      <c r="D30" s="220" t="s">
        <v>594</v>
      </c>
      <c r="E30" s="220" t="s">
        <v>594</v>
      </c>
      <c r="F30" s="220" t="s">
        <v>594</v>
      </c>
      <c r="G30" s="220" t="s">
        <v>594</v>
      </c>
      <c r="H30" s="220" t="s">
        <v>594</v>
      </c>
      <c r="I30" s="220" t="s">
        <v>594</v>
      </c>
      <c r="J30" s="220" t="s">
        <v>594</v>
      </c>
      <c r="K30" s="220" t="s">
        <v>594</v>
      </c>
      <c r="L30" s="242" t="s">
        <v>594</v>
      </c>
    </row>
    <row r="31" spans="1:12">
      <c r="A31" s="257" t="s">
        <v>594</v>
      </c>
      <c r="B31" s="262" t="s">
        <v>974</v>
      </c>
      <c r="C31" s="459" t="s">
        <v>411</v>
      </c>
      <c r="D31" s="220" t="s">
        <v>594</v>
      </c>
      <c r="E31" s="221" t="s">
        <v>975</v>
      </c>
      <c r="F31" s="459" t="s">
        <v>411</v>
      </c>
      <c r="G31" s="220" t="s">
        <v>594</v>
      </c>
      <c r="H31" s="221" t="s">
        <v>976</v>
      </c>
      <c r="I31" s="223" t="s">
        <v>594</v>
      </c>
      <c r="J31" s="227" t="s">
        <v>594</v>
      </c>
      <c r="K31" s="263" t="s">
        <v>594</v>
      </c>
      <c r="L31" s="242" t="s">
        <v>594</v>
      </c>
    </row>
    <row r="32" spans="1:12">
      <c r="A32" s="256" t="s">
        <v>594</v>
      </c>
      <c r="B32" s="216" t="s">
        <v>594</v>
      </c>
      <c r="C32" s="216" t="s">
        <v>594</v>
      </c>
      <c r="D32" s="216" t="s">
        <v>594</v>
      </c>
      <c r="E32" s="216" t="s">
        <v>594</v>
      </c>
      <c r="F32" s="216" t="s">
        <v>594</v>
      </c>
      <c r="G32" s="216" t="s">
        <v>594</v>
      </c>
      <c r="H32" s="216" t="s">
        <v>594</v>
      </c>
      <c r="I32" s="216" t="s">
        <v>594</v>
      </c>
      <c r="J32" s="216" t="s">
        <v>594</v>
      </c>
      <c r="K32" s="216" t="s">
        <v>594</v>
      </c>
      <c r="L32" s="217" t="s">
        <v>594</v>
      </c>
    </row>
    <row r="33" spans="1:12">
      <c r="A33" s="1634" t="s">
        <v>977</v>
      </c>
      <c r="B33" s="244" t="s">
        <v>594</v>
      </c>
      <c r="C33" s="244" t="s">
        <v>594</v>
      </c>
      <c r="D33" s="244" t="s">
        <v>594</v>
      </c>
      <c r="E33" s="244" t="s">
        <v>594</v>
      </c>
      <c r="F33" s="244" t="s">
        <v>594</v>
      </c>
      <c r="G33" s="244" t="s">
        <v>594</v>
      </c>
      <c r="H33" s="244" t="s">
        <v>594</v>
      </c>
      <c r="I33" s="244" t="s">
        <v>594</v>
      </c>
      <c r="J33" s="244" t="s">
        <v>594</v>
      </c>
      <c r="K33" s="221" t="s">
        <v>594</v>
      </c>
      <c r="L33" s="234" t="s">
        <v>594</v>
      </c>
    </row>
    <row r="34" spans="1:12">
      <c r="A34" s="1634"/>
      <c r="B34" s="220" t="s">
        <v>978</v>
      </c>
      <c r="C34" s="222">
        <v>2.0230000000000001</v>
      </c>
      <c r="D34" s="244" t="s">
        <v>594</v>
      </c>
      <c r="E34" s="220" t="s">
        <v>979</v>
      </c>
      <c r="F34" s="304">
        <v>2033</v>
      </c>
      <c r="G34" s="244" t="s">
        <v>594</v>
      </c>
      <c r="H34" s="221" t="s">
        <v>594</v>
      </c>
      <c r="I34" s="244" t="s">
        <v>594</v>
      </c>
      <c r="J34" s="244" t="s">
        <v>594</v>
      </c>
      <c r="K34" s="221" t="s">
        <v>594</v>
      </c>
      <c r="L34" s="234" t="s">
        <v>594</v>
      </c>
    </row>
    <row r="35" spans="1:12">
      <c r="A35" s="1635"/>
      <c r="B35" s="216" t="s">
        <v>594</v>
      </c>
      <c r="C35" s="216" t="s">
        <v>594</v>
      </c>
      <c r="D35" s="247" t="s">
        <v>594</v>
      </c>
      <c r="E35" s="216" t="s">
        <v>594</v>
      </c>
      <c r="F35" s="247" t="s">
        <v>594</v>
      </c>
      <c r="G35" s="247" t="s">
        <v>594</v>
      </c>
      <c r="H35" s="236" t="s">
        <v>594</v>
      </c>
      <c r="I35" s="247" t="s">
        <v>594</v>
      </c>
      <c r="J35" s="247" t="s">
        <v>594</v>
      </c>
      <c r="K35" s="236" t="s">
        <v>594</v>
      </c>
      <c r="L35" s="248" t="s">
        <v>594</v>
      </c>
    </row>
    <row r="36" spans="1:12">
      <c r="A36" s="1634" t="s">
        <v>980</v>
      </c>
      <c r="B36" s="220" t="s">
        <v>594</v>
      </c>
      <c r="C36" s="220" t="s">
        <v>594</v>
      </c>
      <c r="D36" s="220" t="s">
        <v>594</v>
      </c>
      <c r="E36" s="220" t="s">
        <v>594</v>
      </c>
      <c r="F36" s="220" t="s">
        <v>594</v>
      </c>
      <c r="G36" s="220" t="s">
        <v>594</v>
      </c>
      <c r="H36" s="220" t="s">
        <v>594</v>
      </c>
      <c r="I36" s="220" t="s">
        <v>594</v>
      </c>
      <c r="J36" s="220" t="s">
        <v>594</v>
      </c>
      <c r="K36" s="220" t="s">
        <v>594</v>
      </c>
      <c r="L36" s="242" t="s">
        <v>594</v>
      </c>
    </row>
    <row r="37" spans="1:12">
      <c r="A37" s="1634"/>
      <c r="B37" s="220" t="s">
        <v>594</v>
      </c>
      <c r="C37" s="220">
        <v>2023</v>
      </c>
      <c r="D37" s="220" t="s">
        <v>594</v>
      </c>
      <c r="E37" s="220">
        <v>2024</v>
      </c>
      <c r="F37" s="220" t="s">
        <v>594</v>
      </c>
      <c r="G37" s="221">
        <v>2025</v>
      </c>
      <c r="H37" s="221" t="s">
        <v>594</v>
      </c>
      <c r="I37" s="221">
        <v>2026</v>
      </c>
      <c r="J37" s="220" t="s">
        <v>594</v>
      </c>
      <c r="K37" s="220">
        <v>2027</v>
      </c>
      <c r="L37" s="242" t="s">
        <v>594</v>
      </c>
    </row>
    <row r="38" spans="1:12">
      <c r="A38" s="1634"/>
      <c r="B38" s="220" t="s">
        <v>594</v>
      </c>
      <c r="C38" s="378">
        <v>0.64</v>
      </c>
      <c r="D38" s="316" t="s">
        <v>594</v>
      </c>
      <c r="E38" s="379">
        <v>0.66</v>
      </c>
      <c r="F38" s="263" t="s">
        <v>594</v>
      </c>
      <c r="G38" s="379">
        <v>0.68</v>
      </c>
      <c r="H38" s="263" t="s">
        <v>594</v>
      </c>
      <c r="I38" s="379">
        <v>0.7</v>
      </c>
      <c r="J38" s="263" t="s">
        <v>594</v>
      </c>
      <c r="K38" s="379">
        <v>0.72</v>
      </c>
      <c r="L38" s="264" t="s">
        <v>594</v>
      </c>
    </row>
    <row r="39" spans="1:12">
      <c r="A39" s="1634"/>
      <c r="B39" s="220" t="s">
        <v>594</v>
      </c>
      <c r="C39" s="209">
        <v>2028</v>
      </c>
      <c r="D39" s="209" t="s">
        <v>594</v>
      </c>
      <c r="E39" s="209">
        <v>2029</v>
      </c>
      <c r="F39" s="209" t="s">
        <v>594</v>
      </c>
      <c r="G39" s="209">
        <v>2030</v>
      </c>
      <c r="H39" s="209" t="s">
        <v>594</v>
      </c>
      <c r="I39" s="209">
        <v>2031</v>
      </c>
      <c r="J39" s="209" t="s">
        <v>594</v>
      </c>
      <c r="K39" s="209">
        <v>2032</v>
      </c>
      <c r="L39" s="242" t="s">
        <v>594</v>
      </c>
    </row>
    <row r="40" spans="1:12">
      <c r="A40" s="1634"/>
      <c r="B40" s="220" t="s">
        <v>594</v>
      </c>
      <c r="C40" s="378">
        <v>0.74</v>
      </c>
      <c r="D40" s="263" t="s">
        <v>594</v>
      </c>
      <c r="E40" s="379">
        <v>0.76</v>
      </c>
      <c r="F40" s="263" t="s">
        <v>594</v>
      </c>
      <c r="G40" s="379">
        <v>0.79</v>
      </c>
      <c r="H40" s="263" t="s">
        <v>594</v>
      </c>
      <c r="I40" s="379">
        <v>0.81</v>
      </c>
      <c r="J40" s="263" t="s">
        <v>594</v>
      </c>
      <c r="K40" s="379">
        <v>0.84</v>
      </c>
      <c r="L40" s="264" t="s">
        <v>594</v>
      </c>
    </row>
    <row r="41" spans="1:12">
      <c r="A41" s="1634"/>
      <c r="B41" s="220" t="s">
        <v>594</v>
      </c>
      <c r="C41" s="220">
        <v>2033</v>
      </c>
      <c r="D41" s="220" t="s">
        <v>594</v>
      </c>
      <c r="E41" s="220"/>
      <c r="F41" s="220"/>
      <c r="G41" s="221"/>
      <c r="H41" s="221"/>
      <c r="I41" s="221"/>
      <c r="J41" s="220"/>
      <c r="K41" s="220"/>
      <c r="L41" s="242" t="s">
        <v>594</v>
      </c>
    </row>
    <row r="42" spans="1:12">
      <c r="A42" s="1634"/>
      <c r="B42" s="220" t="s">
        <v>594</v>
      </c>
      <c r="C42" s="224">
        <v>0.86</v>
      </c>
      <c r="D42" s="263" t="s">
        <v>594</v>
      </c>
      <c r="E42" s="227" t="s">
        <v>594</v>
      </c>
      <c r="F42" s="263" t="s">
        <v>594</v>
      </c>
      <c r="G42" s="227" t="s">
        <v>594</v>
      </c>
      <c r="H42" s="263" t="s">
        <v>594</v>
      </c>
      <c r="I42" s="227" t="s">
        <v>594</v>
      </c>
      <c r="J42" s="263" t="s">
        <v>594</v>
      </c>
      <c r="K42" s="227" t="s">
        <v>594</v>
      </c>
      <c r="L42" s="264" t="s">
        <v>594</v>
      </c>
    </row>
    <row r="43" spans="1:12">
      <c r="A43" s="1634"/>
      <c r="B43" s="220" t="s">
        <v>594</v>
      </c>
      <c r="C43" s="216"/>
      <c r="D43" s="216" t="s">
        <v>594</v>
      </c>
      <c r="E43" s="216" t="s">
        <v>981</v>
      </c>
      <c r="F43" s="216" t="s">
        <v>594</v>
      </c>
      <c r="G43" s="220" t="s">
        <v>594</v>
      </c>
      <c r="H43" s="220" t="s">
        <v>594</v>
      </c>
      <c r="I43" s="220" t="s">
        <v>594</v>
      </c>
      <c r="J43" s="220" t="s">
        <v>594</v>
      </c>
      <c r="K43" s="220" t="s">
        <v>594</v>
      </c>
      <c r="L43" s="242" t="s">
        <v>594</v>
      </c>
    </row>
    <row r="44" spans="1:12" ht="15" customHeight="1">
      <c r="A44" s="1634"/>
      <c r="B44" s="220" t="s">
        <v>594</v>
      </c>
      <c r="C44" s="229" t="s">
        <v>594</v>
      </c>
      <c r="D44" s="231" t="s">
        <v>594</v>
      </c>
      <c r="E44" s="2120">
        <v>0.86</v>
      </c>
      <c r="F44" s="1664"/>
      <c r="G44" s="1675" t="s">
        <v>594</v>
      </c>
      <c r="H44" s="1675"/>
      <c r="I44" s="220" t="s">
        <v>594</v>
      </c>
      <c r="J44" s="220" t="s">
        <v>594</v>
      </c>
      <c r="K44" s="220" t="s">
        <v>594</v>
      </c>
      <c r="L44" s="242" t="s">
        <v>594</v>
      </c>
    </row>
    <row r="45" spans="1:12">
      <c r="A45" s="1634"/>
      <c r="B45" s="216" t="s">
        <v>594</v>
      </c>
      <c r="C45" s="216" t="s">
        <v>594</v>
      </c>
      <c r="D45" s="216" t="s">
        <v>594</v>
      </c>
      <c r="E45" s="216" t="s">
        <v>594</v>
      </c>
      <c r="F45" s="216" t="s">
        <v>594</v>
      </c>
      <c r="G45" s="216" t="s">
        <v>594</v>
      </c>
      <c r="H45" s="216" t="s">
        <v>594</v>
      </c>
      <c r="I45" s="216" t="s">
        <v>594</v>
      </c>
      <c r="J45" s="216" t="s">
        <v>594</v>
      </c>
      <c r="K45" s="216" t="s">
        <v>594</v>
      </c>
      <c r="L45" s="217" t="s">
        <v>594</v>
      </c>
    </row>
    <row r="46" spans="1:12">
      <c r="A46" s="1764" t="s">
        <v>982</v>
      </c>
      <c r="B46" s="220" t="s">
        <v>594</v>
      </c>
      <c r="C46" s="220" t="s">
        <v>594</v>
      </c>
      <c r="D46" s="220" t="s">
        <v>594</v>
      </c>
      <c r="E46" s="220" t="s">
        <v>594</v>
      </c>
      <c r="F46" s="220" t="s">
        <v>594</v>
      </c>
      <c r="G46" s="220" t="s">
        <v>594</v>
      </c>
      <c r="H46" s="220" t="s">
        <v>594</v>
      </c>
      <c r="I46" s="220" t="s">
        <v>594</v>
      </c>
      <c r="J46" s="220" t="s">
        <v>594</v>
      </c>
      <c r="K46" s="221" t="s">
        <v>594</v>
      </c>
      <c r="L46" s="234" t="s">
        <v>594</v>
      </c>
    </row>
    <row r="47" spans="1:12" ht="15" customHeight="1">
      <c r="A47" s="1634"/>
      <c r="B47" s="221" t="s">
        <v>594</v>
      </c>
      <c r="C47" s="220" t="s">
        <v>93</v>
      </c>
      <c r="D47" s="216" t="s">
        <v>95</v>
      </c>
      <c r="E47" s="1624" t="s">
        <v>983</v>
      </c>
      <c r="F47" s="1625" t="s">
        <v>594</v>
      </c>
      <c r="G47" s="1626"/>
      <c r="H47" s="1626"/>
      <c r="I47" s="1627"/>
      <c r="J47" s="220" t="s">
        <v>984</v>
      </c>
      <c r="K47" s="1617" t="s">
        <v>594</v>
      </c>
      <c r="L47" s="1618"/>
    </row>
    <row r="48" spans="1:12">
      <c r="A48" s="1634"/>
      <c r="B48" s="221" t="s">
        <v>594</v>
      </c>
      <c r="C48" s="246" t="s">
        <v>594</v>
      </c>
      <c r="D48" s="231" t="s">
        <v>964</v>
      </c>
      <c r="E48" s="1624"/>
      <c r="F48" s="1628"/>
      <c r="G48" s="1552"/>
      <c r="H48" s="1552"/>
      <c r="I48" s="1629"/>
      <c r="J48" s="221" t="s">
        <v>594</v>
      </c>
      <c r="K48" s="1619"/>
      <c r="L48" s="1620"/>
    </row>
    <row r="49" spans="1:12">
      <c r="A49" s="1635"/>
      <c r="B49" s="236" t="s">
        <v>594</v>
      </c>
      <c r="C49" s="236" t="s">
        <v>594</v>
      </c>
      <c r="D49" s="236" t="s">
        <v>594</v>
      </c>
      <c r="E49" s="236" t="s">
        <v>594</v>
      </c>
      <c r="F49" s="236" t="s">
        <v>594</v>
      </c>
      <c r="G49" s="236" t="s">
        <v>594</v>
      </c>
      <c r="H49" s="236" t="s">
        <v>594</v>
      </c>
      <c r="I49" s="236" t="s">
        <v>594</v>
      </c>
      <c r="J49" s="236" t="s">
        <v>594</v>
      </c>
      <c r="K49" s="221" t="s">
        <v>594</v>
      </c>
      <c r="L49" s="234" t="s">
        <v>594</v>
      </c>
    </row>
    <row r="50" spans="1:12" ht="78.75" customHeight="1">
      <c r="A50" s="256" t="s">
        <v>985</v>
      </c>
      <c r="B50" s="1610" t="s">
        <v>1751</v>
      </c>
      <c r="C50" s="1610"/>
      <c r="D50" s="1610"/>
      <c r="E50" s="1610"/>
      <c r="F50" s="1610"/>
      <c r="G50" s="1610"/>
      <c r="H50" s="1610"/>
      <c r="I50" s="1610"/>
      <c r="J50" s="1610"/>
      <c r="K50" s="1610"/>
      <c r="L50" s="1611"/>
    </row>
    <row r="51" spans="1:12" ht="35.25" customHeight="1">
      <c r="A51" s="259" t="s">
        <v>986</v>
      </c>
      <c r="B51" s="1610" t="s">
        <v>1752</v>
      </c>
      <c r="C51" s="1610"/>
      <c r="D51" s="1610"/>
      <c r="E51" s="1610"/>
      <c r="F51" s="1610"/>
      <c r="G51" s="1610"/>
      <c r="H51" s="1610"/>
      <c r="I51" s="1610"/>
      <c r="J51" s="1610"/>
      <c r="K51" s="1610"/>
      <c r="L51" s="1611"/>
    </row>
    <row r="52" spans="1:12">
      <c r="A52" s="259" t="s">
        <v>988</v>
      </c>
      <c r="B52" s="275">
        <v>30</v>
      </c>
      <c r="C52" s="216" t="s">
        <v>594</v>
      </c>
      <c r="D52" s="216" t="s">
        <v>594</v>
      </c>
      <c r="E52" s="216" t="s">
        <v>594</v>
      </c>
      <c r="F52" s="216" t="s">
        <v>594</v>
      </c>
      <c r="G52" s="216" t="s">
        <v>594</v>
      </c>
      <c r="H52" s="216" t="s">
        <v>594</v>
      </c>
      <c r="I52" s="216" t="s">
        <v>594</v>
      </c>
      <c r="J52" s="216" t="s">
        <v>594</v>
      </c>
      <c r="K52" s="216" t="s">
        <v>594</v>
      </c>
      <c r="L52" s="217" t="s">
        <v>594</v>
      </c>
    </row>
    <row r="53" spans="1:12" ht="33.75" customHeight="1">
      <c r="A53" s="259" t="s">
        <v>990</v>
      </c>
      <c r="B53" s="1917" t="s">
        <v>1099</v>
      </c>
      <c r="C53" s="1918"/>
      <c r="D53" s="1918"/>
      <c r="E53" s="1918"/>
      <c r="F53" s="1918"/>
      <c r="G53" s="1918"/>
      <c r="H53" s="1918"/>
      <c r="I53" s="1918"/>
      <c r="J53" s="1918"/>
      <c r="K53" s="1918"/>
      <c r="L53" s="2221"/>
    </row>
    <row r="54" spans="1:12" ht="15" customHeight="1">
      <c r="A54" s="265" t="s">
        <v>992</v>
      </c>
      <c r="B54" s="1554" t="s">
        <v>729</v>
      </c>
      <c r="C54" s="1554"/>
      <c r="D54" s="1554"/>
      <c r="E54" s="1554"/>
      <c r="F54" s="1554"/>
      <c r="G54" s="1554"/>
      <c r="H54" s="1554"/>
      <c r="I54" s="1554"/>
      <c r="J54" s="1554"/>
      <c r="K54" s="1554"/>
      <c r="L54" s="1555"/>
    </row>
    <row r="55" spans="1:12" ht="15" customHeight="1">
      <c r="A55" s="265" t="s">
        <v>993</v>
      </c>
      <c r="B55" s="1918" t="s">
        <v>1753</v>
      </c>
      <c r="C55" s="1918"/>
      <c r="D55" s="1918"/>
      <c r="E55" s="1918"/>
      <c r="F55" s="1918"/>
      <c r="G55" s="1918"/>
      <c r="H55" s="1918"/>
      <c r="I55" s="1918"/>
      <c r="J55" s="1918"/>
      <c r="K55" s="1918"/>
      <c r="L55" s="1919"/>
    </row>
    <row r="56" spans="1:12" ht="15" customHeight="1">
      <c r="A56" s="265" t="s">
        <v>995</v>
      </c>
      <c r="B56" s="1918" t="s">
        <v>1343</v>
      </c>
      <c r="C56" s="1918"/>
      <c r="D56" s="1918"/>
      <c r="E56" s="1918"/>
      <c r="F56" s="1918"/>
      <c r="G56" s="1918"/>
      <c r="H56" s="1918"/>
      <c r="I56" s="1918"/>
      <c r="J56" s="1918"/>
      <c r="K56" s="1918"/>
      <c r="L56" s="1919"/>
    </row>
    <row r="57" spans="1:12" ht="15" customHeight="1">
      <c r="A57" s="265" t="s">
        <v>997</v>
      </c>
      <c r="B57" s="1918" t="s">
        <v>728</v>
      </c>
      <c r="C57" s="1918"/>
      <c r="D57" s="1918"/>
      <c r="E57" s="1918"/>
      <c r="F57" s="1918"/>
      <c r="G57" s="1918"/>
      <c r="H57" s="1918"/>
      <c r="I57" s="1918"/>
      <c r="J57" s="1918"/>
      <c r="K57" s="1918"/>
      <c r="L57" s="1919"/>
    </row>
    <row r="58" spans="1:12" ht="15" customHeight="1">
      <c r="A58" s="265" t="s">
        <v>998</v>
      </c>
      <c r="B58" s="1918" t="s">
        <v>730</v>
      </c>
      <c r="C58" s="1918"/>
      <c r="D58" s="1918"/>
      <c r="E58" s="1918"/>
      <c r="F58" s="1918"/>
      <c r="G58" s="1918"/>
      <c r="H58" s="1918"/>
      <c r="I58" s="1918"/>
      <c r="J58" s="1918"/>
      <c r="K58" s="1918"/>
      <c r="L58" s="1919"/>
    </row>
    <row r="59" spans="1:12" ht="15" customHeight="1">
      <c r="A59" s="265" t="s">
        <v>999</v>
      </c>
      <c r="B59" s="1918">
        <v>6013241000</v>
      </c>
      <c r="C59" s="1918"/>
      <c r="D59" s="1918"/>
      <c r="E59" s="1918"/>
      <c r="F59" s="1918"/>
      <c r="G59" s="1918"/>
      <c r="H59" s="1918"/>
      <c r="I59" s="1918"/>
      <c r="J59" s="1918"/>
      <c r="K59" s="1918"/>
      <c r="L59" s="1919"/>
    </row>
    <row r="60" spans="1:12" ht="15" customHeight="1">
      <c r="A60" s="266" t="s">
        <v>1001</v>
      </c>
      <c r="B60" s="1918" t="s">
        <v>1346</v>
      </c>
      <c r="C60" s="1918"/>
      <c r="D60" s="1918"/>
      <c r="E60" s="1918"/>
      <c r="F60" s="1918"/>
      <c r="G60" s="1918"/>
      <c r="H60" s="1918"/>
      <c r="I60" s="1918"/>
      <c r="J60" s="1918"/>
      <c r="K60" s="1918"/>
      <c r="L60" s="1919"/>
    </row>
    <row r="61" spans="1:12" ht="15" customHeight="1">
      <c r="A61" s="266" t="s">
        <v>1003</v>
      </c>
      <c r="B61" s="1918" t="s">
        <v>1347</v>
      </c>
      <c r="C61" s="1918"/>
      <c r="D61" s="1918"/>
      <c r="E61" s="1918"/>
      <c r="F61" s="1918"/>
      <c r="G61" s="1918"/>
      <c r="H61" s="1918"/>
      <c r="I61" s="1918"/>
      <c r="J61" s="1918"/>
      <c r="K61" s="1918"/>
      <c r="L61" s="1919"/>
    </row>
    <row r="62" spans="1:12" ht="15" customHeight="1">
      <c r="A62" s="267" t="s">
        <v>296</v>
      </c>
      <c r="B62" s="1918" t="s">
        <v>1120</v>
      </c>
      <c r="C62" s="1918"/>
      <c r="D62" s="1918"/>
      <c r="E62" s="1918"/>
      <c r="F62" s="1918"/>
      <c r="G62" s="1918"/>
      <c r="H62" s="1918"/>
      <c r="I62" s="1918"/>
      <c r="J62" s="1918"/>
      <c r="K62" s="1918"/>
      <c r="L62" s="1919"/>
    </row>
    <row r="63" spans="1:12" ht="15.75" customHeight="1">
      <c r="A63" s="268" t="s">
        <v>594</v>
      </c>
      <c r="B63" s="1918" t="s">
        <v>1754</v>
      </c>
      <c r="C63" s="1918"/>
      <c r="D63" s="1918"/>
      <c r="E63" s="1918"/>
      <c r="F63" s="1918"/>
      <c r="G63" s="1918"/>
      <c r="H63" s="1918"/>
      <c r="I63" s="1918"/>
      <c r="J63" s="1918"/>
      <c r="K63" s="1918"/>
      <c r="L63" s="1919"/>
    </row>
  </sheetData>
  <mergeCells count="50">
    <mergeCell ref="B5:L5"/>
    <mergeCell ref="B2:L2"/>
    <mergeCell ref="B3:L3"/>
    <mergeCell ref="C4:D4"/>
    <mergeCell ref="E4:F4"/>
    <mergeCell ref="H4:L4"/>
    <mergeCell ref="H7:L7"/>
    <mergeCell ref="A8:A10"/>
    <mergeCell ref="B9:C9"/>
    <mergeCell ref="E9:F9"/>
    <mergeCell ref="H9:I9"/>
    <mergeCell ref="B10:C10"/>
    <mergeCell ref="E10:F10"/>
    <mergeCell ref="H10:I10"/>
    <mergeCell ref="B56:L56"/>
    <mergeCell ref="A33:A35"/>
    <mergeCell ref="A36:A45"/>
    <mergeCell ref="E44:F44"/>
    <mergeCell ref="G44:H44"/>
    <mergeCell ref="B55:L55"/>
    <mergeCell ref="A46:A49"/>
    <mergeCell ref="E47:E48"/>
    <mergeCell ref="B51:L51"/>
    <mergeCell ref="B54:L54"/>
    <mergeCell ref="F47:I48"/>
    <mergeCell ref="K47:L48"/>
    <mergeCell ref="B50:L50"/>
    <mergeCell ref="B63:L63"/>
    <mergeCell ref="B57:L57"/>
    <mergeCell ref="B58:L58"/>
    <mergeCell ref="B59:L59"/>
    <mergeCell ref="B60:L60"/>
    <mergeCell ref="B61:L61"/>
    <mergeCell ref="B62:L62"/>
    <mergeCell ref="A1:D1"/>
    <mergeCell ref="B53:L53"/>
    <mergeCell ref="A26:A29"/>
    <mergeCell ref="B11:L11"/>
    <mergeCell ref="B12:L12"/>
    <mergeCell ref="B13:L13"/>
    <mergeCell ref="A14:A15"/>
    <mergeCell ref="B14:C14"/>
    <mergeCell ref="E14:L14"/>
    <mergeCell ref="B16:L16"/>
    <mergeCell ref="B17:L17"/>
    <mergeCell ref="B18:L18"/>
    <mergeCell ref="A19:A25"/>
    <mergeCell ref="E24:L24"/>
    <mergeCell ref="B6:L6"/>
    <mergeCell ref="B7:C7"/>
  </mergeCells>
  <hyperlinks>
    <hyperlink ref="B58" r:id="rId1"/>
  </hyperlinks>
  <pageMargins left="0.7" right="0.7" top="0.75" bottom="0.75" header="0.3" footer="0.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C4" zoomScale="72" zoomScaleNormal="72" zoomScalePageLayoutView="90" workbookViewId="0">
      <selection activeCell="C2" sqref="C2:M2"/>
    </sheetView>
  </sheetViews>
  <sheetFormatPr baseColWidth="10" defaultColWidth="11.42578125" defaultRowHeight="15.75"/>
  <cols>
    <col min="1" max="1" width="25.140625" style="310" customWidth="1"/>
    <col min="2" max="2" width="39.140625" style="311" customWidth="1"/>
    <col min="3" max="13" width="11.42578125" style="310"/>
    <col min="14" max="18" width="28" style="11" customWidth="1"/>
    <col min="19" max="16384" width="11.42578125" style="310"/>
  </cols>
  <sheetData>
    <row r="1" spans="1:13">
      <c r="A1" s="56"/>
      <c r="B1" s="57" t="s">
        <v>1755</v>
      </c>
      <c r="C1" s="196"/>
      <c r="D1" s="196"/>
      <c r="E1" s="196"/>
      <c r="F1" s="196"/>
      <c r="G1" s="196"/>
      <c r="H1" s="196"/>
      <c r="I1" s="196"/>
      <c r="J1" s="196"/>
      <c r="K1" s="196"/>
      <c r="L1" s="196"/>
      <c r="M1" s="197"/>
    </row>
    <row r="2" spans="1:13" ht="36" customHeight="1">
      <c r="A2" s="1728" t="s">
        <v>944</v>
      </c>
      <c r="B2" s="139" t="s">
        <v>945</v>
      </c>
      <c r="C2" s="2225" t="s">
        <v>732</v>
      </c>
      <c r="D2" s="2226"/>
      <c r="E2" s="2226"/>
      <c r="F2" s="2226"/>
      <c r="G2" s="2226"/>
      <c r="H2" s="2226"/>
      <c r="I2" s="2226"/>
      <c r="J2" s="2226"/>
      <c r="K2" s="2226"/>
      <c r="L2" s="2226"/>
      <c r="M2" s="2227"/>
    </row>
    <row r="3" spans="1:13" ht="31.5">
      <c r="A3" s="1729"/>
      <c r="B3" s="151" t="s">
        <v>1063</v>
      </c>
      <c r="C3" s="1733" t="s">
        <v>1756</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117">
        <v>360</v>
      </c>
      <c r="I4" s="118"/>
      <c r="J4" s="118"/>
      <c r="K4" s="118"/>
      <c r="L4" s="118"/>
      <c r="M4" s="119"/>
    </row>
    <row r="5" spans="1:13">
      <c r="A5" s="1729"/>
      <c r="B5" s="142" t="s">
        <v>947</v>
      </c>
      <c r="C5" s="2401" t="s">
        <v>1757</v>
      </c>
      <c r="D5" s="2402"/>
      <c r="E5" s="2402"/>
      <c r="F5" s="2402"/>
      <c r="G5" s="2402"/>
      <c r="H5" s="2402"/>
      <c r="I5" s="2402"/>
      <c r="J5" s="2402"/>
      <c r="K5" s="2402"/>
      <c r="L5" s="2402"/>
      <c r="M5" s="2403"/>
    </row>
    <row r="6" spans="1:13" ht="31.5" customHeight="1">
      <c r="A6" s="1729"/>
      <c r="B6" s="142" t="s">
        <v>948</v>
      </c>
      <c r="C6" s="2404" t="s">
        <v>1758</v>
      </c>
      <c r="D6" s="2405"/>
      <c r="E6" s="2405"/>
      <c r="F6" s="2405"/>
      <c r="G6" s="2405"/>
      <c r="H6" s="2405"/>
      <c r="I6" s="2405"/>
      <c r="J6" s="2405"/>
      <c r="K6" s="2405"/>
      <c r="L6" s="2405"/>
      <c r="M6" s="2406"/>
    </row>
    <row r="7" spans="1:13">
      <c r="A7" s="1729"/>
      <c r="B7" s="151" t="s">
        <v>949</v>
      </c>
      <c r="C7" s="1583" t="s">
        <v>25</v>
      </c>
      <c r="D7" s="1560"/>
      <c r="E7" s="120"/>
      <c r="F7" s="120"/>
      <c r="G7" s="121"/>
      <c r="H7" s="61" t="s">
        <v>296</v>
      </c>
      <c r="I7" s="1559" t="s">
        <v>44</v>
      </c>
      <c r="J7" s="1560"/>
      <c r="K7" s="1560"/>
      <c r="L7" s="1560"/>
      <c r="M7" s="1561"/>
    </row>
    <row r="8" spans="1:13" ht="3.75" customHeight="1">
      <c r="A8" s="1729"/>
      <c r="B8" s="1741" t="s">
        <v>950</v>
      </c>
      <c r="C8" s="122"/>
      <c r="D8" s="123"/>
      <c r="E8" s="123"/>
      <c r="F8" s="123"/>
      <c r="G8" s="123"/>
      <c r="H8" s="123"/>
      <c r="I8" s="123"/>
      <c r="J8" s="123"/>
      <c r="K8" s="123"/>
      <c r="L8" s="124"/>
      <c r="M8" s="125"/>
    </row>
    <row r="9" spans="1:13" ht="31.5" customHeight="1">
      <c r="A9" s="1729"/>
      <c r="B9" s="1742"/>
      <c r="C9" s="1744" t="s">
        <v>1556</v>
      </c>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60.75" customHeight="1">
      <c r="A11" s="1729"/>
      <c r="B11" s="151" t="s">
        <v>952</v>
      </c>
      <c r="C11" s="1716" t="s">
        <v>1759</v>
      </c>
      <c r="D11" s="1717"/>
      <c r="E11" s="1717"/>
      <c r="F11" s="1717"/>
      <c r="G11" s="1717"/>
      <c r="H11" s="1717"/>
      <c r="I11" s="1717"/>
      <c r="J11" s="1717"/>
      <c r="K11" s="1717"/>
      <c r="L11" s="1717"/>
      <c r="M11" s="1718"/>
    </row>
    <row r="12" spans="1:13" ht="153.75" customHeight="1">
      <c r="A12" s="1729"/>
      <c r="B12" s="151" t="s">
        <v>1069</v>
      </c>
      <c r="C12" s="1716" t="s">
        <v>1760</v>
      </c>
      <c r="D12" s="1717"/>
      <c r="E12" s="1717"/>
      <c r="F12" s="1717"/>
      <c r="G12" s="1717"/>
      <c r="H12" s="1717"/>
      <c r="I12" s="1717"/>
      <c r="J12" s="1717"/>
      <c r="K12" s="1717"/>
      <c r="L12" s="1717"/>
      <c r="M12" s="1718"/>
    </row>
    <row r="13" spans="1:13" ht="31.5">
      <c r="A13" s="1729"/>
      <c r="B13" s="151" t="s">
        <v>1071</v>
      </c>
      <c r="C13" s="2407" t="s">
        <v>1761</v>
      </c>
      <c r="D13" s="1758"/>
      <c r="E13" s="1758"/>
      <c r="F13" s="1758"/>
      <c r="G13" s="1758"/>
      <c r="H13" s="1758"/>
      <c r="I13" s="1758"/>
      <c r="J13" s="1758"/>
      <c r="K13" s="1758"/>
      <c r="L13" s="1758"/>
      <c r="M13" s="1759"/>
    </row>
    <row r="14" spans="1:13" ht="66" customHeight="1">
      <c r="A14" s="1729"/>
      <c r="B14" s="1746" t="s">
        <v>1072</v>
      </c>
      <c r="C14" s="1723" t="s">
        <v>86</v>
      </c>
      <c r="D14" s="1723"/>
      <c r="E14" s="84" t="s">
        <v>108</v>
      </c>
      <c r="F14" s="1748" t="s">
        <v>1559</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1</v>
      </c>
      <c r="D16" s="1717"/>
      <c r="E16" s="1717"/>
      <c r="F16" s="1717"/>
      <c r="G16" s="1717"/>
      <c r="H16" s="1717"/>
      <c r="I16" s="1717"/>
      <c r="J16" s="1717"/>
      <c r="K16" s="1717"/>
      <c r="L16" s="1717"/>
      <c r="M16" s="1718"/>
    </row>
    <row r="17" spans="1:13" ht="28.5" customHeight="1">
      <c r="A17" s="1715"/>
      <c r="B17" s="140" t="s">
        <v>1074</v>
      </c>
      <c r="C17" s="1719" t="s">
        <v>733</v>
      </c>
      <c r="D17" s="1720"/>
      <c r="E17" s="1720"/>
      <c r="F17" s="1720"/>
      <c r="G17" s="1720"/>
      <c r="H17" s="1720"/>
      <c r="I17" s="1720"/>
      <c r="J17" s="1720"/>
      <c r="K17" s="1720"/>
      <c r="L17" s="1720"/>
      <c r="M17" s="1721"/>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9" t="s">
        <v>964</v>
      </c>
      <c r="E23" s="779" t="s">
        <v>965</v>
      </c>
      <c r="F23" s="129" t="s">
        <v>1762</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c r="A27" s="1715"/>
      <c r="B27" s="1557"/>
      <c r="C27" s="70" t="s">
        <v>971</v>
      </c>
      <c r="D27" s="24"/>
      <c r="E27" s="25"/>
      <c r="F27" s="779" t="s">
        <v>972</v>
      </c>
      <c r="G27" s="19"/>
      <c r="H27" s="26" t="s">
        <v>1763</v>
      </c>
      <c r="I27" s="26" t="s">
        <v>1591</v>
      </c>
      <c r="J27" s="18" t="s">
        <v>964</v>
      </c>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459" t="s">
        <v>326</v>
      </c>
      <c r="E30" s="781"/>
      <c r="F30" s="782" t="s">
        <v>975</v>
      </c>
      <c r="G30" s="459" t="s">
        <v>326</v>
      </c>
      <c r="H30" s="781"/>
      <c r="I30" s="782" t="s">
        <v>976</v>
      </c>
      <c r="J30" s="1722"/>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4">
        <v>1</v>
      </c>
      <c r="E37" s="9"/>
      <c r="F37" s="204">
        <v>0</v>
      </c>
      <c r="G37" s="9"/>
      <c r="H37" s="204">
        <v>1</v>
      </c>
      <c r="I37" s="9"/>
      <c r="J37" s="204">
        <v>0</v>
      </c>
      <c r="K37" s="9"/>
      <c r="L37" s="204">
        <v>1</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4">
        <v>0</v>
      </c>
      <c r="E39" s="9"/>
      <c r="F39" s="204">
        <v>1</v>
      </c>
      <c r="G39" s="9"/>
      <c r="H39" s="204">
        <v>0</v>
      </c>
      <c r="I39" s="9"/>
      <c r="J39" s="204">
        <v>1</v>
      </c>
      <c r="K39" s="9"/>
      <c r="L39" s="204">
        <v>0</v>
      </c>
      <c r="M39" s="95"/>
    </row>
    <row r="40" spans="1:13">
      <c r="A40" s="1715"/>
      <c r="B40" s="1557"/>
      <c r="C40" s="81"/>
      <c r="D40" s="6">
        <v>2033</v>
      </c>
      <c r="E40" s="6"/>
      <c r="F40" s="10" t="s">
        <v>981</v>
      </c>
      <c r="G40" s="6"/>
      <c r="H40" s="131"/>
      <c r="I40" s="131"/>
      <c r="J40" s="131"/>
      <c r="K40" s="6"/>
      <c r="L40" s="6"/>
      <c r="M40" s="200"/>
    </row>
    <row r="41" spans="1:13">
      <c r="A41" s="1715"/>
      <c r="B41" s="1557"/>
      <c r="C41" s="81"/>
      <c r="D41" s="204">
        <v>1</v>
      </c>
      <c r="E41" s="9"/>
      <c r="F41" s="204">
        <v>6</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45" customHeight="1">
      <c r="A47" s="1715"/>
      <c r="B47" s="151" t="s">
        <v>985</v>
      </c>
      <c r="C47" s="1719" t="s">
        <v>1764</v>
      </c>
      <c r="D47" s="1720"/>
      <c r="E47" s="1720"/>
      <c r="F47" s="1720"/>
      <c r="G47" s="1720"/>
      <c r="H47" s="1720"/>
      <c r="I47" s="1720"/>
      <c r="J47" s="1720"/>
      <c r="K47" s="1720"/>
      <c r="L47" s="1720"/>
      <c r="M47" s="1721"/>
    </row>
    <row r="48" spans="1:13">
      <c r="A48" s="1715"/>
      <c r="B48" s="140" t="s">
        <v>986</v>
      </c>
      <c r="C48" s="1716" t="s">
        <v>1765</v>
      </c>
      <c r="D48" s="1717"/>
      <c r="E48" s="1717"/>
      <c r="F48" s="1717"/>
      <c r="G48" s="1717"/>
      <c r="H48" s="1717"/>
      <c r="I48" s="1717"/>
      <c r="J48" s="1717"/>
      <c r="K48" s="1717"/>
      <c r="L48" s="1717"/>
      <c r="M48" s="1718"/>
    </row>
    <row r="49" spans="1:13">
      <c r="A49" s="1715"/>
      <c r="B49" s="140" t="s">
        <v>988</v>
      </c>
      <c r="C49" s="1716" t="s">
        <v>1766</v>
      </c>
      <c r="D49" s="1717"/>
      <c r="E49" s="1717"/>
      <c r="F49" s="1717"/>
      <c r="G49" s="1717"/>
      <c r="H49" s="1717"/>
      <c r="I49" s="1717"/>
      <c r="J49" s="1717"/>
      <c r="K49" s="1717"/>
      <c r="L49" s="1717"/>
      <c r="M49" s="1718"/>
    </row>
    <row r="50" spans="1:13">
      <c r="A50" s="1715"/>
      <c r="B50" s="140" t="s">
        <v>990</v>
      </c>
      <c r="C50" s="1711" t="s">
        <v>1099</v>
      </c>
      <c r="D50" s="1712"/>
      <c r="E50" s="1712"/>
      <c r="F50" s="1712"/>
      <c r="G50" s="1712"/>
      <c r="H50" s="1712"/>
      <c r="I50" s="1712"/>
      <c r="J50" s="1712"/>
      <c r="K50" s="1712"/>
      <c r="L50" s="1712"/>
      <c r="M50" s="1713"/>
    </row>
    <row r="51" spans="1:13" ht="15.75" customHeight="1">
      <c r="A51" s="1699" t="s">
        <v>216</v>
      </c>
      <c r="B51" s="144" t="s">
        <v>992</v>
      </c>
      <c r="C51" s="1577" t="s">
        <v>1767</v>
      </c>
      <c r="D51" s="1554"/>
      <c r="E51" s="1554"/>
      <c r="F51" s="1554"/>
      <c r="G51" s="1554"/>
      <c r="H51" s="1554"/>
      <c r="I51" s="1554"/>
      <c r="J51" s="1554"/>
      <c r="K51" s="1554"/>
      <c r="L51" s="1554"/>
      <c r="M51" s="1555"/>
    </row>
    <row r="52" spans="1:13">
      <c r="A52" s="1700"/>
      <c r="B52" s="144" t="s">
        <v>993</v>
      </c>
      <c r="C52" s="1577" t="s">
        <v>1768</v>
      </c>
      <c r="D52" s="1554"/>
      <c r="E52" s="1554"/>
      <c r="F52" s="1554"/>
      <c r="G52" s="1554"/>
      <c r="H52" s="1554"/>
      <c r="I52" s="1554"/>
      <c r="J52" s="1554"/>
      <c r="K52" s="1554"/>
      <c r="L52" s="1554"/>
      <c r="M52" s="1555"/>
    </row>
    <row r="53" spans="1:13" ht="16.5" customHeight="1">
      <c r="A53" s="1700"/>
      <c r="B53" s="144" t="s">
        <v>995</v>
      </c>
      <c r="C53" s="1577" t="s">
        <v>1566</v>
      </c>
      <c r="D53" s="1554"/>
      <c r="E53" s="1554"/>
      <c r="F53" s="1554"/>
      <c r="G53" s="1554"/>
      <c r="H53" s="1554"/>
      <c r="I53" s="1554"/>
      <c r="J53" s="1554"/>
      <c r="K53" s="1554"/>
      <c r="L53" s="1554"/>
      <c r="M53" s="1555"/>
    </row>
    <row r="54" spans="1:13" ht="15.75" customHeight="1">
      <c r="A54" s="1700"/>
      <c r="B54" s="145" t="s">
        <v>997</v>
      </c>
      <c r="C54" s="1577" t="s">
        <v>1565</v>
      </c>
      <c r="D54" s="1554"/>
      <c r="E54" s="1554"/>
      <c r="F54" s="1554"/>
      <c r="G54" s="1554"/>
      <c r="H54" s="1554"/>
      <c r="I54" s="1554"/>
      <c r="J54" s="1554"/>
      <c r="K54" s="1554"/>
      <c r="L54" s="1554"/>
      <c r="M54" s="1555"/>
    </row>
    <row r="55" spans="1:13" ht="15.75" customHeight="1">
      <c r="A55" s="1700"/>
      <c r="B55" s="144" t="s">
        <v>998</v>
      </c>
      <c r="C55" s="1577" t="s">
        <v>735</v>
      </c>
      <c r="D55" s="1554"/>
      <c r="E55" s="1554"/>
      <c r="F55" s="1554"/>
      <c r="G55" s="1554"/>
      <c r="H55" s="1554"/>
      <c r="I55" s="1554"/>
      <c r="J55" s="1554"/>
      <c r="K55" s="1554"/>
      <c r="L55" s="1554"/>
      <c r="M55" s="1555"/>
    </row>
    <row r="56" spans="1:13">
      <c r="A56" s="1704"/>
      <c r="B56" s="144" t="s">
        <v>999</v>
      </c>
      <c r="C56" s="1705">
        <v>2170711</v>
      </c>
      <c r="D56" s="1706"/>
      <c r="E56" s="1706"/>
      <c r="F56" s="1706"/>
      <c r="G56" s="1706"/>
      <c r="H56" s="1706"/>
      <c r="I56" s="1706"/>
      <c r="J56" s="1706"/>
      <c r="K56" s="1706"/>
      <c r="L56" s="1706"/>
      <c r="M56" s="1707"/>
    </row>
    <row r="57" spans="1:13" ht="15.75" customHeight="1">
      <c r="A57" s="1699" t="s">
        <v>1000</v>
      </c>
      <c r="B57" s="146" t="s">
        <v>1001</v>
      </c>
      <c r="C57" s="2381"/>
      <c r="D57" s="2055"/>
      <c r="E57" s="2055"/>
      <c r="F57" s="2055"/>
      <c r="G57" s="2055"/>
      <c r="H57" s="2055"/>
      <c r="I57" s="2055"/>
      <c r="J57" s="2055"/>
      <c r="K57" s="2055"/>
      <c r="L57" s="2055"/>
      <c r="M57" s="2056"/>
    </row>
    <row r="58" spans="1:13" ht="30" customHeight="1">
      <c r="A58" s="1700"/>
      <c r="B58" s="146" t="s">
        <v>1003</v>
      </c>
      <c r="C58" s="2381"/>
      <c r="D58" s="2055"/>
      <c r="E58" s="2055"/>
      <c r="F58" s="2055"/>
      <c r="G58" s="2055"/>
      <c r="H58" s="2055"/>
      <c r="I58" s="2055"/>
      <c r="J58" s="2055"/>
      <c r="K58" s="2055"/>
      <c r="L58" s="2055"/>
      <c r="M58" s="2056"/>
    </row>
    <row r="59" spans="1:13" ht="30" customHeight="1">
      <c r="A59" s="1700"/>
      <c r="B59" s="147" t="s">
        <v>296</v>
      </c>
      <c r="C59" s="2381"/>
      <c r="D59" s="2055"/>
      <c r="E59" s="2055"/>
      <c r="F59" s="2055"/>
      <c r="G59" s="2055"/>
      <c r="H59" s="2055"/>
      <c r="I59" s="2055"/>
      <c r="J59" s="2055"/>
      <c r="K59" s="2055"/>
      <c r="L59" s="2055"/>
      <c r="M59" s="2056"/>
    </row>
    <row r="60" spans="1:13" ht="65.25" customHeight="1">
      <c r="A60" s="138" t="s">
        <v>220</v>
      </c>
      <c r="B60" s="148"/>
      <c r="C60" s="1701"/>
      <c r="D60" s="1702"/>
      <c r="E60" s="1702"/>
      <c r="F60" s="1702"/>
      <c r="G60" s="1702"/>
      <c r="H60" s="1702"/>
      <c r="I60" s="1702"/>
      <c r="J60" s="1702"/>
      <c r="K60" s="1702"/>
      <c r="L60" s="1702"/>
      <c r="M60" s="1703"/>
    </row>
  </sheetData>
  <mergeCells count="49">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 ref="F9:G9"/>
    <mergeCell ref="I9:J9"/>
    <mergeCell ref="C10:D10"/>
    <mergeCell ref="F10:G10"/>
    <mergeCell ref="I10:J10"/>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B3"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3" width="9.140625" style="310"/>
    <col min="14" max="18" width="28" style="11" customWidth="1"/>
    <col min="19" max="16384" width="9.140625" style="310"/>
  </cols>
  <sheetData>
    <row r="1" spans="1:13">
      <c r="A1" s="56"/>
      <c r="B1" s="57" t="s">
        <v>1769</v>
      </c>
      <c r="C1" s="196"/>
      <c r="D1" s="196"/>
      <c r="E1" s="196"/>
      <c r="F1" s="196"/>
      <c r="G1" s="196"/>
      <c r="H1" s="196"/>
      <c r="I1" s="196"/>
      <c r="J1" s="196"/>
      <c r="K1" s="196"/>
      <c r="L1" s="196"/>
      <c r="M1" s="197"/>
    </row>
    <row r="2" spans="1:13" ht="40.5" customHeight="1">
      <c r="A2" s="1728" t="s">
        <v>944</v>
      </c>
      <c r="B2" s="139" t="s">
        <v>945</v>
      </c>
      <c r="C2" s="1927" t="s">
        <v>737</v>
      </c>
      <c r="D2" s="1639"/>
      <c r="E2" s="1639"/>
      <c r="F2" s="1639"/>
      <c r="G2" s="1639"/>
      <c r="H2" s="1639"/>
      <c r="I2" s="1639"/>
      <c r="J2" s="1639"/>
      <c r="K2" s="1639"/>
      <c r="L2" s="1639"/>
      <c r="M2" s="1640"/>
    </row>
    <row r="3" spans="1:13" ht="31.5">
      <c r="A3" s="1729"/>
      <c r="B3" s="151" t="s">
        <v>1063</v>
      </c>
      <c r="C3" s="1733" t="s">
        <v>1770</v>
      </c>
      <c r="D3" s="1734"/>
      <c r="E3" s="1734"/>
      <c r="F3" s="1734"/>
      <c r="G3" s="1734"/>
      <c r="H3" s="1734"/>
      <c r="I3" s="1734"/>
      <c r="J3" s="1734"/>
      <c r="K3" s="1734"/>
      <c r="L3" s="1734"/>
      <c r="M3" s="1735"/>
    </row>
    <row r="4" spans="1:13" ht="15.75" customHeight="1">
      <c r="A4" s="1729"/>
      <c r="B4" s="142" t="s">
        <v>292</v>
      </c>
      <c r="C4" s="114" t="s">
        <v>95</v>
      </c>
      <c r="D4" s="115"/>
      <c r="E4" s="198"/>
      <c r="F4" s="1736" t="s">
        <v>293</v>
      </c>
      <c r="G4" s="1737"/>
      <c r="H4" s="117"/>
      <c r="I4" s="118"/>
      <c r="J4" s="118"/>
      <c r="K4" s="118"/>
      <c r="L4" s="118"/>
      <c r="M4" s="119"/>
    </row>
    <row r="5" spans="1:13">
      <c r="A5" s="1729"/>
      <c r="B5" s="142" t="s">
        <v>947</v>
      </c>
      <c r="C5" s="485"/>
      <c r="D5" s="221"/>
      <c r="E5" s="221"/>
      <c r="F5" s="221"/>
      <c r="G5" s="221"/>
      <c r="H5" s="221"/>
      <c r="I5" s="221"/>
      <c r="J5" s="486" t="s">
        <v>594</v>
      </c>
      <c r="K5" s="227" t="s">
        <v>594</v>
      </c>
      <c r="L5" s="227" t="s">
        <v>594</v>
      </c>
      <c r="M5" s="264" t="s">
        <v>594</v>
      </c>
    </row>
    <row r="6" spans="1:13" ht="15.75" customHeight="1">
      <c r="A6" s="1729"/>
      <c r="B6" s="142" t="s">
        <v>948</v>
      </c>
      <c r="C6" s="1577"/>
      <c r="D6" s="1554"/>
      <c r="E6" s="1554"/>
      <c r="F6" s="1554"/>
      <c r="G6" s="1554"/>
      <c r="H6" s="1554"/>
      <c r="I6" s="1554"/>
      <c r="J6" s="1554"/>
      <c r="K6" s="1554"/>
      <c r="L6" s="1554"/>
      <c r="M6" s="1555"/>
    </row>
    <row r="7" spans="1:13">
      <c r="A7" s="1729"/>
      <c r="B7" s="151" t="s">
        <v>949</v>
      </c>
      <c r="C7" s="1583" t="s">
        <v>10</v>
      </c>
      <c r="D7" s="1560"/>
      <c r="E7" s="120"/>
      <c r="F7" s="120"/>
      <c r="G7" s="121"/>
      <c r="H7" s="61" t="s">
        <v>296</v>
      </c>
      <c r="I7" s="1559" t="s">
        <v>12</v>
      </c>
      <c r="J7" s="1560"/>
      <c r="K7" s="1560"/>
      <c r="L7" s="1560"/>
      <c r="M7" s="1561"/>
    </row>
    <row r="8" spans="1:13" ht="15.75" customHeight="1">
      <c r="A8" s="1729"/>
      <c r="B8" s="1741" t="s">
        <v>950</v>
      </c>
      <c r="C8" s="122"/>
      <c r="D8" s="123"/>
      <c r="E8" s="123"/>
      <c r="F8" s="123"/>
      <c r="G8" s="123"/>
      <c r="H8" s="123"/>
      <c r="I8" s="123"/>
      <c r="J8" s="123"/>
      <c r="K8" s="123"/>
      <c r="L8" s="124"/>
      <c r="M8" s="125"/>
    </row>
    <row r="9" spans="1:13" ht="30" customHeight="1">
      <c r="A9" s="1729"/>
      <c r="B9" s="1742"/>
      <c r="C9" s="2021" t="s">
        <v>1771</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55.5" customHeight="1">
      <c r="A11" s="1729"/>
      <c r="B11" s="151" t="s">
        <v>952</v>
      </c>
      <c r="C11" s="1577" t="s">
        <v>1772</v>
      </c>
      <c r="D11" s="1554"/>
      <c r="E11" s="1554"/>
      <c r="F11" s="1554"/>
      <c r="G11" s="1554"/>
      <c r="H11" s="1554"/>
      <c r="I11" s="1554"/>
      <c r="J11" s="1554"/>
      <c r="K11" s="1554"/>
      <c r="L11" s="1554"/>
      <c r="M11" s="1555"/>
    </row>
    <row r="12" spans="1:13" ht="89.25" customHeight="1">
      <c r="A12" s="1729"/>
      <c r="B12" s="151" t="s">
        <v>1069</v>
      </c>
      <c r="C12" s="1609" t="s">
        <v>1773</v>
      </c>
      <c r="D12" s="1610"/>
      <c r="E12" s="1610"/>
      <c r="F12" s="1610"/>
      <c r="G12" s="1610"/>
      <c r="H12" s="1610"/>
      <c r="I12" s="1610"/>
      <c r="J12" s="1610"/>
      <c r="K12" s="1610"/>
      <c r="L12" s="1610"/>
      <c r="M12" s="1611"/>
    </row>
    <row r="13" spans="1:13" ht="31.5">
      <c r="A13" s="1729"/>
      <c r="B13" s="151" t="s">
        <v>1071</v>
      </c>
      <c r="C13" s="2409" t="s">
        <v>1761</v>
      </c>
      <c r="D13" s="2410"/>
      <c r="E13" s="2410"/>
      <c r="F13" s="2410"/>
      <c r="G13" s="2410"/>
      <c r="H13" s="2410"/>
      <c r="I13" s="2410"/>
      <c r="J13" s="2410"/>
      <c r="K13" s="2410"/>
      <c r="L13" s="2410"/>
      <c r="M13" s="2411"/>
    </row>
    <row r="14" spans="1:13" ht="15.75" customHeight="1">
      <c r="A14" s="1729"/>
      <c r="B14" s="1746" t="s">
        <v>1072</v>
      </c>
      <c r="C14" s="1723" t="s">
        <v>69</v>
      </c>
      <c r="D14" s="1723"/>
      <c r="E14" s="84" t="s">
        <v>108</v>
      </c>
      <c r="F14" s="1663" t="s">
        <v>1500</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2321</v>
      </c>
      <c r="D16" s="1554"/>
      <c r="E16" s="1554"/>
      <c r="F16" s="1554"/>
      <c r="G16" s="1554"/>
      <c r="H16" s="1554"/>
      <c r="I16" s="1554"/>
      <c r="J16" s="1554"/>
      <c r="K16" s="1554"/>
      <c r="L16" s="1554"/>
      <c r="M16" s="1555"/>
    </row>
    <row r="17" spans="1:13" ht="44.25" customHeight="1">
      <c r="A17" s="1715"/>
      <c r="B17" s="140" t="s">
        <v>1074</v>
      </c>
      <c r="C17" s="1577" t="s">
        <v>738</v>
      </c>
      <c r="D17" s="1554"/>
      <c r="E17" s="1554"/>
      <c r="F17" s="1554"/>
      <c r="G17" s="1554"/>
      <c r="H17" s="1554"/>
      <c r="I17" s="1554"/>
      <c r="J17" s="1554"/>
      <c r="K17" s="1554"/>
      <c r="L17" s="1554"/>
      <c r="M17" s="1555"/>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8"/>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2214" t="s">
        <v>966</v>
      </c>
      <c r="G23" s="2214"/>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ht="31.5">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15.75" customHeight="1">
      <c r="A30" s="1715"/>
      <c r="B30" s="143"/>
      <c r="C30" s="76" t="s">
        <v>974</v>
      </c>
      <c r="D30" s="459" t="s">
        <v>326</v>
      </c>
      <c r="E30" s="781"/>
      <c r="F30" s="782" t="s">
        <v>975</v>
      </c>
      <c r="G30" s="459" t="s">
        <v>326</v>
      </c>
      <c r="H30" s="781"/>
      <c r="I30" s="782" t="s">
        <v>976</v>
      </c>
      <c r="J30" s="1722" t="s">
        <v>326</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4">
        <v>1</v>
      </c>
      <c r="E37" s="212"/>
      <c r="F37" s="224">
        <v>1</v>
      </c>
      <c r="G37" s="212"/>
      <c r="H37" s="224">
        <v>1</v>
      </c>
      <c r="I37" s="212"/>
      <c r="J37" s="224">
        <v>1</v>
      </c>
      <c r="K37" s="212"/>
      <c r="L37" s="224">
        <v>1</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4">
        <v>1</v>
      </c>
      <c r="E39" s="212"/>
      <c r="F39" s="224">
        <v>1</v>
      </c>
      <c r="G39" s="212"/>
      <c r="H39" s="224">
        <v>1</v>
      </c>
      <c r="I39" s="212"/>
      <c r="J39" s="224">
        <v>1</v>
      </c>
      <c r="K39" s="212"/>
      <c r="L39" s="224">
        <v>1</v>
      </c>
      <c r="M39" s="214"/>
    </row>
    <row r="40" spans="1:13">
      <c r="A40" s="1715"/>
      <c r="B40" s="1557"/>
      <c r="C40" s="81"/>
      <c r="D40" s="6">
        <v>2033</v>
      </c>
      <c r="E40" s="6"/>
      <c r="F40" s="10" t="s">
        <v>981</v>
      </c>
      <c r="G40" s="6"/>
      <c r="H40" s="131"/>
      <c r="I40" s="131"/>
      <c r="J40" s="131"/>
      <c r="K40" s="6"/>
      <c r="L40" s="6"/>
      <c r="M40" s="200"/>
    </row>
    <row r="41" spans="1:13" ht="15.75" customHeight="1">
      <c r="A41" s="1715"/>
      <c r="B41" s="1557"/>
      <c r="C41" s="81"/>
      <c r="D41" s="224">
        <v>1</v>
      </c>
      <c r="E41" s="212" t="s">
        <v>594</v>
      </c>
      <c r="F41" s="2408">
        <v>1</v>
      </c>
      <c r="G41" s="1551"/>
      <c r="H41" s="97"/>
      <c r="I41" s="6"/>
      <c r="J41" s="97"/>
      <c r="K41" s="6"/>
      <c r="L41" s="97"/>
      <c r="M41" s="201"/>
    </row>
    <row r="42" spans="1:13">
      <c r="A42" s="1715"/>
      <c r="B42" s="1557"/>
      <c r="C42" s="82"/>
      <c r="D42" s="10"/>
      <c r="E42" s="94"/>
      <c r="F42" s="10"/>
      <c r="G42" s="94"/>
      <c r="H42" s="92"/>
      <c r="I42" s="67"/>
      <c r="J42" s="92"/>
      <c r="K42" s="67"/>
      <c r="L42" s="92"/>
      <c r="M42" s="202"/>
    </row>
    <row r="43" spans="1:13" ht="15.75"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ht="3.75" customHeight="1">
      <c r="A46" s="1715"/>
      <c r="B46" s="1558"/>
      <c r="C46" s="112"/>
      <c r="D46" s="113"/>
      <c r="E46" s="113"/>
      <c r="F46" s="113"/>
      <c r="G46" s="113"/>
      <c r="H46" s="113"/>
      <c r="I46" s="113"/>
      <c r="J46" s="113"/>
      <c r="K46" s="113"/>
      <c r="L46" s="25"/>
      <c r="M46" s="108"/>
    </row>
    <row r="47" spans="1:13" ht="80.25" customHeight="1">
      <c r="A47" s="1715"/>
      <c r="B47" s="151" t="s">
        <v>985</v>
      </c>
      <c r="C47" s="1577" t="s">
        <v>1774</v>
      </c>
      <c r="D47" s="1554"/>
      <c r="E47" s="1554"/>
      <c r="F47" s="1554"/>
      <c r="G47" s="1554"/>
      <c r="H47" s="1554"/>
      <c r="I47" s="1554"/>
      <c r="J47" s="1554"/>
      <c r="K47" s="1554"/>
      <c r="L47" s="1554"/>
      <c r="M47" s="1555"/>
    </row>
    <row r="48" spans="1:13">
      <c r="A48" s="1715"/>
      <c r="B48" s="140" t="s">
        <v>986</v>
      </c>
      <c r="C48" s="1755" t="s">
        <v>1775</v>
      </c>
      <c r="D48" s="1756"/>
      <c r="E48" s="1756"/>
      <c r="F48" s="1756"/>
      <c r="G48" s="1756"/>
      <c r="H48" s="1756"/>
      <c r="I48" s="1756"/>
      <c r="J48" s="1756"/>
      <c r="K48" s="1756"/>
      <c r="L48" s="1756"/>
      <c r="M48" s="1757"/>
    </row>
    <row r="49" spans="1:13">
      <c r="A49" s="1715"/>
      <c r="B49" s="140" t="s">
        <v>988</v>
      </c>
      <c r="C49" s="831">
        <v>15</v>
      </c>
      <c r="D49" s="474" t="s">
        <v>594</v>
      </c>
      <c r="E49" s="474" t="s">
        <v>594</v>
      </c>
      <c r="F49" s="474" t="s">
        <v>594</v>
      </c>
      <c r="G49" s="474" t="s">
        <v>594</v>
      </c>
      <c r="H49" s="474" t="s">
        <v>594</v>
      </c>
      <c r="I49" s="474" t="s">
        <v>594</v>
      </c>
      <c r="J49" s="474" t="s">
        <v>594</v>
      </c>
      <c r="K49" s="474" t="s">
        <v>594</v>
      </c>
      <c r="L49" s="474" t="s">
        <v>594</v>
      </c>
      <c r="M49" s="801" t="s">
        <v>594</v>
      </c>
    </row>
    <row r="50" spans="1:13" ht="16.5" customHeight="1">
      <c r="A50" s="1715"/>
      <c r="B50" s="140" t="s">
        <v>990</v>
      </c>
      <c r="C50" s="1917" t="s">
        <v>1099</v>
      </c>
      <c r="D50" s="1918"/>
      <c r="E50" s="1918"/>
      <c r="F50" s="1918"/>
      <c r="G50" s="1918"/>
      <c r="H50" s="1918"/>
      <c r="I50" s="1918"/>
      <c r="J50" s="1918"/>
      <c r="K50" s="1918"/>
      <c r="L50" s="1918"/>
      <c r="M50" s="2221"/>
    </row>
    <row r="51" spans="1:13" ht="15.75" customHeight="1">
      <c r="A51" s="1699" t="s">
        <v>216</v>
      </c>
      <c r="B51" s="144" t="s">
        <v>992</v>
      </c>
      <c r="C51" s="1577" t="s">
        <v>741</v>
      </c>
      <c r="D51" s="1554"/>
      <c r="E51" s="1554"/>
      <c r="F51" s="1554"/>
      <c r="G51" s="1554"/>
      <c r="H51" s="1554"/>
      <c r="I51" s="1554"/>
      <c r="J51" s="1554"/>
      <c r="K51" s="1554"/>
      <c r="L51" s="1554"/>
      <c r="M51" s="1555"/>
    </row>
    <row r="52" spans="1:13">
      <c r="A52" s="1700"/>
      <c r="B52" s="144" t="s">
        <v>993</v>
      </c>
      <c r="C52" s="1577" t="s">
        <v>1776</v>
      </c>
      <c r="D52" s="1554"/>
      <c r="E52" s="1554"/>
      <c r="F52" s="1554"/>
      <c r="G52" s="1554"/>
      <c r="H52" s="1554"/>
      <c r="I52" s="1554"/>
      <c r="J52" s="1554"/>
      <c r="K52" s="1554"/>
      <c r="L52" s="1554"/>
      <c r="M52" s="1555"/>
    </row>
    <row r="53" spans="1:13">
      <c r="A53" s="1700"/>
      <c r="B53" s="144" t="s">
        <v>995</v>
      </c>
      <c r="C53" s="1577" t="s">
        <v>1777</v>
      </c>
      <c r="D53" s="1554"/>
      <c r="E53" s="1554"/>
      <c r="F53" s="1554"/>
      <c r="G53" s="1554"/>
      <c r="H53" s="1554"/>
      <c r="I53" s="1554"/>
      <c r="J53" s="1554"/>
      <c r="K53" s="1554"/>
      <c r="L53" s="1554"/>
      <c r="M53" s="1555"/>
    </row>
    <row r="54" spans="1:13" ht="15.75" customHeight="1">
      <c r="A54" s="1700"/>
      <c r="B54" s="145" t="s">
        <v>997</v>
      </c>
      <c r="C54" s="1577" t="s">
        <v>1778</v>
      </c>
      <c r="D54" s="1554"/>
      <c r="E54" s="1554"/>
      <c r="F54" s="1554"/>
      <c r="G54" s="1554"/>
      <c r="H54" s="1554"/>
      <c r="I54" s="1554"/>
      <c r="J54" s="1554"/>
      <c r="K54" s="1554"/>
      <c r="L54" s="1554"/>
      <c r="M54" s="1555"/>
    </row>
    <row r="55" spans="1:13" ht="15.75" customHeight="1">
      <c r="A55" s="1700"/>
      <c r="B55" s="144" t="s">
        <v>998</v>
      </c>
      <c r="C55" s="1577" t="s">
        <v>743</v>
      </c>
      <c r="D55" s="1554"/>
      <c r="E55" s="1554"/>
      <c r="F55" s="1554"/>
      <c r="G55" s="1554"/>
      <c r="H55" s="1554"/>
      <c r="I55" s="1554"/>
      <c r="J55" s="1554"/>
      <c r="K55" s="1554"/>
      <c r="L55" s="1554"/>
      <c r="M55" s="1555"/>
    </row>
    <row r="56" spans="1:13">
      <c r="A56" s="1704"/>
      <c r="B56" s="144" t="s">
        <v>999</v>
      </c>
      <c r="C56" s="1577" t="s">
        <v>742</v>
      </c>
      <c r="D56" s="1554"/>
      <c r="E56" s="1554"/>
      <c r="F56" s="1554"/>
      <c r="G56" s="1554"/>
      <c r="H56" s="1554"/>
      <c r="I56" s="1554"/>
      <c r="J56" s="1554"/>
      <c r="K56" s="1554"/>
      <c r="L56" s="1554"/>
      <c r="M56" s="1555"/>
    </row>
    <row r="57" spans="1:13" ht="15.75" customHeight="1">
      <c r="A57" s="1699" t="s">
        <v>1000</v>
      </c>
      <c r="B57" s="146" t="s">
        <v>1001</v>
      </c>
      <c r="C57" s="1577" t="s">
        <v>1779</v>
      </c>
      <c r="D57" s="1554"/>
      <c r="E57" s="1554"/>
      <c r="F57" s="1554"/>
      <c r="G57" s="1554"/>
      <c r="H57" s="1554"/>
      <c r="I57" s="1554"/>
      <c r="J57" s="1554"/>
      <c r="K57" s="1554"/>
      <c r="L57" s="1554"/>
      <c r="M57" s="1555"/>
    </row>
    <row r="58" spans="1:13" ht="15.75" customHeight="1">
      <c r="A58" s="1700"/>
      <c r="B58" s="146" t="s">
        <v>1003</v>
      </c>
      <c r="C58" s="1577" t="s">
        <v>1780</v>
      </c>
      <c r="D58" s="1554"/>
      <c r="E58" s="1554"/>
      <c r="F58" s="1554"/>
      <c r="G58" s="1554"/>
      <c r="H58" s="1554"/>
      <c r="I58" s="1554"/>
      <c r="J58" s="1554"/>
      <c r="K58" s="1554"/>
      <c r="L58" s="1554"/>
      <c r="M58" s="1555"/>
    </row>
    <row r="59" spans="1:13" ht="30.75" customHeight="1">
      <c r="A59" s="1700"/>
      <c r="B59" s="147" t="s">
        <v>296</v>
      </c>
      <c r="C59" s="1577" t="s">
        <v>1777</v>
      </c>
      <c r="D59" s="1554"/>
      <c r="E59" s="1554"/>
      <c r="F59" s="1554"/>
      <c r="G59" s="1554"/>
      <c r="H59" s="1554"/>
      <c r="I59" s="1554"/>
      <c r="J59" s="1554"/>
      <c r="K59" s="1554"/>
      <c r="L59" s="1554"/>
      <c r="M59" s="1555"/>
    </row>
    <row r="60" spans="1:13" ht="39.75" customHeight="1">
      <c r="A60" s="138" t="s">
        <v>220</v>
      </c>
      <c r="B60" s="148"/>
      <c r="C60" s="1908" t="s">
        <v>1781</v>
      </c>
      <c r="D60" s="1648"/>
      <c r="E60" s="1648"/>
      <c r="F60" s="1648"/>
      <c r="G60" s="1648"/>
      <c r="H60" s="1648"/>
      <c r="I60" s="1648"/>
      <c r="J60" s="1648"/>
      <c r="K60" s="1648"/>
      <c r="L60" s="1648"/>
      <c r="M60" s="1649"/>
    </row>
  </sheetData>
  <mergeCells count="49">
    <mergeCell ref="I10:J10"/>
    <mergeCell ref="C11:M11"/>
    <mergeCell ref="J30:L30"/>
    <mergeCell ref="B32:B34"/>
    <mergeCell ref="C12:M12"/>
    <mergeCell ref="C16:M16"/>
    <mergeCell ref="C17:M17"/>
    <mergeCell ref="B18:B24"/>
    <mergeCell ref="F23:G23"/>
    <mergeCell ref="B25:B28"/>
    <mergeCell ref="F14:M14"/>
    <mergeCell ref="A2:A15"/>
    <mergeCell ref="C2:M2"/>
    <mergeCell ref="C3:M3"/>
    <mergeCell ref="F4:G4"/>
    <mergeCell ref="C6:M6"/>
    <mergeCell ref="C7:D7"/>
    <mergeCell ref="I7:M7"/>
    <mergeCell ref="B8:B10"/>
    <mergeCell ref="C9:D9"/>
    <mergeCell ref="F9:G9"/>
    <mergeCell ref="I9:J9"/>
    <mergeCell ref="C10:D10"/>
    <mergeCell ref="F10:G10"/>
    <mergeCell ref="C13:M13"/>
    <mergeCell ref="B14:B15"/>
    <mergeCell ref="C14:D14"/>
    <mergeCell ref="C50:M50"/>
    <mergeCell ref="C47:M47"/>
    <mergeCell ref="B43:B46"/>
    <mergeCell ref="F44:F45"/>
    <mergeCell ref="G44:J45"/>
    <mergeCell ref="L44:M45"/>
    <mergeCell ref="C60:M60"/>
    <mergeCell ref="A16:A50"/>
    <mergeCell ref="A57:A59"/>
    <mergeCell ref="C57:M57"/>
    <mergeCell ref="C58:M58"/>
    <mergeCell ref="C59:M59"/>
    <mergeCell ref="A51:A56"/>
    <mergeCell ref="C51:M51"/>
    <mergeCell ref="C52:M52"/>
    <mergeCell ref="C53:M53"/>
    <mergeCell ref="C54:M54"/>
    <mergeCell ref="C55:M55"/>
    <mergeCell ref="C56:M56"/>
    <mergeCell ref="B35:B42"/>
    <mergeCell ref="F41:G41"/>
    <mergeCell ref="C48:M48"/>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0"/>
  <sheetViews>
    <sheetView topLeftCell="B3"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3" width="9.140625" style="310"/>
    <col min="14" max="18" width="28" style="11" customWidth="1"/>
    <col min="19" max="16384" width="9.140625" style="310"/>
  </cols>
  <sheetData>
    <row r="1" spans="1:13">
      <c r="A1" s="56"/>
      <c r="B1" s="57" t="s">
        <v>1782</v>
      </c>
      <c r="C1" s="196"/>
      <c r="D1" s="196"/>
      <c r="E1" s="196"/>
      <c r="F1" s="196"/>
      <c r="G1" s="196"/>
      <c r="H1" s="196"/>
      <c r="I1" s="196"/>
      <c r="J1" s="196"/>
      <c r="K1" s="196"/>
      <c r="L1" s="196"/>
      <c r="M1" s="197"/>
    </row>
    <row r="2" spans="1:13" ht="33.75" customHeight="1">
      <c r="A2" s="1728" t="s">
        <v>944</v>
      </c>
      <c r="B2" s="139" t="s">
        <v>945</v>
      </c>
      <c r="C2" s="1927" t="s">
        <v>745</v>
      </c>
      <c r="D2" s="1639"/>
      <c r="E2" s="1639"/>
      <c r="F2" s="1639"/>
      <c r="G2" s="1639"/>
      <c r="H2" s="1639"/>
      <c r="I2" s="1639"/>
      <c r="J2" s="1639"/>
      <c r="K2" s="1639"/>
      <c r="L2" s="1639"/>
      <c r="M2" s="1640"/>
    </row>
    <row r="3" spans="1:13" ht="31.5">
      <c r="A3" s="1729"/>
      <c r="B3" s="151" t="s">
        <v>1063</v>
      </c>
      <c r="C3" s="1733" t="s">
        <v>1770</v>
      </c>
      <c r="D3" s="1734"/>
      <c r="E3" s="1734"/>
      <c r="F3" s="1734"/>
      <c r="G3" s="1734"/>
      <c r="H3" s="1734"/>
      <c r="I3" s="1734"/>
      <c r="J3" s="1734"/>
      <c r="K3" s="1734"/>
      <c r="L3" s="1734"/>
      <c r="M3" s="1735"/>
    </row>
    <row r="4" spans="1:13" ht="28.5" customHeight="1">
      <c r="A4" s="1729"/>
      <c r="B4" s="142" t="s">
        <v>292</v>
      </c>
      <c r="C4" s="114" t="s">
        <v>95</v>
      </c>
      <c r="D4" s="115"/>
      <c r="E4" s="198"/>
      <c r="F4" s="1736" t="s">
        <v>293</v>
      </c>
      <c r="G4" s="1737"/>
      <c r="H4" s="117"/>
      <c r="I4" s="118"/>
      <c r="J4" s="118"/>
      <c r="K4" s="118"/>
      <c r="L4" s="118"/>
      <c r="M4" s="119"/>
    </row>
    <row r="5" spans="1:13">
      <c r="A5" s="1729"/>
      <c r="B5" s="142" t="s">
        <v>947</v>
      </c>
      <c r="C5" s="485"/>
      <c r="D5" s="221"/>
      <c r="E5" s="221"/>
      <c r="F5" s="221"/>
      <c r="G5" s="221"/>
      <c r="H5" s="221"/>
      <c r="I5" s="221"/>
      <c r="J5" s="486" t="s">
        <v>594</v>
      </c>
      <c r="K5" s="227" t="s">
        <v>594</v>
      </c>
      <c r="L5" s="227" t="s">
        <v>594</v>
      </c>
      <c r="M5" s="264" t="s">
        <v>594</v>
      </c>
    </row>
    <row r="6" spans="1:13" ht="15.75" customHeight="1">
      <c r="A6" s="1729"/>
      <c r="B6" s="142" t="s">
        <v>948</v>
      </c>
      <c r="C6" s="1577"/>
      <c r="D6" s="1554"/>
      <c r="E6" s="1554"/>
      <c r="F6" s="1554"/>
      <c r="G6" s="1554"/>
      <c r="H6" s="1554"/>
      <c r="I6" s="1554"/>
      <c r="J6" s="1554"/>
      <c r="K6" s="1554"/>
      <c r="L6" s="1554"/>
      <c r="M6" s="1555"/>
    </row>
    <row r="7" spans="1:13">
      <c r="A7" s="1729"/>
      <c r="B7" s="151" t="s">
        <v>949</v>
      </c>
      <c r="C7" s="1583" t="s">
        <v>10</v>
      </c>
      <c r="D7" s="1560"/>
      <c r="E7" s="120"/>
      <c r="F7" s="120"/>
      <c r="G7" s="121"/>
      <c r="H7" s="61" t="s">
        <v>296</v>
      </c>
      <c r="I7" s="1559" t="s">
        <v>12</v>
      </c>
      <c r="J7" s="1560"/>
      <c r="K7" s="1560"/>
      <c r="L7" s="1560"/>
      <c r="M7" s="1561"/>
    </row>
    <row r="8" spans="1:13" ht="15.75" customHeight="1">
      <c r="A8" s="1729"/>
      <c r="B8" s="1741" t="s">
        <v>950</v>
      </c>
      <c r="C8" s="122"/>
      <c r="D8" s="123"/>
      <c r="E8" s="123"/>
      <c r="F8" s="123"/>
      <c r="G8" s="123"/>
      <c r="H8" s="123"/>
      <c r="I8" s="123"/>
      <c r="J8" s="123"/>
      <c r="K8" s="123"/>
      <c r="L8" s="124"/>
      <c r="M8" s="125"/>
    </row>
    <row r="9" spans="1:13" ht="33" customHeight="1">
      <c r="A9" s="1729"/>
      <c r="B9" s="1742"/>
      <c r="C9" s="2021" t="s">
        <v>1771</v>
      </c>
      <c r="D9" s="2022"/>
      <c r="E9" s="27"/>
      <c r="F9" s="1726"/>
      <c r="G9" s="1726"/>
      <c r="H9" s="27"/>
      <c r="I9" s="1726"/>
      <c r="J9" s="1726"/>
      <c r="K9" s="27"/>
      <c r="L9" s="25"/>
      <c r="M9" s="108"/>
    </row>
    <row r="10" spans="1:13">
      <c r="A10" s="1729"/>
      <c r="B10" s="1743"/>
      <c r="C10" s="2019" t="s">
        <v>951</v>
      </c>
      <c r="D10" s="2020"/>
      <c r="E10" s="126"/>
      <c r="F10" s="1726" t="s">
        <v>951</v>
      </c>
      <c r="G10" s="1726"/>
      <c r="H10" s="126"/>
      <c r="I10" s="1726" t="s">
        <v>951</v>
      </c>
      <c r="J10" s="1726"/>
      <c r="K10" s="126"/>
      <c r="L10" s="113"/>
      <c r="M10" s="127"/>
    </row>
    <row r="11" spans="1:13" ht="31.5" customHeight="1">
      <c r="A11" s="1729"/>
      <c r="B11" s="151" t="s">
        <v>952</v>
      </c>
      <c r="C11" s="1577" t="s">
        <v>1783</v>
      </c>
      <c r="D11" s="1554"/>
      <c r="E11" s="1554"/>
      <c r="F11" s="1554"/>
      <c r="G11" s="1554"/>
      <c r="H11" s="1554"/>
      <c r="I11" s="1554"/>
      <c r="J11" s="1554"/>
      <c r="K11" s="1554"/>
      <c r="L11" s="1554"/>
      <c r="M11" s="1555"/>
    </row>
    <row r="12" spans="1:13" ht="102" customHeight="1">
      <c r="A12" s="1729"/>
      <c r="B12" s="151" t="s">
        <v>1069</v>
      </c>
      <c r="C12" s="1577" t="s">
        <v>1784</v>
      </c>
      <c r="D12" s="1554"/>
      <c r="E12" s="1554"/>
      <c r="F12" s="1554"/>
      <c r="G12" s="1554"/>
      <c r="H12" s="1554"/>
      <c r="I12" s="1554"/>
      <c r="J12" s="1554"/>
      <c r="K12" s="1554"/>
      <c r="L12" s="1554"/>
      <c r="M12" s="1555"/>
    </row>
    <row r="13" spans="1:13" ht="31.5">
      <c r="A13" s="1729"/>
      <c r="B13" s="151" t="s">
        <v>1071</v>
      </c>
      <c r="C13" s="2409" t="s">
        <v>1761</v>
      </c>
      <c r="D13" s="2410"/>
      <c r="E13" s="2410"/>
      <c r="F13" s="2410"/>
      <c r="G13" s="2410"/>
      <c r="H13" s="2410"/>
      <c r="I13" s="2410"/>
      <c r="J13" s="2410"/>
      <c r="K13" s="2410"/>
      <c r="L13" s="2410"/>
      <c r="M13" s="2411"/>
    </row>
    <row r="14" spans="1:13" ht="15.75" customHeight="1">
      <c r="A14" s="1729"/>
      <c r="B14" s="1746" t="s">
        <v>1072</v>
      </c>
      <c r="C14" s="1723" t="s">
        <v>69</v>
      </c>
      <c r="D14" s="1723"/>
      <c r="E14" s="84" t="s">
        <v>108</v>
      </c>
      <c r="F14" s="1663" t="s">
        <v>1500</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ht="31.5" customHeight="1">
      <c r="A16" s="1714" t="s">
        <v>204</v>
      </c>
      <c r="B16" s="140" t="s">
        <v>283</v>
      </c>
      <c r="C16" s="1577" t="s">
        <v>2127</v>
      </c>
      <c r="D16" s="1554"/>
      <c r="E16" s="1554"/>
      <c r="F16" s="1554"/>
      <c r="G16" s="1554"/>
      <c r="H16" s="1554"/>
      <c r="I16" s="1554"/>
      <c r="J16" s="1554"/>
      <c r="K16" s="1554"/>
      <c r="L16" s="1554"/>
      <c r="M16" s="1555"/>
    </row>
    <row r="17" spans="1:13" ht="57.75" customHeight="1">
      <c r="A17" s="1715"/>
      <c r="B17" s="140" t="s">
        <v>1074</v>
      </c>
      <c r="C17" s="1577" t="s">
        <v>746</v>
      </c>
      <c r="D17" s="1554"/>
      <c r="E17" s="1554"/>
      <c r="F17" s="1554"/>
      <c r="G17" s="1554"/>
      <c r="H17" s="1554"/>
      <c r="I17" s="1554"/>
      <c r="J17" s="1554"/>
      <c r="K17" s="1554"/>
      <c r="L17" s="1554"/>
      <c r="M17" s="1555"/>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8"/>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2214" t="s">
        <v>966</v>
      </c>
      <c r="G23" s="2214"/>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t="s">
        <v>964</v>
      </c>
      <c r="H26" s="781"/>
      <c r="I26" s="779" t="s">
        <v>970</v>
      </c>
      <c r="J26" s="18"/>
      <c r="K26" s="781"/>
      <c r="L26" s="25"/>
      <c r="M26" s="108"/>
    </row>
    <row r="27" spans="1:13" ht="31.5">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15.75" customHeight="1">
      <c r="A30" s="1715"/>
      <c r="B30" s="143"/>
      <c r="C30" s="76" t="s">
        <v>974</v>
      </c>
      <c r="D30" s="459" t="s">
        <v>326</v>
      </c>
      <c r="E30" s="781"/>
      <c r="F30" s="782" t="s">
        <v>975</v>
      </c>
      <c r="G30" s="459" t="s">
        <v>326</v>
      </c>
      <c r="H30" s="781"/>
      <c r="I30" s="782" t="s">
        <v>976</v>
      </c>
      <c r="J30" s="1722"/>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3">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4">
        <v>1</v>
      </c>
      <c r="E37" s="212"/>
      <c r="F37" s="224">
        <v>1</v>
      </c>
      <c r="G37" s="212"/>
      <c r="H37" s="224">
        <v>1</v>
      </c>
      <c r="I37" s="212"/>
      <c r="J37" s="224">
        <v>1</v>
      </c>
      <c r="K37" s="212"/>
      <c r="L37" s="224">
        <v>1</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4">
        <v>1</v>
      </c>
      <c r="E39" s="212"/>
      <c r="F39" s="224">
        <v>1</v>
      </c>
      <c r="G39" s="212"/>
      <c r="H39" s="224">
        <v>1</v>
      </c>
      <c r="I39" s="212"/>
      <c r="J39" s="224">
        <v>1</v>
      </c>
      <c r="K39" s="212"/>
      <c r="L39" s="224">
        <v>1</v>
      </c>
      <c r="M39" s="214"/>
    </row>
    <row r="40" spans="1:13">
      <c r="A40" s="1715"/>
      <c r="B40" s="1557"/>
      <c r="C40" s="81"/>
      <c r="D40" s="6">
        <v>2033</v>
      </c>
      <c r="E40" s="6"/>
      <c r="F40" s="10" t="s">
        <v>981</v>
      </c>
      <c r="G40" s="6"/>
      <c r="H40" s="131"/>
      <c r="I40" s="131"/>
      <c r="J40" s="131"/>
      <c r="K40" s="6"/>
      <c r="L40" s="6"/>
      <c r="M40" s="200"/>
    </row>
    <row r="41" spans="1:13" ht="15.75" customHeight="1">
      <c r="A41" s="1715"/>
      <c r="B41" s="1557"/>
      <c r="C41" s="81"/>
      <c r="D41" s="224">
        <v>1</v>
      </c>
      <c r="E41" s="212" t="s">
        <v>594</v>
      </c>
      <c r="F41" s="2408">
        <v>1</v>
      </c>
      <c r="G41" s="1551"/>
      <c r="H41" s="97"/>
      <c r="I41" s="6"/>
      <c r="J41" s="97"/>
      <c r="K41" s="6"/>
      <c r="L41" s="97"/>
      <c r="M41" s="201"/>
    </row>
    <row r="42" spans="1:13">
      <c r="A42" s="1715"/>
      <c r="B42" s="1557"/>
      <c r="C42" s="82"/>
      <c r="D42" s="10"/>
      <c r="E42" s="94"/>
      <c r="F42" s="10"/>
      <c r="G42" s="94"/>
      <c r="H42" s="92"/>
      <c r="I42" s="67"/>
      <c r="J42" s="92"/>
      <c r="K42" s="67"/>
      <c r="L42" s="92"/>
      <c r="M42" s="202"/>
    </row>
    <row r="43" spans="1:13" ht="15.75"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785"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50.25" customHeight="1">
      <c r="A47" s="1715"/>
      <c r="B47" s="151" t="s">
        <v>985</v>
      </c>
      <c r="C47" s="1577" t="s">
        <v>1785</v>
      </c>
      <c r="D47" s="1554"/>
      <c r="E47" s="1554"/>
      <c r="F47" s="1554"/>
      <c r="G47" s="1554"/>
      <c r="H47" s="1554"/>
      <c r="I47" s="1554"/>
      <c r="J47" s="1554"/>
      <c r="K47" s="1554"/>
      <c r="L47" s="1554"/>
      <c r="M47" s="1555"/>
    </row>
    <row r="48" spans="1:13">
      <c r="A48" s="1715"/>
      <c r="B48" s="140" t="s">
        <v>986</v>
      </c>
      <c r="C48" s="1577" t="s">
        <v>1786</v>
      </c>
      <c r="D48" s="1554"/>
      <c r="E48" s="1554"/>
      <c r="F48" s="1554"/>
      <c r="G48" s="1554"/>
      <c r="H48" s="1554"/>
      <c r="I48" s="1554"/>
      <c r="J48" s="1554"/>
      <c r="K48" s="1554"/>
      <c r="L48" s="1554"/>
      <c r="M48" s="1555"/>
    </row>
    <row r="49" spans="1:13">
      <c r="A49" s="1715"/>
      <c r="B49" s="140" t="s">
        <v>988</v>
      </c>
      <c r="C49" s="218">
        <v>15</v>
      </c>
      <c r="D49" s="216" t="s">
        <v>594</v>
      </c>
      <c r="E49" s="216" t="s">
        <v>594</v>
      </c>
      <c r="F49" s="216" t="s">
        <v>594</v>
      </c>
      <c r="G49" s="216" t="s">
        <v>594</v>
      </c>
      <c r="H49" s="216" t="s">
        <v>594</v>
      </c>
      <c r="I49" s="216" t="s">
        <v>594</v>
      </c>
      <c r="J49" s="216" t="s">
        <v>594</v>
      </c>
      <c r="K49" s="216" t="s">
        <v>594</v>
      </c>
      <c r="L49" s="216" t="s">
        <v>594</v>
      </c>
      <c r="M49" s="217" t="s">
        <v>594</v>
      </c>
    </row>
    <row r="50" spans="1:13" ht="16.5" customHeight="1">
      <c r="A50" s="1715"/>
      <c r="B50" s="140" t="s">
        <v>990</v>
      </c>
      <c r="C50" s="1917" t="s">
        <v>1099</v>
      </c>
      <c r="D50" s="1918"/>
      <c r="E50" s="1918"/>
      <c r="F50" s="1918"/>
      <c r="G50" s="1918"/>
      <c r="H50" s="1918"/>
      <c r="I50" s="1918"/>
      <c r="J50" s="1918"/>
      <c r="K50" s="1918"/>
      <c r="L50" s="1918"/>
      <c r="M50" s="2221"/>
    </row>
    <row r="51" spans="1:13" ht="15.75" customHeight="1">
      <c r="A51" s="1699" t="s">
        <v>216</v>
      </c>
      <c r="B51" s="144" t="s">
        <v>992</v>
      </c>
      <c r="C51" s="1577" t="s">
        <v>748</v>
      </c>
      <c r="D51" s="1554"/>
      <c r="E51" s="1554"/>
      <c r="F51" s="1554"/>
      <c r="G51" s="1554"/>
      <c r="H51" s="1554"/>
      <c r="I51" s="1554"/>
      <c r="J51" s="1554"/>
      <c r="K51" s="1554"/>
      <c r="L51" s="1554"/>
      <c r="M51" s="1555"/>
    </row>
    <row r="52" spans="1:13">
      <c r="A52" s="1700"/>
      <c r="B52" s="144" t="s">
        <v>993</v>
      </c>
      <c r="C52" s="1577" t="s">
        <v>1787</v>
      </c>
      <c r="D52" s="1554"/>
      <c r="E52" s="1554"/>
      <c r="F52" s="1554"/>
      <c r="G52" s="1554"/>
      <c r="H52" s="1554"/>
      <c r="I52" s="1554"/>
      <c r="J52" s="1554"/>
      <c r="K52" s="1554"/>
      <c r="L52" s="1554"/>
      <c r="M52" s="1555"/>
    </row>
    <row r="53" spans="1:13">
      <c r="A53" s="1700"/>
      <c r="B53" s="144" t="s">
        <v>995</v>
      </c>
      <c r="C53" s="1577" t="s">
        <v>1777</v>
      </c>
      <c r="D53" s="1554"/>
      <c r="E53" s="1554"/>
      <c r="F53" s="1554"/>
      <c r="G53" s="1554"/>
      <c r="H53" s="1554"/>
      <c r="I53" s="1554"/>
      <c r="J53" s="1554"/>
      <c r="K53" s="1554"/>
      <c r="L53" s="1554"/>
      <c r="M53" s="1555"/>
    </row>
    <row r="54" spans="1:13" ht="15.75" customHeight="1">
      <c r="A54" s="1700"/>
      <c r="B54" s="145" t="s">
        <v>997</v>
      </c>
      <c r="C54" s="1577" t="s">
        <v>1788</v>
      </c>
      <c r="D54" s="1554"/>
      <c r="E54" s="1554"/>
      <c r="F54" s="1554"/>
      <c r="G54" s="1554"/>
      <c r="H54" s="1554"/>
      <c r="I54" s="1554"/>
      <c r="J54" s="1554"/>
      <c r="K54" s="1554"/>
      <c r="L54" s="1554"/>
      <c r="M54" s="1555"/>
    </row>
    <row r="55" spans="1:13" ht="15.75" customHeight="1">
      <c r="A55" s="1700"/>
      <c r="B55" s="144" t="s">
        <v>998</v>
      </c>
      <c r="C55" s="1577" t="s">
        <v>750</v>
      </c>
      <c r="D55" s="1554"/>
      <c r="E55" s="1554"/>
      <c r="F55" s="1554"/>
      <c r="G55" s="1554"/>
      <c r="H55" s="1554"/>
      <c r="I55" s="1554"/>
      <c r="J55" s="1554"/>
      <c r="K55" s="1554"/>
      <c r="L55" s="1554"/>
      <c r="M55" s="1555"/>
    </row>
    <row r="56" spans="1:13" ht="16.5" customHeight="1">
      <c r="A56" s="1704"/>
      <c r="B56" s="144" t="s">
        <v>999</v>
      </c>
      <c r="C56" s="1577" t="s">
        <v>749</v>
      </c>
      <c r="D56" s="1554"/>
      <c r="E56" s="1554"/>
      <c r="F56" s="1554"/>
      <c r="G56" s="1554"/>
      <c r="H56" s="1554"/>
      <c r="I56" s="1554"/>
      <c r="J56" s="1554"/>
      <c r="K56" s="1554"/>
      <c r="L56" s="1554"/>
      <c r="M56" s="1555"/>
    </row>
    <row r="57" spans="1:13" ht="15.75" customHeight="1">
      <c r="A57" s="1699" t="s">
        <v>1000</v>
      </c>
      <c r="B57" s="146" t="s">
        <v>1001</v>
      </c>
      <c r="C57" s="1577" t="s">
        <v>1779</v>
      </c>
      <c r="D57" s="1554"/>
      <c r="E57" s="1554"/>
      <c r="F57" s="1554"/>
      <c r="G57" s="1554"/>
      <c r="H57" s="1554"/>
      <c r="I57" s="1554"/>
      <c r="J57" s="1554"/>
      <c r="K57" s="1554"/>
      <c r="L57" s="1554"/>
      <c r="M57" s="1555"/>
    </row>
    <row r="58" spans="1:13" ht="15.75" customHeight="1">
      <c r="A58" s="1700"/>
      <c r="B58" s="146" t="s">
        <v>1003</v>
      </c>
      <c r="C58" s="1577" t="s">
        <v>1780</v>
      </c>
      <c r="D58" s="1554"/>
      <c r="E58" s="1554"/>
      <c r="F58" s="1554"/>
      <c r="G58" s="1554"/>
      <c r="H58" s="1554"/>
      <c r="I58" s="1554"/>
      <c r="J58" s="1554"/>
      <c r="K58" s="1554"/>
      <c r="L58" s="1554"/>
      <c r="M58" s="1555"/>
    </row>
    <row r="59" spans="1:13" ht="15.75" customHeight="1">
      <c r="A59" s="1700"/>
      <c r="B59" s="147" t="s">
        <v>296</v>
      </c>
      <c r="C59" s="1577" t="s">
        <v>1777</v>
      </c>
      <c r="D59" s="1554"/>
      <c r="E59" s="1554"/>
      <c r="F59" s="1554"/>
      <c r="G59" s="1554"/>
      <c r="H59" s="1554"/>
      <c r="I59" s="1554"/>
      <c r="J59" s="1554"/>
      <c r="K59" s="1554"/>
      <c r="L59" s="1554"/>
      <c r="M59" s="1555"/>
    </row>
    <row r="60" spans="1:13" ht="40.5" customHeight="1">
      <c r="A60" s="138" t="s">
        <v>220</v>
      </c>
      <c r="B60" s="148"/>
      <c r="C60" s="1908" t="s">
        <v>1789</v>
      </c>
      <c r="D60" s="1648"/>
      <c r="E60" s="1648"/>
      <c r="F60" s="1648"/>
      <c r="G60" s="1648"/>
      <c r="H60" s="1648"/>
      <c r="I60" s="1648"/>
      <c r="J60" s="1648"/>
      <c r="K60" s="1648"/>
      <c r="L60" s="1648"/>
      <c r="M60" s="1649"/>
    </row>
  </sheetData>
  <mergeCells count="49">
    <mergeCell ref="C60:M60"/>
    <mergeCell ref="A16:A50"/>
    <mergeCell ref="A57:A59"/>
    <mergeCell ref="C57:M57"/>
    <mergeCell ref="C58:M58"/>
    <mergeCell ref="C59:M59"/>
    <mergeCell ref="A51:A56"/>
    <mergeCell ref="C51:M51"/>
    <mergeCell ref="C52:M52"/>
    <mergeCell ref="C53:M53"/>
    <mergeCell ref="C54:M54"/>
    <mergeCell ref="C55:M55"/>
    <mergeCell ref="C56:M56"/>
    <mergeCell ref="B35:B42"/>
    <mergeCell ref="F41:G41"/>
    <mergeCell ref="C47:M47"/>
    <mergeCell ref="C48:M48"/>
    <mergeCell ref="C50:M50"/>
    <mergeCell ref="B43:B46"/>
    <mergeCell ref="F44:F45"/>
    <mergeCell ref="G44:J45"/>
    <mergeCell ref="L44:M45"/>
    <mergeCell ref="A2:A15"/>
    <mergeCell ref="C2:M2"/>
    <mergeCell ref="C3:M3"/>
    <mergeCell ref="F4:G4"/>
    <mergeCell ref="C6:M6"/>
    <mergeCell ref="C7:D7"/>
    <mergeCell ref="I7:M7"/>
    <mergeCell ref="B8:B10"/>
    <mergeCell ref="C9:D9"/>
    <mergeCell ref="F9:G9"/>
    <mergeCell ref="I9:J9"/>
    <mergeCell ref="C10:D10"/>
    <mergeCell ref="F10:G10"/>
    <mergeCell ref="C13:M13"/>
    <mergeCell ref="B14:B15"/>
    <mergeCell ref="C14:D14"/>
    <mergeCell ref="I10:J10"/>
    <mergeCell ref="C11:M11"/>
    <mergeCell ref="J30:L30"/>
    <mergeCell ref="B32:B34"/>
    <mergeCell ref="C12:M12"/>
    <mergeCell ref="C16:M16"/>
    <mergeCell ref="C17:M17"/>
    <mergeCell ref="B18:B24"/>
    <mergeCell ref="F23:G23"/>
    <mergeCell ref="B25:B28"/>
    <mergeCell ref="F14:M14"/>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R62"/>
  <sheetViews>
    <sheetView topLeftCell="B14" zoomScale="72" zoomScaleNormal="72" zoomScalePageLayoutView="70" workbookViewId="0">
      <selection activeCell="C2" sqref="C2:M2"/>
    </sheetView>
  </sheetViews>
  <sheetFormatPr baseColWidth="10" defaultColWidth="9.140625" defaultRowHeight="15.75"/>
  <cols>
    <col min="1" max="1" width="31.7109375" customWidth="1"/>
    <col min="2" max="2" width="32.7109375" style="345" customWidth="1"/>
    <col min="3" max="3" width="11.42578125" style="345" customWidth="1"/>
    <col min="4" max="4" width="9.140625" style="345" bestFit="1" customWidth="1"/>
    <col min="5" max="5" width="12.7109375" style="345" customWidth="1"/>
    <col min="6" max="6" width="11.140625" style="345" customWidth="1"/>
    <col min="7" max="7" width="11.28515625" style="345" customWidth="1"/>
    <col min="8" max="8" width="9.140625" style="345"/>
    <col min="9" max="9" width="11.42578125" style="345" customWidth="1"/>
    <col min="10" max="13" width="9.140625" style="345"/>
    <col min="14" max="18" width="28" style="11" customWidth="1"/>
  </cols>
  <sheetData>
    <row r="1" spans="1:13">
      <c r="A1" s="398" t="s">
        <v>594</v>
      </c>
      <c r="B1" s="380" t="s">
        <v>1790</v>
      </c>
      <c r="C1" s="347"/>
      <c r="D1" s="347"/>
      <c r="E1" s="348" t="s">
        <v>594</v>
      </c>
      <c r="F1" s="348" t="s">
        <v>594</v>
      </c>
      <c r="G1" s="348" t="s">
        <v>594</v>
      </c>
      <c r="H1" s="348" t="s">
        <v>594</v>
      </c>
      <c r="I1" s="348" t="s">
        <v>594</v>
      </c>
      <c r="J1" s="348" t="s">
        <v>594</v>
      </c>
      <c r="K1" s="348" t="s">
        <v>594</v>
      </c>
      <c r="L1" s="348" t="s">
        <v>594</v>
      </c>
      <c r="M1" s="349" t="s">
        <v>594</v>
      </c>
    </row>
    <row r="2" spans="1:13" ht="34.5" customHeight="1">
      <c r="A2" s="1636" t="s">
        <v>944</v>
      </c>
      <c r="B2" s="408" t="s">
        <v>945</v>
      </c>
      <c r="C2" s="1899" t="s">
        <v>752</v>
      </c>
      <c r="D2" s="1900"/>
      <c r="E2" s="1900"/>
      <c r="F2" s="1900"/>
      <c r="G2" s="1900"/>
      <c r="H2" s="1900"/>
      <c r="I2" s="1900"/>
      <c r="J2" s="1900"/>
      <c r="K2" s="1900"/>
      <c r="L2" s="1900"/>
      <c r="M2" s="1901"/>
    </row>
    <row r="3" spans="1:13" ht="33" customHeight="1">
      <c r="A3" s="1637"/>
      <c r="B3" s="409" t="s">
        <v>1063</v>
      </c>
      <c r="C3" s="1902" t="s">
        <v>1746</v>
      </c>
      <c r="D3" s="1758"/>
      <c r="E3" s="1758"/>
      <c r="F3" s="1758"/>
      <c r="G3" s="1758"/>
      <c r="H3" s="1758"/>
      <c r="I3" s="1758"/>
      <c r="J3" s="1758"/>
      <c r="K3" s="1758"/>
      <c r="L3" s="1758"/>
      <c r="M3" s="1759"/>
    </row>
    <row r="4" spans="1:13" ht="40.5" customHeight="1">
      <c r="A4" s="1637"/>
      <c r="B4" s="410" t="s">
        <v>292</v>
      </c>
      <c r="C4" s="411" t="s">
        <v>331</v>
      </c>
      <c r="D4" s="1761"/>
      <c r="E4" s="1903"/>
      <c r="F4" s="1786" t="s">
        <v>293</v>
      </c>
      <c r="G4" s="1787"/>
      <c r="H4" s="740" t="s">
        <v>1117</v>
      </c>
      <c r="I4" s="1904"/>
      <c r="J4" s="1904"/>
      <c r="K4" s="1904"/>
      <c r="L4" s="1904"/>
      <c r="M4" s="1905"/>
    </row>
    <row r="5" spans="1:13" ht="15" customHeight="1">
      <c r="A5" s="1637"/>
      <c r="B5" s="410" t="s">
        <v>947</v>
      </c>
      <c r="C5" s="1902" t="s">
        <v>1791</v>
      </c>
      <c r="D5" s="1758"/>
      <c r="E5" s="1758"/>
      <c r="F5" s="1758"/>
      <c r="G5" s="1758"/>
      <c r="H5" s="1758"/>
      <c r="I5" s="1758"/>
      <c r="J5" s="1758"/>
      <c r="K5" s="1758"/>
      <c r="L5" s="1758"/>
      <c r="M5" s="1759"/>
    </row>
    <row r="6" spans="1:13" ht="15" customHeight="1">
      <c r="A6" s="1637"/>
      <c r="B6" s="410" t="s">
        <v>948</v>
      </c>
      <c r="C6" s="1902" t="s">
        <v>1792</v>
      </c>
      <c r="D6" s="1758"/>
      <c r="E6" s="1758"/>
      <c r="F6" s="1758"/>
      <c r="G6" s="1758"/>
      <c r="H6" s="1758"/>
      <c r="I6" s="1758"/>
      <c r="J6" s="1758"/>
      <c r="K6" s="1758"/>
      <c r="L6" s="1758"/>
      <c r="M6" s="1759"/>
    </row>
    <row r="7" spans="1:13" ht="15" customHeight="1">
      <c r="A7" s="1637"/>
      <c r="B7" s="410" t="s">
        <v>949</v>
      </c>
      <c r="C7" s="1996" t="s">
        <v>13</v>
      </c>
      <c r="D7" s="1788"/>
      <c r="E7" s="355" t="s">
        <v>594</v>
      </c>
      <c r="F7" s="355" t="s">
        <v>594</v>
      </c>
      <c r="G7" s="356" t="s">
        <v>594</v>
      </c>
      <c r="H7" s="357" t="s">
        <v>296</v>
      </c>
      <c r="I7" s="1788" t="s">
        <v>21</v>
      </c>
      <c r="J7" s="1788"/>
      <c r="K7" s="1788"/>
      <c r="L7" s="1788"/>
      <c r="M7" s="1789"/>
    </row>
    <row r="8" spans="1:13">
      <c r="A8" s="1637"/>
      <c r="B8" s="2414" t="s">
        <v>950</v>
      </c>
      <c r="C8" s="413" t="s">
        <v>594</v>
      </c>
      <c r="D8" s="355" t="s">
        <v>594</v>
      </c>
      <c r="E8" s="358" t="s">
        <v>594</v>
      </c>
      <c r="F8" s="358" t="s">
        <v>594</v>
      </c>
      <c r="G8" s="358" t="s">
        <v>594</v>
      </c>
      <c r="H8" s="358" t="s">
        <v>594</v>
      </c>
      <c r="I8" s="355" t="s">
        <v>594</v>
      </c>
      <c r="J8" s="355" t="s">
        <v>594</v>
      </c>
      <c r="K8" s="355" t="s">
        <v>594</v>
      </c>
      <c r="L8" s="355" t="s">
        <v>594</v>
      </c>
      <c r="M8" s="359" t="s">
        <v>594</v>
      </c>
    </row>
    <row r="9" spans="1:13" ht="62.25" customHeight="1">
      <c r="A9" s="1637"/>
      <c r="B9" s="2414"/>
      <c r="C9" s="2416" t="s">
        <v>21</v>
      </c>
      <c r="D9" s="2400"/>
      <c r="E9" s="560" t="s">
        <v>594</v>
      </c>
      <c r="F9" s="1907" t="s">
        <v>1793</v>
      </c>
      <c r="G9" s="1907"/>
      <c r="H9" s="355" t="s">
        <v>594</v>
      </c>
      <c r="I9" s="1771" t="s">
        <v>594</v>
      </c>
      <c r="J9" s="1771"/>
      <c r="K9" s="355" t="s">
        <v>594</v>
      </c>
      <c r="L9" s="355" t="s">
        <v>594</v>
      </c>
      <c r="M9" s="359" t="s">
        <v>594</v>
      </c>
    </row>
    <row r="10" spans="1:13" ht="15" customHeight="1">
      <c r="A10" s="1637"/>
      <c r="B10" s="2415"/>
      <c r="C10" s="2417" t="s">
        <v>951</v>
      </c>
      <c r="D10" s="1771"/>
      <c r="E10" s="360" t="s">
        <v>594</v>
      </c>
      <c r="F10" s="1771" t="s">
        <v>951</v>
      </c>
      <c r="G10" s="1771"/>
      <c r="H10" s="360" t="s">
        <v>594</v>
      </c>
      <c r="I10" s="1771" t="s">
        <v>951</v>
      </c>
      <c r="J10" s="1771"/>
      <c r="K10" s="360" t="s">
        <v>594</v>
      </c>
      <c r="L10" s="360" t="s">
        <v>594</v>
      </c>
      <c r="M10" s="361" t="s">
        <v>594</v>
      </c>
    </row>
    <row r="11" spans="1:13" ht="78" customHeight="1">
      <c r="A11" s="1637"/>
      <c r="B11" s="410" t="s">
        <v>952</v>
      </c>
      <c r="C11" s="2412" t="s">
        <v>1794</v>
      </c>
      <c r="D11" s="1800"/>
      <c r="E11" s="1800"/>
      <c r="F11" s="1800"/>
      <c r="G11" s="1800"/>
      <c r="H11" s="1800"/>
      <c r="I11" s="1800"/>
      <c r="J11" s="1800"/>
      <c r="K11" s="1800"/>
      <c r="L11" s="1800"/>
      <c r="M11" s="2413"/>
    </row>
    <row r="12" spans="1:13" ht="90" customHeight="1">
      <c r="A12" s="1637"/>
      <c r="B12" s="410" t="s">
        <v>1069</v>
      </c>
      <c r="C12" s="1609" t="s">
        <v>1795</v>
      </c>
      <c r="D12" s="1610"/>
      <c r="E12" s="1610"/>
      <c r="F12" s="1610"/>
      <c r="G12" s="1610"/>
      <c r="H12" s="1610"/>
      <c r="I12" s="1610"/>
      <c r="J12" s="1610"/>
      <c r="K12" s="1610"/>
      <c r="L12" s="1610"/>
      <c r="M12" s="1611"/>
    </row>
    <row r="13" spans="1:13" ht="37.5" customHeight="1">
      <c r="A13" s="1637"/>
      <c r="B13" s="410" t="s">
        <v>1071</v>
      </c>
      <c r="C13" s="1609" t="s">
        <v>720</v>
      </c>
      <c r="D13" s="1610"/>
      <c r="E13" s="1610"/>
      <c r="F13" s="1610"/>
      <c r="G13" s="1610"/>
      <c r="H13" s="1610"/>
      <c r="I13" s="1610"/>
      <c r="J13" s="1610"/>
      <c r="K13" s="1610"/>
      <c r="L13" s="1610"/>
      <c r="M13" s="1611"/>
    </row>
    <row r="14" spans="1:13" ht="33" customHeight="1">
      <c r="A14" s="1637"/>
      <c r="B14" s="1895" t="s">
        <v>1072</v>
      </c>
      <c r="C14" s="1609" t="s">
        <v>86</v>
      </c>
      <c r="D14" s="1610"/>
      <c r="E14" s="362" t="s">
        <v>108</v>
      </c>
      <c r="F14" s="1610" t="s">
        <v>1796</v>
      </c>
      <c r="G14" s="1610"/>
      <c r="H14" s="1610"/>
      <c r="I14" s="1610"/>
      <c r="J14" s="1610"/>
      <c r="K14" s="1610"/>
      <c r="L14" s="1610"/>
      <c r="M14" s="1611"/>
    </row>
    <row r="15" spans="1:13">
      <c r="A15" s="1637"/>
      <c r="B15" s="1896"/>
      <c r="C15" s="411" t="s">
        <v>594</v>
      </c>
      <c r="D15" s="350" t="s">
        <v>594</v>
      </c>
      <c r="E15" s="385" t="s">
        <v>594</v>
      </c>
      <c r="F15" s="363" t="s">
        <v>594</v>
      </c>
      <c r="G15" s="363" t="s">
        <v>594</v>
      </c>
      <c r="H15" s="363" t="s">
        <v>594</v>
      </c>
      <c r="I15" s="363" t="s">
        <v>594</v>
      </c>
      <c r="J15" s="363" t="s">
        <v>594</v>
      </c>
      <c r="K15" s="363" t="s">
        <v>594</v>
      </c>
      <c r="L15" s="355" t="s">
        <v>594</v>
      </c>
      <c r="M15" s="359" t="s">
        <v>594</v>
      </c>
    </row>
    <row r="16" spans="1:13" ht="15" customHeight="1">
      <c r="A16" s="1760" t="s">
        <v>204</v>
      </c>
      <c r="B16" s="415" t="s">
        <v>283</v>
      </c>
      <c r="C16" s="1609" t="s">
        <v>612</v>
      </c>
      <c r="D16" s="1610"/>
      <c r="E16" s="1610"/>
      <c r="F16" s="1610"/>
      <c r="G16" s="1610"/>
      <c r="H16" s="1610"/>
      <c r="I16" s="1610"/>
      <c r="J16" s="1610"/>
      <c r="K16" s="1610"/>
      <c r="L16" s="1610"/>
      <c r="M16" s="1611"/>
    </row>
    <row r="17" spans="1:13" ht="44.25" customHeight="1">
      <c r="A17" s="1632"/>
      <c r="B17" s="415" t="s">
        <v>1074</v>
      </c>
      <c r="C17" s="1755" t="s">
        <v>753</v>
      </c>
      <c r="D17" s="1756"/>
      <c r="E17" s="1756"/>
      <c r="F17" s="1756"/>
      <c r="G17" s="1756"/>
      <c r="H17" s="1756"/>
      <c r="I17" s="1756"/>
      <c r="J17" s="1756"/>
      <c r="K17" s="1756"/>
      <c r="L17" s="1756"/>
      <c r="M17" s="1757"/>
    </row>
    <row r="18" spans="1:13">
      <c r="A18" s="1632"/>
      <c r="B18" s="1885" t="s">
        <v>954</v>
      </c>
      <c r="C18" s="413" t="s">
        <v>594</v>
      </c>
      <c r="D18" s="363" t="s">
        <v>594</v>
      </c>
      <c r="E18" s="363" t="s">
        <v>594</v>
      </c>
      <c r="F18" s="363" t="s">
        <v>594</v>
      </c>
      <c r="G18" s="363" t="s">
        <v>594</v>
      </c>
      <c r="H18" s="363" t="s">
        <v>594</v>
      </c>
      <c r="I18" s="363" t="s">
        <v>594</v>
      </c>
      <c r="J18" s="363" t="s">
        <v>594</v>
      </c>
      <c r="K18" s="363" t="s">
        <v>594</v>
      </c>
      <c r="L18" s="363" t="s">
        <v>594</v>
      </c>
      <c r="M18" s="364" t="s">
        <v>594</v>
      </c>
    </row>
    <row r="19" spans="1:13">
      <c r="A19" s="1632"/>
      <c r="B19" s="1885"/>
      <c r="C19" s="413" t="s">
        <v>594</v>
      </c>
      <c r="D19" s="350" t="s">
        <v>594</v>
      </c>
      <c r="E19" s="363" t="s">
        <v>594</v>
      </c>
      <c r="F19" s="350" t="s">
        <v>594</v>
      </c>
      <c r="G19" s="363" t="s">
        <v>594</v>
      </c>
      <c r="H19" s="350" t="s">
        <v>594</v>
      </c>
      <c r="I19" s="363" t="s">
        <v>594</v>
      </c>
      <c r="J19" s="350" t="s">
        <v>594</v>
      </c>
      <c r="K19" s="363" t="s">
        <v>594</v>
      </c>
      <c r="L19" s="363" t="s">
        <v>594</v>
      </c>
      <c r="M19" s="364" t="s">
        <v>594</v>
      </c>
    </row>
    <row r="20" spans="1:13">
      <c r="A20" s="1632"/>
      <c r="B20" s="1885"/>
      <c r="C20" s="561" t="s">
        <v>955</v>
      </c>
      <c r="D20" s="549" t="s">
        <v>594</v>
      </c>
      <c r="E20" s="533" t="s">
        <v>956</v>
      </c>
      <c r="F20" s="549" t="s">
        <v>594</v>
      </c>
      <c r="G20" s="533" t="s">
        <v>957</v>
      </c>
      <c r="H20" s="549" t="s">
        <v>594</v>
      </c>
      <c r="I20" s="533" t="s">
        <v>958</v>
      </c>
      <c r="J20" s="365" t="s">
        <v>594</v>
      </c>
      <c r="K20" s="363" t="s">
        <v>594</v>
      </c>
      <c r="L20" s="363" t="s">
        <v>594</v>
      </c>
      <c r="M20" s="364" t="s">
        <v>594</v>
      </c>
    </row>
    <row r="21" spans="1:13">
      <c r="A21" s="1632"/>
      <c r="B21" s="1885"/>
      <c r="C21" s="561" t="s">
        <v>959</v>
      </c>
      <c r="D21" s="549" t="s">
        <v>594</v>
      </c>
      <c r="E21" s="533" t="s">
        <v>960</v>
      </c>
      <c r="F21" s="549" t="s">
        <v>594</v>
      </c>
      <c r="G21" s="533" t="s">
        <v>961</v>
      </c>
      <c r="H21" s="549" t="s">
        <v>594</v>
      </c>
      <c r="I21" s="533" t="s">
        <v>594</v>
      </c>
      <c r="J21" s="363" t="s">
        <v>594</v>
      </c>
      <c r="K21" s="363" t="s">
        <v>594</v>
      </c>
      <c r="L21" s="363" t="s">
        <v>594</v>
      </c>
      <c r="M21" s="364" t="s">
        <v>594</v>
      </c>
    </row>
    <row r="22" spans="1:13">
      <c r="A22" s="1632"/>
      <c r="B22" s="1885"/>
      <c r="C22" s="561" t="s">
        <v>962</v>
      </c>
      <c r="D22" s="549" t="s">
        <v>594</v>
      </c>
      <c r="E22" s="533" t="s">
        <v>963</v>
      </c>
      <c r="F22" s="549" t="s">
        <v>594</v>
      </c>
      <c r="G22" s="533" t="s">
        <v>594</v>
      </c>
      <c r="H22" s="533" t="s">
        <v>594</v>
      </c>
      <c r="I22" s="533" t="s">
        <v>594</v>
      </c>
      <c r="J22" s="363" t="s">
        <v>594</v>
      </c>
      <c r="K22" s="363" t="s">
        <v>594</v>
      </c>
      <c r="L22" s="363" t="s">
        <v>594</v>
      </c>
      <c r="M22" s="364" t="s">
        <v>594</v>
      </c>
    </row>
    <row r="23" spans="1:13" ht="15" customHeight="1">
      <c r="A23" s="1632"/>
      <c r="B23" s="1885"/>
      <c r="C23" s="561" t="s">
        <v>105</v>
      </c>
      <c r="D23" s="551" t="s">
        <v>964</v>
      </c>
      <c r="E23" s="533" t="s">
        <v>965</v>
      </c>
      <c r="F23" s="1887" t="s">
        <v>1797</v>
      </c>
      <c r="G23" s="1887"/>
      <c r="H23" s="1887"/>
      <c r="I23" s="550" t="s">
        <v>594</v>
      </c>
      <c r="J23" s="360" t="s">
        <v>594</v>
      </c>
      <c r="K23" s="360" t="s">
        <v>594</v>
      </c>
      <c r="L23" s="360" t="s">
        <v>594</v>
      </c>
      <c r="M23" s="361" t="s">
        <v>594</v>
      </c>
    </row>
    <row r="24" spans="1:13">
      <c r="A24" s="1632"/>
      <c r="B24" s="1886"/>
      <c r="C24" s="411" t="s">
        <v>594</v>
      </c>
      <c r="D24" s="350" t="s">
        <v>594</v>
      </c>
      <c r="E24" s="350" t="s">
        <v>594</v>
      </c>
      <c r="F24" s="350" t="s">
        <v>594</v>
      </c>
      <c r="G24" s="350" t="s">
        <v>594</v>
      </c>
      <c r="H24" s="350" t="s">
        <v>594</v>
      </c>
      <c r="I24" s="350" t="s">
        <v>594</v>
      </c>
      <c r="J24" s="350" t="s">
        <v>594</v>
      </c>
      <c r="K24" s="350" t="s">
        <v>594</v>
      </c>
      <c r="L24" s="350" t="s">
        <v>594</v>
      </c>
      <c r="M24" s="354" t="s">
        <v>594</v>
      </c>
    </row>
    <row r="25" spans="1:13">
      <c r="A25" s="1632"/>
      <c r="B25" s="1885" t="s">
        <v>967</v>
      </c>
      <c r="C25" s="416" t="s">
        <v>594</v>
      </c>
      <c r="D25" s="363" t="s">
        <v>594</v>
      </c>
      <c r="E25" s="363" t="s">
        <v>594</v>
      </c>
      <c r="F25" s="363" t="s">
        <v>594</v>
      </c>
      <c r="G25" s="363" t="s">
        <v>594</v>
      </c>
      <c r="H25" s="363" t="s">
        <v>594</v>
      </c>
      <c r="I25" s="363" t="s">
        <v>594</v>
      </c>
      <c r="J25" s="363" t="s">
        <v>594</v>
      </c>
      <c r="K25" s="363" t="s">
        <v>594</v>
      </c>
      <c r="L25" s="355" t="s">
        <v>594</v>
      </c>
      <c r="M25" s="359" t="s">
        <v>594</v>
      </c>
    </row>
    <row r="26" spans="1:13">
      <c r="A26" s="1632"/>
      <c r="B26" s="1885"/>
      <c r="C26" s="416" t="s">
        <v>968</v>
      </c>
      <c r="D26" s="366" t="s">
        <v>594</v>
      </c>
      <c r="E26" s="363" t="s">
        <v>594</v>
      </c>
      <c r="F26" s="363" t="s">
        <v>969</v>
      </c>
      <c r="G26" s="366" t="s">
        <v>964</v>
      </c>
      <c r="H26" s="363" t="s">
        <v>594</v>
      </c>
      <c r="I26" s="363" t="s">
        <v>970</v>
      </c>
      <c r="J26" s="366"/>
      <c r="K26" s="363" t="s">
        <v>594</v>
      </c>
      <c r="L26" s="355" t="s">
        <v>594</v>
      </c>
      <c r="M26" s="359" t="s">
        <v>594</v>
      </c>
    </row>
    <row r="27" spans="1:13" ht="18.75" customHeight="1">
      <c r="A27" s="1632"/>
      <c r="B27" s="1885"/>
      <c r="C27" s="416" t="s">
        <v>971</v>
      </c>
      <c r="D27" s="368" t="s">
        <v>594</v>
      </c>
      <c r="E27" s="355" t="s">
        <v>594</v>
      </c>
      <c r="F27" s="363" t="s">
        <v>972</v>
      </c>
      <c r="G27" s="365" t="s">
        <v>594</v>
      </c>
      <c r="H27" s="355" t="s">
        <v>594</v>
      </c>
      <c r="I27" s="355" t="s">
        <v>594</v>
      </c>
      <c r="J27" s="355" t="s">
        <v>594</v>
      </c>
      <c r="K27" s="355" t="s">
        <v>594</v>
      </c>
      <c r="L27" s="355" t="s">
        <v>594</v>
      </c>
      <c r="M27" s="359" t="s">
        <v>594</v>
      </c>
    </row>
    <row r="28" spans="1:13">
      <c r="A28" s="1632"/>
      <c r="B28" s="1886"/>
      <c r="C28" s="411" t="s">
        <v>594</v>
      </c>
      <c r="D28" s="350" t="s">
        <v>594</v>
      </c>
      <c r="E28" s="350" t="s">
        <v>594</v>
      </c>
      <c r="F28" s="350" t="s">
        <v>594</v>
      </c>
      <c r="G28" s="350" t="s">
        <v>594</v>
      </c>
      <c r="H28" s="350" t="s">
        <v>594</v>
      </c>
      <c r="I28" s="350" t="s">
        <v>594</v>
      </c>
      <c r="J28" s="350" t="s">
        <v>594</v>
      </c>
      <c r="K28" s="350" t="s">
        <v>594</v>
      </c>
      <c r="L28" s="360" t="s">
        <v>594</v>
      </c>
      <c r="M28" s="361" t="s">
        <v>594</v>
      </c>
    </row>
    <row r="29" spans="1:13">
      <c r="A29" s="1632"/>
      <c r="B29" s="412" t="s">
        <v>973</v>
      </c>
      <c r="C29" s="416" t="s">
        <v>594</v>
      </c>
      <c r="D29" s="363" t="s">
        <v>594</v>
      </c>
      <c r="E29" s="363" t="s">
        <v>594</v>
      </c>
      <c r="F29" s="363" t="s">
        <v>594</v>
      </c>
      <c r="G29" s="363" t="s">
        <v>594</v>
      </c>
      <c r="H29" s="363" t="s">
        <v>594</v>
      </c>
      <c r="I29" s="363" t="s">
        <v>594</v>
      </c>
      <c r="J29" s="363" t="s">
        <v>594</v>
      </c>
      <c r="K29" s="363" t="s">
        <v>594</v>
      </c>
      <c r="L29" s="363" t="s">
        <v>594</v>
      </c>
      <c r="M29" s="364" t="s">
        <v>594</v>
      </c>
    </row>
    <row r="30" spans="1:13" ht="15" customHeight="1">
      <c r="A30" s="1632"/>
      <c r="B30" s="412" t="s">
        <v>594</v>
      </c>
      <c r="C30" s="417" t="s">
        <v>974</v>
      </c>
      <c r="D30" s="418">
        <v>700</v>
      </c>
      <c r="E30" s="363" t="s">
        <v>594</v>
      </c>
      <c r="F30" s="355" t="s">
        <v>975</v>
      </c>
      <c r="G30" s="1383">
        <v>2022</v>
      </c>
      <c r="H30" s="363" t="s">
        <v>594</v>
      </c>
      <c r="I30" s="355" t="s">
        <v>976</v>
      </c>
      <c r="J30" s="1761" t="s">
        <v>1798</v>
      </c>
      <c r="K30" s="1610"/>
      <c r="L30" s="1762"/>
      <c r="M30" s="364" t="s">
        <v>594</v>
      </c>
    </row>
    <row r="31" spans="1:13">
      <c r="A31" s="1632"/>
      <c r="B31" s="410" t="s">
        <v>594</v>
      </c>
      <c r="C31" s="526" t="s">
        <v>594</v>
      </c>
      <c r="D31" s="527" t="s">
        <v>594</v>
      </c>
      <c r="E31" s="527" t="s">
        <v>594</v>
      </c>
      <c r="F31" s="350" t="s">
        <v>594</v>
      </c>
      <c r="G31" s="350" t="s">
        <v>594</v>
      </c>
      <c r="H31" s="350" t="s">
        <v>594</v>
      </c>
      <c r="I31" s="350" t="s">
        <v>594</v>
      </c>
      <c r="J31" s="350" t="s">
        <v>594</v>
      </c>
      <c r="K31" s="350" t="s">
        <v>594</v>
      </c>
      <c r="L31" s="350" t="s">
        <v>594</v>
      </c>
      <c r="M31" s="354" t="s">
        <v>594</v>
      </c>
    </row>
    <row r="32" spans="1:13">
      <c r="A32" s="1632"/>
      <c r="B32" s="1885" t="s">
        <v>977</v>
      </c>
      <c r="C32" s="371" t="s">
        <v>594</v>
      </c>
      <c r="D32" s="562" t="s">
        <v>594</v>
      </c>
      <c r="E32" s="371" t="s">
        <v>594</v>
      </c>
      <c r="F32" s="371" t="s">
        <v>594</v>
      </c>
      <c r="G32" s="371" t="s">
        <v>594</v>
      </c>
      <c r="H32" s="371" t="s">
        <v>594</v>
      </c>
      <c r="I32" s="371" t="s">
        <v>594</v>
      </c>
      <c r="J32" s="371" t="s">
        <v>594</v>
      </c>
      <c r="K32" s="371" t="s">
        <v>594</v>
      </c>
      <c r="L32" s="355" t="s">
        <v>594</v>
      </c>
      <c r="M32" s="359" t="s">
        <v>594</v>
      </c>
    </row>
    <row r="33" spans="1:13">
      <c r="A33" s="1632"/>
      <c r="B33" s="1885"/>
      <c r="C33" s="416" t="s">
        <v>978</v>
      </c>
      <c r="D33" s="776">
        <v>2023</v>
      </c>
      <c r="E33" s="371" t="s">
        <v>594</v>
      </c>
      <c r="F33" s="363" t="s">
        <v>979</v>
      </c>
      <c r="G33" s="777">
        <v>2033</v>
      </c>
      <c r="H33" s="371" t="s">
        <v>594</v>
      </c>
      <c r="I33" s="355" t="s">
        <v>594</v>
      </c>
      <c r="J33" s="371" t="s">
        <v>594</v>
      </c>
      <c r="K33" s="371" t="s">
        <v>594</v>
      </c>
      <c r="L33" s="355" t="s">
        <v>594</v>
      </c>
      <c r="M33" s="359" t="s">
        <v>594</v>
      </c>
    </row>
    <row r="34" spans="1:13">
      <c r="A34" s="1632"/>
      <c r="B34" s="1886"/>
      <c r="C34" s="411" t="s">
        <v>594</v>
      </c>
      <c r="D34" s="350" t="s">
        <v>594</v>
      </c>
      <c r="E34" s="373" t="s">
        <v>594</v>
      </c>
      <c r="F34" s="350" t="s">
        <v>594</v>
      </c>
      <c r="G34" s="373" t="s">
        <v>594</v>
      </c>
      <c r="H34" s="373" t="s">
        <v>594</v>
      </c>
      <c r="I34" s="360" t="s">
        <v>594</v>
      </c>
      <c r="J34" s="373" t="s">
        <v>594</v>
      </c>
      <c r="K34" s="373" t="s">
        <v>594</v>
      </c>
      <c r="L34" s="360" t="s">
        <v>594</v>
      </c>
      <c r="M34" s="361" t="s">
        <v>594</v>
      </c>
    </row>
    <row r="35" spans="1:13">
      <c r="A35" s="1632"/>
      <c r="B35" s="1885" t="s">
        <v>980</v>
      </c>
      <c r="C35" s="416"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885"/>
      <c r="C36" s="416" t="s">
        <v>594</v>
      </c>
      <c r="D36" s="437">
        <v>2023</v>
      </c>
      <c r="E36" s="470"/>
      <c r="F36" s="437">
        <v>2024</v>
      </c>
      <c r="G36" s="437" t="s">
        <v>594</v>
      </c>
      <c r="H36" s="428">
        <v>2025</v>
      </c>
      <c r="I36" s="428" t="s">
        <v>594</v>
      </c>
      <c r="J36" s="428">
        <v>2026</v>
      </c>
      <c r="K36" s="437" t="s">
        <v>594</v>
      </c>
      <c r="L36" s="437">
        <v>2027</v>
      </c>
      <c r="M36" s="364" t="s">
        <v>594</v>
      </c>
    </row>
    <row r="37" spans="1:13">
      <c r="A37" s="1632"/>
      <c r="B37" s="1885"/>
      <c r="C37" s="416" t="s">
        <v>594</v>
      </c>
      <c r="D37" s="376">
        <v>700</v>
      </c>
      <c r="E37" s="370" t="s">
        <v>594</v>
      </c>
      <c r="F37" s="376">
        <v>700</v>
      </c>
      <c r="G37" s="370" t="s">
        <v>594</v>
      </c>
      <c r="H37" s="376">
        <v>700</v>
      </c>
      <c r="I37" s="370" t="s">
        <v>594</v>
      </c>
      <c r="J37" s="376">
        <v>700</v>
      </c>
      <c r="K37" s="370" t="s">
        <v>594</v>
      </c>
      <c r="L37" s="376">
        <v>700</v>
      </c>
      <c r="M37" s="420"/>
    </row>
    <row r="38" spans="1:13">
      <c r="A38" s="1632"/>
      <c r="B38" s="1885"/>
      <c r="C38" s="416" t="s">
        <v>594</v>
      </c>
      <c r="D38" s="437">
        <v>2028</v>
      </c>
      <c r="E38" s="437" t="s">
        <v>594</v>
      </c>
      <c r="F38" s="437">
        <v>2029</v>
      </c>
      <c r="G38" s="437" t="s">
        <v>594</v>
      </c>
      <c r="H38" s="428">
        <v>2030</v>
      </c>
      <c r="I38" s="428" t="s">
        <v>594</v>
      </c>
      <c r="J38" s="428">
        <v>2031</v>
      </c>
      <c r="K38" s="437" t="s">
        <v>594</v>
      </c>
      <c r="L38" s="437">
        <v>2032</v>
      </c>
      <c r="M38" s="364" t="s">
        <v>594</v>
      </c>
    </row>
    <row r="39" spans="1:13">
      <c r="A39" s="1632"/>
      <c r="B39" s="1885"/>
      <c r="C39" s="416" t="s">
        <v>594</v>
      </c>
      <c r="D39" s="376">
        <v>700</v>
      </c>
      <c r="E39" s="370" t="s">
        <v>594</v>
      </c>
      <c r="F39" s="376">
        <v>700</v>
      </c>
      <c r="G39" s="370" t="s">
        <v>594</v>
      </c>
      <c r="H39" s="376">
        <v>700</v>
      </c>
      <c r="I39" s="370" t="s">
        <v>594</v>
      </c>
      <c r="J39" s="376">
        <v>700</v>
      </c>
      <c r="K39" s="370" t="s">
        <v>594</v>
      </c>
      <c r="L39" s="376">
        <v>700</v>
      </c>
      <c r="M39" s="389" t="s">
        <v>594</v>
      </c>
    </row>
    <row r="40" spans="1:13">
      <c r="A40" s="1632"/>
      <c r="B40" s="1885"/>
      <c r="C40" s="416" t="s">
        <v>594</v>
      </c>
      <c r="D40" s="363">
        <v>2033</v>
      </c>
      <c r="E40" s="363" t="s">
        <v>594</v>
      </c>
      <c r="F40" s="363"/>
      <c r="G40" s="363"/>
      <c r="H40" s="355"/>
      <c r="I40" s="355"/>
      <c r="J40" s="355"/>
      <c r="K40" s="363"/>
      <c r="L40" s="363"/>
      <c r="M40" s="364" t="s">
        <v>594</v>
      </c>
    </row>
    <row r="41" spans="1:13">
      <c r="A41" s="1632"/>
      <c r="B41" s="1885"/>
      <c r="C41" s="416" t="s">
        <v>594</v>
      </c>
      <c r="D41" s="376">
        <v>700</v>
      </c>
      <c r="E41" s="370" t="s">
        <v>594</v>
      </c>
      <c r="F41" s="346" t="s">
        <v>594</v>
      </c>
      <c r="G41" s="370" t="s">
        <v>594</v>
      </c>
      <c r="H41" s="346" t="s">
        <v>594</v>
      </c>
      <c r="I41" s="370" t="s">
        <v>594</v>
      </c>
      <c r="J41" s="346" t="s">
        <v>594</v>
      </c>
      <c r="K41" s="370" t="s">
        <v>594</v>
      </c>
      <c r="L41" s="346" t="s">
        <v>594</v>
      </c>
      <c r="M41" s="389" t="s">
        <v>594</v>
      </c>
    </row>
    <row r="42" spans="1:13">
      <c r="A42" s="1632"/>
      <c r="B42" s="1885"/>
      <c r="C42" s="416" t="s">
        <v>594</v>
      </c>
      <c r="D42" s="350"/>
      <c r="E42" s="350" t="s">
        <v>594</v>
      </c>
      <c r="F42" s="525" t="s">
        <v>981</v>
      </c>
      <c r="G42" s="350" t="s">
        <v>594</v>
      </c>
      <c r="H42" s="363" t="s">
        <v>594</v>
      </c>
      <c r="I42" s="363" t="s">
        <v>594</v>
      </c>
      <c r="J42" s="363" t="s">
        <v>594</v>
      </c>
      <c r="K42" s="363" t="s">
        <v>594</v>
      </c>
      <c r="L42" s="363" t="s">
        <v>594</v>
      </c>
      <c r="M42" s="364" t="s">
        <v>594</v>
      </c>
    </row>
    <row r="43" spans="1:13" ht="15" customHeight="1">
      <c r="A43" s="1632"/>
      <c r="B43" s="1885"/>
      <c r="C43" s="416" t="s">
        <v>594</v>
      </c>
      <c r="D43" s="351" t="s">
        <v>594</v>
      </c>
      <c r="E43" s="353" t="s">
        <v>594</v>
      </c>
      <c r="F43" s="524">
        <v>7700</v>
      </c>
      <c r="G43" s="528"/>
      <c r="H43" s="1763" t="s">
        <v>594</v>
      </c>
      <c r="I43" s="1763"/>
      <c r="J43" s="363" t="s">
        <v>594</v>
      </c>
      <c r="K43" s="363" t="s">
        <v>594</v>
      </c>
      <c r="L43" s="363" t="s">
        <v>594</v>
      </c>
      <c r="M43" s="364" t="s">
        <v>594</v>
      </c>
    </row>
    <row r="44" spans="1:13">
      <c r="A44" s="1632"/>
      <c r="B44" s="1885"/>
      <c r="C44" s="411"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888" t="s">
        <v>982</v>
      </c>
      <c r="C45" s="416" t="s">
        <v>594</v>
      </c>
      <c r="D45" s="363" t="s">
        <v>594</v>
      </c>
      <c r="E45" s="363" t="s">
        <v>594</v>
      </c>
      <c r="F45" s="363" t="s">
        <v>594</v>
      </c>
      <c r="G45" s="363" t="s">
        <v>594</v>
      </c>
      <c r="H45" s="363" t="s">
        <v>594</v>
      </c>
      <c r="I45" s="363" t="s">
        <v>594</v>
      </c>
      <c r="J45" s="363" t="s">
        <v>594</v>
      </c>
      <c r="K45" s="363" t="s">
        <v>594</v>
      </c>
      <c r="L45" s="355" t="s">
        <v>594</v>
      </c>
      <c r="M45" s="359" t="s">
        <v>594</v>
      </c>
    </row>
    <row r="46" spans="1:13" ht="15" customHeight="1">
      <c r="A46" s="1632"/>
      <c r="B46" s="1885"/>
      <c r="C46" s="413" t="s">
        <v>594</v>
      </c>
      <c r="D46" s="363" t="s">
        <v>93</v>
      </c>
      <c r="E46" s="350" t="s">
        <v>95</v>
      </c>
      <c r="F46" s="1773" t="s">
        <v>983</v>
      </c>
      <c r="G46" s="1889" t="s">
        <v>103</v>
      </c>
      <c r="H46" s="1890"/>
      <c r="I46" s="1890"/>
      <c r="J46" s="1891"/>
      <c r="K46" s="363" t="s">
        <v>984</v>
      </c>
      <c r="L46" s="1780" t="s">
        <v>594</v>
      </c>
      <c r="M46" s="1781"/>
    </row>
    <row r="47" spans="1:13">
      <c r="A47" s="1632"/>
      <c r="B47" s="1885"/>
      <c r="C47" s="413" t="s">
        <v>594</v>
      </c>
      <c r="D47" s="375" t="s">
        <v>964</v>
      </c>
      <c r="E47" s="353" t="s">
        <v>594</v>
      </c>
      <c r="F47" s="1773"/>
      <c r="G47" s="1892"/>
      <c r="H47" s="1893"/>
      <c r="I47" s="1893"/>
      <c r="J47" s="1894"/>
      <c r="K47" s="355" t="s">
        <v>594</v>
      </c>
      <c r="L47" s="1782"/>
      <c r="M47" s="1783"/>
    </row>
    <row r="48" spans="1:13">
      <c r="A48" s="1632"/>
      <c r="B48" s="1886"/>
      <c r="C48" s="414" t="s">
        <v>594</v>
      </c>
      <c r="D48" s="360" t="s">
        <v>594</v>
      </c>
      <c r="E48" s="360" t="s">
        <v>594</v>
      </c>
      <c r="F48" s="360" t="s">
        <v>594</v>
      </c>
      <c r="G48" s="360" t="s">
        <v>594</v>
      </c>
      <c r="H48" s="360" t="s">
        <v>594</v>
      </c>
      <c r="I48" s="360" t="s">
        <v>594</v>
      </c>
      <c r="J48" s="360" t="s">
        <v>594</v>
      </c>
      <c r="K48" s="360" t="s">
        <v>594</v>
      </c>
      <c r="L48" s="355" t="s">
        <v>594</v>
      </c>
      <c r="M48" s="359" t="s">
        <v>594</v>
      </c>
    </row>
    <row r="49" spans="1:13" ht="30" customHeight="1">
      <c r="A49" s="1632"/>
      <c r="B49" s="410" t="s">
        <v>985</v>
      </c>
      <c r="C49" s="1609" t="s">
        <v>1799</v>
      </c>
      <c r="D49" s="1610"/>
      <c r="E49" s="1610"/>
      <c r="F49" s="1610"/>
      <c r="G49" s="1610"/>
      <c r="H49" s="1610"/>
      <c r="I49" s="1610"/>
      <c r="J49" s="1610"/>
      <c r="K49" s="1610"/>
      <c r="L49" s="1610"/>
      <c r="M49" s="1611"/>
    </row>
    <row r="50" spans="1:13" ht="15" customHeight="1">
      <c r="A50" s="1632"/>
      <c r="B50" s="415" t="s">
        <v>986</v>
      </c>
      <c r="C50" s="1609" t="s">
        <v>1800</v>
      </c>
      <c r="D50" s="1610"/>
      <c r="E50" s="1610"/>
      <c r="F50" s="1610"/>
      <c r="G50" s="1610"/>
      <c r="H50" s="1610"/>
      <c r="I50" s="1610"/>
      <c r="J50" s="1610"/>
      <c r="K50" s="1610"/>
      <c r="L50" s="1610"/>
      <c r="M50" s="1611"/>
    </row>
    <row r="51" spans="1:13" ht="15" customHeight="1">
      <c r="A51" s="1632"/>
      <c r="B51" s="415" t="s">
        <v>988</v>
      </c>
      <c r="C51" s="1755">
        <v>10</v>
      </c>
      <c r="D51" s="1756"/>
      <c r="E51" s="1756"/>
      <c r="F51" s="1756"/>
      <c r="G51" s="1756"/>
      <c r="H51" s="1756"/>
      <c r="I51" s="1756"/>
      <c r="J51" s="1756"/>
      <c r="K51" s="1756"/>
      <c r="L51" s="1756"/>
      <c r="M51" s="1757"/>
    </row>
    <row r="52" spans="1:13" ht="15" customHeight="1">
      <c r="A52" s="1632"/>
      <c r="B52" s="415" t="s">
        <v>990</v>
      </c>
      <c r="C52" s="1609" t="s">
        <v>431</v>
      </c>
      <c r="D52" s="1610"/>
      <c r="E52" s="1610"/>
      <c r="F52" s="1610"/>
      <c r="G52" s="1610"/>
      <c r="H52" s="1610"/>
      <c r="I52" s="1610"/>
      <c r="J52" s="1610"/>
      <c r="K52" s="1610"/>
      <c r="L52" s="1610"/>
      <c r="M52" s="1611"/>
    </row>
    <row r="53" spans="1:13" ht="15" customHeight="1">
      <c r="A53" s="1652" t="s">
        <v>216</v>
      </c>
      <c r="B53" s="421" t="s">
        <v>992</v>
      </c>
      <c r="C53" s="1609" t="s">
        <v>1801</v>
      </c>
      <c r="D53" s="1610"/>
      <c r="E53" s="1610"/>
      <c r="F53" s="1610"/>
      <c r="G53" s="1610"/>
      <c r="H53" s="1610"/>
      <c r="I53" s="1610"/>
      <c r="J53" s="1610"/>
      <c r="K53" s="1610"/>
      <c r="L53" s="1610"/>
      <c r="M53" s="1611"/>
    </row>
    <row r="54" spans="1:13" ht="15" customHeight="1">
      <c r="A54" s="1653"/>
      <c r="B54" s="421" t="s">
        <v>993</v>
      </c>
      <c r="C54" s="1609" t="s">
        <v>1802</v>
      </c>
      <c r="D54" s="1610"/>
      <c r="E54" s="1610"/>
      <c r="F54" s="1610"/>
      <c r="G54" s="1610"/>
      <c r="H54" s="1610"/>
      <c r="I54" s="1610"/>
      <c r="J54" s="1610"/>
      <c r="K54" s="1610"/>
      <c r="L54" s="1610"/>
      <c r="M54" s="1611"/>
    </row>
    <row r="55" spans="1:13" ht="15" customHeight="1">
      <c r="A55" s="1653"/>
      <c r="B55" s="421" t="s">
        <v>995</v>
      </c>
      <c r="C55" s="1609" t="s">
        <v>1803</v>
      </c>
      <c r="D55" s="1610"/>
      <c r="E55" s="1610"/>
      <c r="F55" s="1610"/>
      <c r="G55" s="1610"/>
      <c r="H55" s="1610"/>
      <c r="I55" s="1610"/>
      <c r="J55" s="1610"/>
      <c r="K55" s="1610"/>
      <c r="L55" s="1610"/>
      <c r="M55" s="1611"/>
    </row>
    <row r="56" spans="1:13" ht="15" customHeight="1">
      <c r="A56" s="1653"/>
      <c r="B56" s="421" t="s">
        <v>997</v>
      </c>
      <c r="C56" s="1609" t="s">
        <v>1804</v>
      </c>
      <c r="D56" s="1610"/>
      <c r="E56" s="1610"/>
      <c r="F56" s="1610"/>
      <c r="G56" s="1610"/>
      <c r="H56" s="1610"/>
      <c r="I56" s="1610"/>
      <c r="J56" s="1610"/>
      <c r="K56" s="1610"/>
      <c r="L56" s="1610"/>
      <c r="M56" s="1611"/>
    </row>
    <row r="57" spans="1:13" ht="15" customHeight="1">
      <c r="A57" s="1653"/>
      <c r="B57" s="421" t="s">
        <v>998</v>
      </c>
      <c r="C57" s="1609" t="s">
        <v>756</v>
      </c>
      <c r="D57" s="1610"/>
      <c r="E57" s="1610"/>
      <c r="F57" s="1610"/>
      <c r="G57" s="1610"/>
      <c r="H57" s="1610"/>
      <c r="I57" s="1610"/>
      <c r="J57" s="1610"/>
      <c r="K57" s="1610"/>
      <c r="L57" s="1610"/>
      <c r="M57" s="1611"/>
    </row>
    <row r="58" spans="1:13" ht="15" customHeight="1">
      <c r="A58" s="1654"/>
      <c r="B58" s="421" t="s">
        <v>999</v>
      </c>
      <c r="C58" s="1609" t="s">
        <v>1805</v>
      </c>
      <c r="D58" s="1610"/>
      <c r="E58" s="1610"/>
      <c r="F58" s="1610"/>
      <c r="G58" s="1610"/>
      <c r="H58" s="1610"/>
      <c r="I58" s="1610"/>
      <c r="J58" s="1610"/>
      <c r="K58" s="1610"/>
      <c r="L58" s="1610"/>
      <c r="M58" s="1611"/>
    </row>
    <row r="59" spans="1:13" ht="15" customHeight="1">
      <c r="A59" s="1652" t="s">
        <v>1000</v>
      </c>
      <c r="B59" s="422" t="s">
        <v>1001</v>
      </c>
      <c r="C59" s="1609" t="s">
        <v>1102</v>
      </c>
      <c r="D59" s="1610"/>
      <c r="E59" s="1610"/>
      <c r="F59" s="1610"/>
      <c r="G59" s="1610"/>
      <c r="H59" s="1610"/>
      <c r="I59" s="1610"/>
      <c r="J59" s="1610"/>
      <c r="K59" s="1610"/>
      <c r="L59" s="1610"/>
      <c r="M59" s="1611"/>
    </row>
    <row r="60" spans="1:13" ht="15" customHeight="1">
      <c r="A60" s="1653"/>
      <c r="B60" s="422" t="s">
        <v>1003</v>
      </c>
      <c r="C60" s="1609" t="s">
        <v>1103</v>
      </c>
      <c r="D60" s="1610"/>
      <c r="E60" s="1610"/>
      <c r="F60" s="1610"/>
      <c r="G60" s="1610"/>
      <c r="H60" s="1610"/>
      <c r="I60" s="1610"/>
      <c r="J60" s="1610"/>
      <c r="K60" s="1610"/>
      <c r="L60" s="1610"/>
      <c r="M60" s="1611"/>
    </row>
    <row r="61" spans="1:13" ht="15" customHeight="1">
      <c r="A61" s="1653"/>
      <c r="B61" s="423" t="s">
        <v>296</v>
      </c>
      <c r="C61" s="1609" t="s">
        <v>1104</v>
      </c>
      <c r="D61" s="1610"/>
      <c r="E61" s="1610"/>
      <c r="F61" s="1610"/>
      <c r="G61" s="1610"/>
      <c r="H61" s="1610"/>
      <c r="I61" s="1610"/>
      <c r="J61" s="1610"/>
      <c r="K61" s="1610"/>
      <c r="L61" s="1610"/>
      <c r="M61" s="1611"/>
    </row>
    <row r="62" spans="1:13" ht="15" customHeight="1">
      <c r="A62" s="318" t="s">
        <v>220</v>
      </c>
      <c r="B62" s="424" t="s">
        <v>594</v>
      </c>
      <c r="C62" s="1609" t="s">
        <v>594</v>
      </c>
      <c r="D62" s="1610"/>
      <c r="E62" s="1610"/>
      <c r="F62" s="1610"/>
      <c r="G62" s="1610"/>
      <c r="H62" s="1610"/>
      <c r="I62" s="1610"/>
      <c r="J62" s="1610"/>
      <c r="K62" s="1610"/>
      <c r="L62" s="1610"/>
      <c r="M62" s="1611"/>
    </row>
  </sheetData>
  <mergeCells count="53">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L46:M47"/>
    <mergeCell ref="A16:A52"/>
    <mergeCell ref="C16:M16"/>
    <mergeCell ref="C17:M17"/>
    <mergeCell ref="B18:B24"/>
    <mergeCell ref="F23:H23"/>
    <mergeCell ref="B25:B28"/>
    <mergeCell ref="J30:L30"/>
    <mergeCell ref="B32:B34"/>
    <mergeCell ref="B35:B44"/>
    <mergeCell ref="H43:I43"/>
    <mergeCell ref="B45:B48"/>
    <mergeCell ref="F46:F47"/>
    <mergeCell ref="G46:J47"/>
    <mergeCell ref="C62:M62"/>
    <mergeCell ref="C49:M49"/>
    <mergeCell ref="C50:M50"/>
    <mergeCell ref="C51:M51"/>
    <mergeCell ref="C52:M52"/>
    <mergeCell ref="C53:M53"/>
    <mergeCell ref="C54:M54"/>
    <mergeCell ref="C55:M55"/>
    <mergeCell ref="C56:M56"/>
    <mergeCell ref="C57:M57"/>
    <mergeCell ref="C58:M58"/>
    <mergeCell ref="A59:A61"/>
    <mergeCell ref="C59:M59"/>
    <mergeCell ref="C60:M60"/>
    <mergeCell ref="C61:M61"/>
    <mergeCell ref="A53:A58"/>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M57"/>
  <sheetViews>
    <sheetView topLeftCell="C1" zoomScale="72" zoomScaleNormal="72" zoomScalePageLayoutView="85"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1030</v>
      </c>
      <c r="C1" s="251"/>
      <c r="D1" s="252" t="s">
        <v>594</v>
      </c>
      <c r="E1" s="252" t="s">
        <v>594</v>
      </c>
      <c r="F1" s="252" t="s">
        <v>594</v>
      </c>
      <c r="G1" s="252" t="s">
        <v>594</v>
      </c>
      <c r="H1" s="252" t="s">
        <v>594</v>
      </c>
      <c r="I1" s="252" t="s">
        <v>594</v>
      </c>
      <c r="J1" s="252" t="s">
        <v>594</v>
      </c>
      <c r="K1" s="252" t="s">
        <v>594</v>
      </c>
      <c r="L1" s="252" t="s">
        <v>594</v>
      </c>
      <c r="M1" s="253" t="s">
        <v>594</v>
      </c>
    </row>
    <row r="2" spans="1:13" ht="41.25" customHeight="1">
      <c r="A2" s="1636" t="s">
        <v>944</v>
      </c>
      <c r="B2" s="254" t="s">
        <v>945</v>
      </c>
      <c r="C2" s="1639" t="s">
        <v>1031</v>
      </c>
      <c r="D2" s="1639"/>
      <c r="E2" s="1639"/>
      <c r="F2" s="1639"/>
      <c r="G2" s="1639"/>
      <c r="H2" s="1639"/>
      <c r="I2" s="1639"/>
      <c r="J2" s="1639"/>
      <c r="K2" s="1639"/>
      <c r="L2" s="1639"/>
      <c r="M2" s="1640"/>
    </row>
    <row r="3" spans="1:13" ht="35.25" customHeight="1">
      <c r="A3" s="1637"/>
      <c r="B3" s="255" t="s">
        <v>946</v>
      </c>
      <c r="C3" s="1554" t="s">
        <v>2310</v>
      </c>
      <c r="D3" s="1554"/>
      <c r="E3" s="1554"/>
      <c r="F3" s="1554"/>
      <c r="G3" s="1554"/>
      <c r="H3" s="1554"/>
      <c r="I3" s="1554"/>
      <c r="J3" s="1554"/>
      <c r="K3" s="1554"/>
      <c r="L3" s="1554"/>
      <c r="M3" s="1555"/>
    </row>
    <row r="4" spans="1:13" ht="25.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6.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15.75" customHeight="1">
      <c r="A7" s="1637"/>
      <c r="B7" s="259" t="s">
        <v>949</v>
      </c>
      <c r="C7" s="1667" t="s">
        <v>33</v>
      </c>
      <c r="D7" s="1667"/>
      <c r="E7" s="221" t="s">
        <v>594</v>
      </c>
      <c r="F7" s="221" t="s">
        <v>594</v>
      </c>
      <c r="G7" s="301" t="s">
        <v>594</v>
      </c>
      <c r="H7" s="302" t="s">
        <v>296</v>
      </c>
      <c r="I7" s="1667" t="s">
        <v>56</v>
      </c>
      <c r="J7" s="1667"/>
      <c r="K7" s="1667"/>
      <c r="L7" s="1667"/>
      <c r="M7" s="1668"/>
    </row>
    <row r="8" spans="1:13">
      <c r="A8" s="1637"/>
      <c r="B8" s="1634" t="s">
        <v>950</v>
      </c>
      <c r="C8" s="1661" t="s">
        <v>56</v>
      </c>
      <c r="D8" s="1662"/>
      <c r="E8" s="650" t="s">
        <v>594</v>
      </c>
      <c r="F8" s="650" t="s">
        <v>594</v>
      </c>
      <c r="G8" s="650" t="s">
        <v>594</v>
      </c>
      <c r="H8" s="650" t="s">
        <v>594</v>
      </c>
      <c r="I8" s="605" t="s">
        <v>594</v>
      </c>
      <c r="J8" s="605" t="s">
        <v>594</v>
      </c>
      <c r="K8" s="221" t="s">
        <v>594</v>
      </c>
      <c r="L8" s="221" t="s">
        <v>594</v>
      </c>
      <c r="M8" s="234" t="s">
        <v>594</v>
      </c>
    </row>
    <row r="9" spans="1:13" ht="44.25" customHeight="1">
      <c r="A9" s="1637"/>
      <c r="B9" s="1634"/>
      <c r="C9" s="1657"/>
      <c r="D9" s="1658"/>
      <c r="E9" s="605" t="s">
        <v>594</v>
      </c>
      <c r="F9" s="1665" t="s">
        <v>594</v>
      </c>
      <c r="G9" s="1665"/>
      <c r="H9" s="605" t="s">
        <v>594</v>
      </c>
      <c r="I9" s="1665" t="s">
        <v>594</v>
      </c>
      <c r="J9" s="1665"/>
      <c r="K9" s="221" t="s">
        <v>594</v>
      </c>
      <c r="L9" s="221" t="s">
        <v>594</v>
      </c>
      <c r="M9" s="234" t="s">
        <v>594</v>
      </c>
    </row>
    <row r="10" spans="1:13">
      <c r="A10" s="1637"/>
      <c r="B10" s="1635"/>
      <c r="C10" s="1665" t="s">
        <v>951</v>
      </c>
      <c r="D10" s="1665"/>
      <c r="E10" s="612" t="s">
        <v>594</v>
      </c>
      <c r="F10" s="1665" t="s">
        <v>951</v>
      </c>
      <c r="G10" s="1665"/>
      <c r="H10" s="612" t="s">
        <v>594</v>
      </c>
      <c r="I10" s="1665" t="s">
        <v>951</v>
      </c>
      <c r="J10" s="1665"/>
      <c r="K10" s="236" t="s">
        <v>594</v>
      </c>
      <c r="L10" s="236" t="s">
        <v>594</v>
      </c>
      <c r="M10" s="248" t="s">
        <v>594</v>
      </c>
    </row>
    <row r="11" spans="1:13" ht="36.75" customHeight="1">
      <c r="A11" s="1638"/>
      <c r="B11" s="256" t="s">
        <v>952</v>
      </c>
      <c r="C11" s="1610" t="s">
        <v>1032</v>
      </c>
      <c r="D11" s="1610"/>
      <c r="E11" s="1610"/>
      <c r="F11" s="1610"/>
      <c r="G11" s="1610"/>
      <c r="H11" s="1610"/>
      <c r="I11" s="1610"/>
      <c r="J11" s="1610"/>
      <c r="K11" s="1610"/>
      <c r="L11" s="1610"/>
      <c r="M11" s="1611"/>
    </row>
    <row r="12" spans="1:13" ht="15.75" customHeight="1">
      <c r="A12" s="1632" t="s">
        <v>204</v>
      </c>
      <c r="B12" s="259" t="s">
        <v>283</v>
      </c>
      <c r="C12" s="1554" t="s">
        <v>2307</v>
      </c>
      <c r="D12" s="1554"/>
      <c r="E12" s="1554"/>
      <c r="F12" s="1554"/>
      <c r="G12" s="1554"/>
      <c r="H12" s="1554"/>
      <c r="I12" s="1554"/>
      <c r="J12" s="1554"/>
      <c r="K12" s="1554"/>
      <c r="L12" s="236" t="s">
        <v>594</v>
      </c>
      <c r="M12" s="248" t="s">
        <v>594</v>
      </c>
    </row>
    <row r="13" spans="1:13"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row>
    <row r="14" spans="1:13"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row>
    <row r="15" spans="1:13">
      <c r="A15" s="1632"/>
      <c r="B15" s="1634"/>
      <c r="C15" s="220" t="s">
        <v>955</v>
      </c>
      <c r="D15" s="260" t="s">
        <v>594</v>
      </c>
      <c r="E15" s="220" t="s">
        <v>956</v>
      </c>
      <c r="F15" s="260" t="s">
        <v>594</v>
      </c>
      <c r="G15" s="220" t="s">
        <v>957</v>
      </c>
      <c r="H15" s="260" t="s">
        <v>594</v>
      </c>
      <c r="I15" s="220" t="s">
        <v>958</v>
      </c>
      <c r="J15" s="260" t="s">
        <v>594</v>
      </c>
      <c r="K15" s="220" t="s">
        <v>594</v>
      </c>
      <c r="L15" s="220" t="s">
        <v>594</v>
      </c>
      <c r="M15" s="242" t="s">
        <v>594</v>
      </c>
    </row>
    <row r="16" spans="1:13">
      <c r="A16" s="1632"/>
      <c r="B16" s="1634"/>
      <c r="C16" s="220" t="s">
        <v>959</v>
      </c>
      <c r="D16" s="260" t="s">
        <v>594</v>
      </c>
      <c r="E16" s="220" t="s">
        <v>960</v>
      </c>
      <c r="F16" s="260" t="s">
        <v>594</v>
      </c>
      <c r="G16" s="220" t="s">
        <v>961</v>
      </c>
      <c r="H16" s="260" t="s">
        <v>594</v>
      </c>
      <c r="I16" s="220" t="s">
        <v>594</v>
      </c>
      <c r="J16" s="220" t="s">
        <v>594</v>
      </c>
      <c r="K16" s="220" t="s">
        <v>594</v>
      </c>
      <c r="L16" s="220" t="s">
        <v>594</v>
      </c>
      <c r="M16" s="242" t="s">
        <v>594</v>
      </c>
    </row>
    <row r="17" spans="1:13" ht="18" customHeight="1">
      <c r="A17" s="1632"/>
      <c r="B17" s="1634"/>
      <c r="C17" s="220" t="s">
        <v>962</v>
      </c>
      <c r="D17" s="260" t="s">
        <v>594</v>
      </c>
      <c r="E17" s="220" t="s">
        <v>963</v>
      </c>
      <c r="F17" s="260" t="s">
        <v>594</v>
      </c>
      <c r="G17" s="220" t="s">
        <v>594</v>
      </c>
      <c r="H17" s="220" t="s">
        <v>594</v>
      </c>
      <c r="I17" s="220" t="s">
        <v>594</v>
      </c>
      <c r="J17" s="220" t="s">
        <v>594</v>
      </c>
      <c r="K17" s="220" t="s">
        <v>594</v>
      </c>
      <c r="L17" s="220" t="s">
        <v>594</v>
      </c>
      <c r="M17" s="242" t="s">
        <v>594</v>
      </c>
    </row>
    <row r="18" spans="1:13">
      <c r="A18" s="1632"/>
      <c r="B18" s="1634"/>
      <c r="C18" s="220" t="s">
        <v>105</v>
      </c>
      <c r="D18" s="260" t="s">
        <v>964</v>
      </c>
      <c r="E18" s="220" t="s">
        <v>965</v>
      </c>
      <c r="F18" s="236" t="s">
        <v>966</v>
      </c>
      <c r="G18" s="236" t="s">
        <v>594</v>
      </c>
      <c r="H18" s="236" t="s">
        <v>594</v>
      </c>
      <c r="I18" s="236" t="s">
        <v>594</v>
      </c>
      <c r="J18" s="236" t="s">
        <v>594</v>
      </c>
      <c r="K18" s="236" t="s">
        <v>594</v>
      </c>
      <c r="L18" s="236" t="s">
        <v>594</v>
      </c>
      <c r="M18" s="248" t="s">
        <v>594</v>
      </c>
    </row>
    <row r="19" spans="1:13" ht="9.75" customHeight="1">
      <c r="A19" s="1632"/>
      <c r="B19" s="1635"/>
      <c r="C19" s="216" t="s">
        <v>594</v>
      </c>
      <c r="D19" s="216" t="s">
        <v>594</v>
      </c>
      <c r="E19" s="216" t="s">
        <v>594</v>
      </c>
      <c r="F19" s="216" t="s">
        <v>594</v>
      </c>
      <c r="G19" s="216" t="s">
        <v>594</v>
      </c>
      <c r="H19" s="216" t="s">
        <v>594</v>
      </c>
      <c r="I19" s="216" t="s">
        <v>594</v>
      </c>
      <c r="J19" s="216" t="s">
        <v>594</v>
      </c>
      <c r="K19" s="216" t="s">
        <v>594</v>
      </c>
      <c r="L19" s="216" t="s">
        <v>594</v>
      </c>
      <c r="M19" s="217" t="s">
        <v>594</v>
      </c>
    </row>
    <row r="20" spans="1:13">
      <c r="A20" s="1632"/>
      <c r="B20" s="1634" t="s">
        <v>967</v>
      </c>
      <c r="C20" s="220" t="s">
        <v>594</v>
      </c>
      <c r="D20" s="220" t="s">
        <v>594</v>
      </c>
      <c r="E20" s="220" t="s">
        <v>594</v>
      </c>
      <c r="F20" s="220" t="s">
        <v>594</v>
      </c>
      <c r="G20" s="220" t="s">
        <v>594</v>
      </c>
      <c r="H20" s="220" t="s">
        <v>594</v>
      </c>
      <c r="I20" s="220" t="s">
        <v>594</v>
      </c>
      <c r="J20" s="220" t="s">
        <v>594</v>
      </c>
      <c r="K20" s="220" t="s">
        <v>594</v>
      </c>
      <c r="L20" s="221" t="s">
        <v>594</v>
      </c>
      <c r="M20" s="234" t="s">
        <v>594</v>
      </c>
    </row>
    <row r="21" spans="1:13">
      <c r="A21" s="1632"/>
      <c r="B21" s="1634"/>
      <c r="C21" s="220" t="s">
        <v>968</v>
      </c>
      <c r="D21" s="222" t="s">
        <v>594</v>
      </c>
      <c r="E21" s="220" t="s">
        <v>594</v>
      </c>
      <c r="F21" s="220" t="s">
        <v>969</v>
      </c>
      <c r="G21" s="222" t="s">
        <v>594</v>
      </c>
      <c r="H21" s="220" t="s">
        <v>594</v>
      </c>
      <c r="I21" s="220" t="s">
        <v>970</v>
      </c>
      <c r="J21" s="222" t="s">
        <v>964</v>
      </c>
      <c r="K21" s="220" t="s">
        <v>594</v>
      </c>
      <c r="L21" s="221" t="s">
        <v>594</v>
      </c>
      <c r="M21" s="234" t="s">
        <v>594</v>
      </c>
    </row>
    <row r="22" spans="1:13">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row>
    <row r="23" spans="1:13">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row>
    <row r="24" spans="1:13">
      <c r="A24" s="1632"/>
      <c r="B24" s="464" t="s">
        <v>973</v>
      </c>
      <c r="C24" s="220" t="s">
        <v>594</v>
      </c>
      <c r="D24" s="220" t="s">
        <v>594</v>
      </c>
      <c r="E24" s="220" t="s">
        <v>594</v>
      </c>
      <c r="F24" s="220" t="s">
        <v>594</v>
      </c>
      <c r="G24" s="220" t="s">
        <v>594</v>
      </c>
      <c r="H24" s="220" t="s">
        <v>594</v>
      </c>
      <c r="I24" s="220" t="s">
        <v>594</v>
      </c>
      <c r="J24" s="220" t="s">
        <v>594</v>
      </c>
      <c r="K24" s="220" t="s">
        <v>594</v>
      </c>
      <c r="L24" s="220" t="s">
        <v>594</v>
      </c>
      <c r="M24" s="242" t="s">
        <v>594</v>
      </c>
    </row>
    <row r="25" spans="1:13" ht="15.75" customHeight="1">
      <c r="A25" s="1632"/>
      <c r="B25" s="257" t="s">
        <v>594</v>
      </c>
      <c r="C25" s="262" t="s">
        <v>974</v>
      </c>
      <c r="D25" s="212" t="s">
        <v>642</v>
      </c>
      <c r="E25" s="220" t="s">
        <v>594</v>
      </c>
      <c r="F25" s="221" t="s">
        <v>975</v>
      </c>
      <c r="G25" s="563">
        <v>2021</v>
      </c>
      <c r="H25" s="220" t="s">
        <v>594</v>
      </c>
      <c r="I25" s="221" t="s">
        <v>976</v>
      </c>
      <c r="J25" s="1663" t="s">
        <v>1033</v>
      </c>
      <c r="K25" s="1554"/>
      <c r="L25" s="1664"/>
      <c r="M25" s="242" t="s">
        <v>594</v>
      </c>
    </row>
    <row r="26" spans="1:13">
      <c r="A26" s="1632"/>
      <c r="B26" s="256" t="s">
        <v>594</v>
      </c>
      <c r="C26" s="216" t="s">
        <v>594</v>
      </c>
      <c r="D26" s="216" t="s">
        <v>594</v>
      </c>
      <c r="E26" s="216" t="s">
        <v>594</v>
      </c>
      <c r="F26" s="220" t="s">
        <v>594</v>
      </c>
      <c r="G26" s="220" t="s">
        <v>594</v>
      </c>
      <c r="H26" s="220" t="s">
        <v>594</v>
      </c>
      <c r="I26" s="216" t="s">
        <v>594</v>
      </c>
      <c r="J26" s="216" t="s">
        <v>594</v>
      </c>
      <c r="K26" s="216" t="s">
        <v>594</v>
      </c>
      <c r="L26" s="216" t="s">
        <v>594</v>
      </c>
      <c r="M26" s="217" t="s">
        <v>594</v>
      </c>
    </row>
    <row r="27" spans="1:13">
      <c r="A27" s="1632"/>
      <c r="B27" s="1634" t="s">
        <v>977</v>
      </c>
      <c r="C27" s="244" t="s">
        <v>594</v>
      </c>
      <c r="D27" s="244" t="s">
        <v>594</v>
      </c>
      <c r="E27" s="244" t="s">
        <v>594</v>
      </c>
      <c r="F27" s="651" t="s">
        <v>594</v>
      </c>
      <c r="G27" s="652" t="s">
        <v>594</v>
      </c>
      <c r="H27" s="651" t="s">
        <v>594</v>
      </c>
      <c r="I27" s="244" t="s">
        <v>594</v>
      </c>
      <c r="J27" s="244" t="s">
        <v>594</v>
      </c>
      <c r="K27" s="244" t="s">
        <v>594</v>
      </c>
      <c r="L27" s="221" t="s">
        <v>594</v>
      </c>
      <c r="M27" s="234" t="s">
        <v>594</v>
      </c>
    </row>
    <row r="28" spans="1:13">
      <c r="A28" s="1632"/>
      <c r="B28" s="1634"/>
      <c r="C28" s="220" t="s">
        <v>978</v>
      </c>
      <c r="D28" s="563">
        <v>2023</v>
      </c>
      <c r="E28" s="244" t="s">
        <v>594</v>
      </c>
      <c r="F28" s="220" t="s">
        <v>979</v>
      </c>
      <c r="G28" s="653">
        <v>2033</v>
      </c>
      <c r="H28" s="244" t="s">
        <v>594</v>
      </c>
      <c r="I28" s="221" t="s">
        <v>594</v>
      </c>
      <c r="J28" s="244" t="s">
        <v>594</v>
      </c>
      <c r="K28" s="244" t="s">
        <v>594</v>
      </c>
      <c r="L28" s="221" t="s">
        <v>594</v>
      </c>
      <c r="M28" s="234" t="s">
        <v>594</v>
      </c>
    </row>
    <row r="29" spans="1:13">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row>
    <row r="30" spans="1:13">
      <c r="A30" s="1632"/>
      <c r="B30" s="464" t="s">
        <v>980</v>
      </c>
      <c r="C30" s="238" t="s">
        <v>594</v>
      </c>
      <c r="D30" s="238" t="s">
        <v>594</v>
      </c>
      <c r="E30" s="238" t="s">
        <v>594</v>
      </c>
      <c r="F30" s="238" t="s">
        <v>594</v>
      </c>
      <c r="G30" s="238" t="s">
        <v>594</v>
      </c>
      <c r="H30" s="238" t="s">
        <v>594</v>
      </c>
      <c r="I30" s="238" t="s">
        <v>594</v>
      </c>
      <c r="J30" s="238" t="s">
        <v>594</v>
      </c>
      <c r="K30" s="238" t="s">
        <v>594</v>
      </c>
      <c r="L30" s="238" t="s">
        <v>594</v>
      </c>
      <c r="M30" s="239" t="s">
        <v>594</v>
      </c>
    </row>
    <row r="31" spans="1:13">
      <c r="A31" s="1632"/>
      <c r="B31" s="257" t="s">
        <v>594</v>
      </c>
      <c r="C31" s="220" t="s">
        <v>594</v>
      </c>
      <c r="D31" s="272">
        <v>2023</v>
      </c>
      <c r="E31" s="272" t="s">
        <v>594</v>
      </c>
      <c r="F31" s="272">
        <v>2024</v>
      </c>
      <c r="G31" s="272" t="s">
        <v>594</v>
      </c>
      <c r="H31" s="273">
        <v>2025</v>
      </c>
      <c r="I31" s="273" t="s">
        <v>594</v>
      </c>
      <c r="J31" s="273">
        <v>2026</v>
      </c>
      <c r="K31" s="272" t="s">
        <v>594</v>
      </c>
      <c r="L31" s="272">
        <v>2027</v>
      </c>
      <c r="M31" s="242" t="s">
        <v>594</v>
      </c>
    </row>
    <row r="32" spans="1:13">
      <c r="A32" s="1632"/>
      <c r="B32" s="257" t="s">
        <v>594</v>
      </c>
      <c r="C32" s="220" t="s">
        <v>594</v>
      </c>
      <c r="D32" s="662">
        <v>0.86</v>
      </c>
      <c r="E32" s="529" t="s">
        <v>594</v>
      </c>
      <c r="F32" s="663">
        <v>0.87</v>
      </c>
      <c r="G32" s="529" t="s">
        <v>594</v>
      </c>
      <c r="H32" s="663">
        <v>0.88</v>
      </c>
      <c r="I32" s="529" t="s">
        <v>594</v>
      </c>
      <c r="J32" s="663">
        <v>0.89</v>
      </c>
      <c r="K32" s="529" t="s">
        <v>594</v>
      </c>
      <c r="L32" s="663">
        <v>0.9</v>
      </c>
      <c r="M32" s="264" t="s">
        <v>594</v>
      </c>
    </row>
    <row r="33" spans="1:13">
      <c r="A33" s="1632"/>
      <c r="B33" s="257" t="s">
        <v>594</v>
      </c>
      <c r="C33" s="220" t="s">
        <v>594</v>
      </c>
      <c r="D33" s="272">
        <v>2028</v>
      </c>
      <c r="E33" s="272" t="s">
        <v>594</v>
      </c>
      <c r="F33" s="272">
        <v>2029</v>
      </c>
      <c r="G33" s="272" t="s">
        <v>594</v>
      </c>
      <c r="H33" s="273">
        <v>2030</v>
      </c>
      <c r="I33" s="273" t="s">
        <v>594</v>
      </c>
      <c r="J33" s="273">
        <v>2031</v>
      </c>
      <c r="K33" s="272" t="s">
        <v>594</v>
      </c>
      <c r="L33" s="272">
        <v>2032</v>
      </c>
      <c r="M33" s="242" t="s">
        <v>594</v>
      </c>
    </row>
    <row r="34" spans="1:13">
      <c r="A34" s="1632"/>
      <c r="B34" s="257" t="s">
        <v>594</v>
      </c>
      <c r="C34" s="220" t="s">
        <v>594</v>
      </c>
      <c r="D34" s="662">
        <v>0.91</v>
      </c>
      <c r="E34" s="529" t="s">
        <v>594</v>
      </c>
      <c r="F34" s="663">
        <v>0.92</v>
      </c>
      <c r="G34" s="529" t="s">
        <v>594</v>
      </c>
      <c r="H34" s="663">
        <v>0.93</v>
      </c>
      <c r="I34" s="529" t="s">
        <v>594</v>
      </c>
      <c r="J34" s="663">
        <v>0.94</v>
      </c>
      <c r="K34" s="529" t="s">
        <v>594</v>
      </c>
      <c r="L34" s="663">
        <v>0.95</v>
      </c>
      <c r="M34" s="264" t="s">
        <v>594</v>
      </c>
    </row>
    <row r="35" spans="1:13">
      <c r="A35" s="1632"/>
      <c r="B35" s="257" t="s">
        <v>594</v>
      </c>
      <c r="C35" s="220" t="s">
        <v>594</v>
      </c>
      <c r="D35" s="272">
        <v>2033</v>
      </c>
      <c r="E35" s="272" t="s">
        <v>594</v>
      </c>
      <c r="F35" s="272" t="s">
        <v>594</v>
      </c>
      <c r="G35" s="272" t="s">
        <v>594</v>
      </c>
      <c r="H35" s="273" t="s">
        <v>594</v>
      </c>
      <c r="I35" s="273" t="s">
        <v>594</v>
      </c>
      <c r="J35" s="273" t="s">
        <v>594</v>
      </c>
      <c r="K35" s="272" t="s">
        <v>594</v>
      </c>
      <c r="L35" s="272" t="s">
        <v>594</v>
      </c>
      <c r="M35" s="242" t="s">
        <v>594</v>
      </c>
    </row>
    <row r="36" spans="1:13">
      <c r="A36" s="1632"/>
      <c r="B36" s="257" t="s">
        <v>594</v>
      </c>
      <c r="C36" s="220" t="s">
        <v>594</v>
      </c>
      <c r="D36" s="662">
        <v>0.96</v>
      </c>
      <c r="E36" s="529" t="s">
        <v>594</v>
      </c>
      <c r="F36" s="619" t="s">
        <v>594</v>
      </c>
      <c r="G36" s="529" t="s">
        <v>594</v>
      </c>
      <c r="H36" s="619" t="s">
        <v>594</v>
      </c>
      <c r="I36" s="529" t="s">
        <v>594</v>
      </c>
      <c r="J36" s="619" t="s">
        <v>594</v>
      </c>
      <c r="K36" s="529" t="s">
        <v>594</v>
      </c>
      <c r="L36" s="619" t="s">
        <v>594</v>
      </c>
      <c r="M36" s="264" t="s">
        <v>594</v>
      </c>
    </row>
    <row r="37" spans="1:13">
      <c r="A37" s="1632"/>
      <c r="B37" s="257" t="s">
        <v>594</v>
      </c>
      <c r="C37" s="220" t="s">
        <v>594</v>
      </c>
      <c r="D37" s="307" t="s">
        <v>594</v>
      </c>
      <c r="E37" s="307" t="s">
        <v>594</v>
      </c>
      <c r="F37" s="307" t="s">
        <v>981</v>
      </c>
      <c r="G37" s="307" t="s">
        <v>594</v>
      </c>
      <c r="H37" s="272" t="s">
        <v>594</v>
      </c>
      <c r="I37" s="272" t="s">
        <v>594</v>
      </c>
      <c r="J37" s="272" t="s">
        <v>594</v>
      </c>
      <c r="K37" s="272" t="s">
        <v>594</v>
      </c>
      <c r="L37" s="272" t="s">
        <v>594</v>
      </c>
      <c r="M37" s="242" t="s">
        <v>594</v>
      </c>
    </row>
    <row r="38" spans="1:13" ht="15.75" customHeight="1">
      <c r="A38" s="1632"/>
      <c r="B38" s="257" t="s">
        <v>594</v>
      </c>
      <c r="C38" s="220" t="s">
        <v>594</v>
      </c>
      <c r="D38" s="229" t="s">
        <v>594</v>
      </c>
      <c r="E38" s="231" t="s">
        <v>594</v>
      </c>
      <c r="F38" s="660">
        <v>0.96</v>
      </c>
      <c r="G38" s="231" t="s">
        <v>594</v>
      </c>
      <c r="H38" s="220" t="s">
        <v>594</v>
      </c>
      <c r="I38" s="220" t="s">
        <v>594</v>
      </c>
      <c r="J38" s="220" t="s">
        <v>594</v>
      </c>
      <c r="K38" s="220" t="s">
        <v>594</v>
      </c>
      <c r="L38" s="220" t="s">
        <v>594</v>
      </c>
      <c r="M38" s="242" t="s">
        <v>594</v>
      </c>
    </row>
    <row r="39" spans="1:13" ht="15.75" customHeight="1">
      <c r="A39" s="1632"/>
      <c r="B39" s="256" t="s">
        <v>594</v>
      </c>
      <c r="C39" s="216" t="s">
        <v>594</v>
      </c>
      <c r="D39" s="236" t="s">
        <v>594</v>
      </c>
      <c r="E39" s="236" t="s">
        <v>594</v>
      </c>
      <c r="F39" s="236" t="s">
        <v>594</v>
      </c>
      <c r="G39" s="236" t="s">
        <v>594</v>
      </c>
      <c r="H39" s="1552" t="s">
        <v>594</v>
      </c>
      <c r="I39" s="1552"/>
      <c r="J39" s="216" t="s">
        <v>594</v>
      </c>
      <c r="K39" s="216" t="s">
        <v>594</v>
      </c>
      <c r="L39" s="216" t="s">
        <v>594</v>
      </c>
      <c r="M39" s="217" t="s">
        <v>594</v>
      </c>
    </row>
    <row r="40" spans="1:13"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row>
    <row r="41" spans="1:13" ht="15.75" customHeight="1">
      <c r="A41" s="1632"/>
      <c r="B41" s="1634"/>
      <c r="C41" s="221" t="s">
        <v>594</v>
      </c>
      <c r="D41" s="220" t="s">
        <v>93</v>
      </c>
      <c r="E41" s="216" t="s">
        <v>95</v>
      </c>
      <c r="F41" s="1624" t="s">
        <v>983</v>
      </c>
      <c r="G41" s="1625" t="s">
        <v>594</v>
      </c>
      <c r="H41" s="1626"/>
      <c r="I41" s="1626"/>
      <c r="J41" s="1627"/>
      <c r="K41" s="220" t="s">
        <v>984</v>
      </c>
      <c r="L41" s="1617" t="s">
        <v>594</v>
      </c>
      <c r="M41" s="1618"/>
    </row>
    <row r="42" spans="1:13">
      <c r="A42" s="1632"/>
      <c r="B42" s="1634"/>
      <c r="C42" s="221" t="s">
        <v>594</v>
      </c>
      <c r="D42" s="246" t="s">
        <v>594</v>
      </c>
      <c r="E42" s="522" t="s">
        <v>964</v>
      </c>
      <c r="F42" s="1624"/>
      <c r="G42" s="1628"/>
      <c r="H42" s="1552"/>
      <c r="I42" s="1552"/>
      <c r="J42" s="1629"/>
      <c r="K42" s="221" t="s">
        <v>594</v>
      </c>
      <c r="L42" s="1619"/>
      <c r="M42" s="1620"/>
    </row>
    <row r="43" spans="1:13">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row>
    <row r="44" spans="1:13" ht="144.75" customHeight="1">
      <c r="A44" s="1632"/>
      <c r="B44" s="259" t="s">
        <v>985</v>
      </c>
      <c r="C44" s="1554" t="s">
        <v>1034</v>
      </c>
      <c r="D44" s="1554"/>
      <c r="E44" s="1554"/>
      <c r="F44" s="1554"/>
      <c r="G44" s="1554"/>
      <c r="H44" s="1554"/>
      <c r="I44" s="1554"/>
      <c r="J44" s="1554"/>
      <c r="K44" s="1554"/>
      <c r="L44" s="1554"/>
      <c r="M44" s="1555"/>
    </row>
    <row r="45" spans="1:13" ht="15.75" customHeight="1">
      <c r="A45" s="1632"/>
      <c r="B45" s="259" t="s">
        <v>986</v>
      </c>
      <c r="C45" s="1554" t="s">
        <v>1033</v>
      </c>
      <c r="D45" s="1554"/>
      <c r="E45" s="1554"/>
      <c r="F45" s="1554"/>
      <c r="G45" s="1554"/>
      <c r="H45" s="1554"/>
      <c r="I45" s="1554"/>
      <c r="J45" s="1554"/>
      <c r="K45" s="1554"/>
      <c r="L45" s="1554"/>
      <c r="M45" s="1555"/>
    </row>
    <row r="46" spans="1:13">
      <c r="A46" s="1632"/>
      <c r="B46" s="259" t="s">
        <v>988</v>
      </c>
      <c r="C46" s="275">
        <v>30</v>
      </c>
      <c r="D46" s="216" t="s">
        <v>594</v>
      </c>
      <c r="E46" s="216" t="s">
        <v>594</v>
      </c>
      <c r="F46" s="216" t="s">
        <v>594</v>
      </c>
      <c r="G46" s="216" t="s">
        <v>594</v>
      </c>
      <c r="H46" s="216" t="s">
        <v>594</v>
      </c>
      <c r="I46" s="216" t="s">
        <v>594</v>
      </c>
      <c r="J46" s="216" t="s">
        <v>594</v>
      </c>
      <c r="K46" s="216" t="s">
        <v>594</v>
      </c>
      <c r="L46" s="216" t="s">
        <v>594</v>
      </c>
      <c r="M46" s="217" t="s">
        <v>594</v>
      </c>
    </row>
    <row r="47" spans="1:13">
      <c r="A47" s="1633"/>
      <c r="B47" s="259" t="s">
        <v>990</v>
      </c>
      <c r="C47" s="275">
        <v>2021</v>
      </c>
      <c r="D47" s="216" t="s">
        <v>594</v>
      </c>
      <c r="E47" s="216" t="s">
        <v>594</v>
      </c>
      <c r="F47" s="216" t="s">
        <v>594</v>
      </c>
      <c r="G47" s="216" t="s">
        <v>594</v>
      </c>
      <c r="H47" s="216" t="s">
        <v>594</v>
      </c>
      <c r="I47" s="216" t="s">
        <v>594</v>
      </c>
      <c r="J47" s="216" t="s">
        <v>594</v>
      </c>
      <c r="K47" s="216" t="s">
        <v>594</v>
      </c>
      <c r="L47" s="216" t="s">
        <v>594</v>
      </c>
      <c r="M47" s="217" t="s">
        <v>594</v>
      </c>
    </row>
    <row r="48" spans="1:13" ht="15.75" customHeight="1">
      <c r="A48" s="1653" t="s">
        <v>216</v>
      </c>
      <c r="B48" s="265" t="s">
        <v>992</v>
      </c>
      <c r="C48" s="1604" t="s">
        <v>336</v>
      </c>
      <c r="D48" s="1605"/>
      <c r="E48" s="1605"/>
      <c r="F48" s="1605"/>
      <c r="G48" s="1605"/>
      <c r="H48" s="1605"/>
      <c r="I48" s="1605"/>
      <c r="J48" s="1605"/>
      <c r="K48" s="1605"/>
      <c r="L48" s="1605"/>
      <c r="M48" s="1605"/>
    </row>
    <row r="49" spans="1:13" ht="15.75" customHeight="1">
      <c r="A49" s="1653"/>
      <c r="B49" s="265" t="s">
        <v>993</v>
      </c>
      <c r="C49" s="1604" t="s">
        <v>994</v>
      </c>
      <c r="D49" s="1605"/>
      <c r="E49" s="1605"/>
      <c r="F49" s="1605"/>
      <c r="G49" s="1605"/>
      <c r="H49" s="1605"/>
      <c r="I49" s="1605"/>
      <c r="J49" s="1605"/>
      <c r="K49" s="1605"/>
      <c r="L49" s="1605"/>
      <c r="M49" s="1605"/>
    </row>
    <row r="50" spans="1:13" ht="16.5" customHeight="1">
      <c r="A50" s="1653"/>
      <c r="B50" s="265" t="s">
        <v>995</v>
      </c>
      <c r="C50" s="1604" t="s">
        <v>996</v>
      </c>
      <c r="D50" s="1605"/>
      <c r="E50" s="1605"/>
      <c r="F50" s="1605"/>
      <c r="G50" s="1605"/>
      <c r="H50" s="1605"/>
      <c r="I50" s="1605"/>
      <c r="J50" s="1605"/>
      <c r="K50" s="1605"/>
      <c r="L50" s="1605"/>
      <c r="M50" s="1605"/>
    </row>
    <row r="51" spans="1:13" ht="15.75" customHeight="1">
      <c r="A51" s="1653"/>
      <c r="B51" s="265" t="s">
        <v>997</v>
      </c>
      <c r="C51" s="1604" t="s">
        <v>335</v>
      </c>
      <c r="D51" s="1605"/>
      <c r="E51" s="1605"/>
      <c r="F51" s="1605"/>
      <c r="G51" s="1605"/>
      <c r="H51" s="1605"/>
      <c r="I51" s="1605"/>
      <c r="J51" s="1605"/>
      <c r="K51" s="1605"/>
      <c r="L51" s="1605"/>
      <c r="M51" s="1605"/>
    </row>
    <row r="52" spans="1:13" ht="15.75" customHeight="1">
      <c r="A52" s="1653"/>
      <c r="B52" s="265" t="s">
        <v>998</v>
      </c>
      <c r="C52" s="1612" t="s">
        <v>337</v>
      </c>
      <c r="D52" s="1613"/>
      <c r="E52" s="1613"/>
      <c r="F52" s="1613"/>
      <c r="G52" s="1613"/>
      <c r="H52" s="1613"/>
      <c r="I52" s="1613"/>
      <c r="J52" s="1613"/>
      <c r="K52" s="1613"/>
      <c r="L52" s="1613"/>
      <c r="M52" s="1613"/>
    </row>
    <row r="53" spans="1:13" ht="15.75" customHeight="1">
      <c r="A53" s="1654"/>
      <c r="B53" s="265" t="s">
        <v>999</v>
      </c>
      <c r="C53" s="1604">
        <v>3102407261</v>
      </c>
      <c r="D53" s="1605"/>
      <c r="E53" s="1605"/>
      <c r="F53" s="1605"/>
      <c r="G53" s="1605"/>
      <c r="H53" s="1605"/>
      <c r="I53" s="1605"/>
      <c r="J53" s="1605"/>
      <c r="K53" s="1605"/>
      <c r="L53" s="1605"/>
      <c r="M53" s="1605"/>
    </row>
    <row r="54" spans="1:13" ht="15.75" customHeight="1">
      <c r="A54" s="1652" t="s">
        <v>1000</v>
      </c>
      <c r="B54" s="266" t="s">
        <v>1001</v>
      </c>
      <c r="C54" s="1538" t="s">
        <v>1002</v>
      </c>
      <c r="D54" s="1539"/>
      <c r="E54" s="1539"/>
      <c r="F54" s="1539"/>
      <c r="G54" s="1539"/>
      <c r="H54" s="1539"/>
      <c r="I54" s="1539"/>
      <c r="J54" s="1539"/>
      <c r="K54" s="1539"/>
      <c r="L54" s="1539"/>
      <c r="M54" s="1540"/>
    </row>
    <row r="55" spans="1:13" ht="30" customHeight="1">
      <c r="A55" s="1653"/>
      <c r="B55" s="266" t="s">
        <v>1003</v>
      </c>
      <c r="C55" s="1538" t="s">
        <v>1004</v>
      </c>
      <c r="D55" s="1539"/>
      <c r="E55" s="1539"/>
      <c r="F55" s="1539"/>
      <c r="G55" s="1539"/>
      <c r="H55" s="1539"/>
      <c r="I55" s="1539"/>
      <c r="J55" s="1539"/>
      <c r="K55" s="1539"/>
      <c r="L55" s="1539"/>
      <c r="M55" s="1540"/>
    </row>
    <row r="56" spans="1:13" ht="30" customHeight="1">
      <c r="A56" s="1653"/>
      <c r="B56" s="267" t="s">
        <v>296</v>
      </c>
      <c r="C56" s="1541" t="s">
        <v>56</v>
      </c>
      <c r="D56" s="1542"/>
      <c r="E56" s="1542"/>
      <c r="F56" s="1542"/>
      <c r="G56" s="1542"/>
      <c r="H56" s="1542"/>
      <c r="I56" s="1542"/>
      <c r="J56" s="1542"/>
      <c r="K56" s="1542"/>
      <c r="L56" s="1542"/>
      <c r="M56" s="1543"/>
    </row>
    <row r="57" spans="1:13" ht="44.25" customHeight="1">
      <c r="A57" s="318" t="s">
        <v>220</v>
      </c>
      <c r="B57" s="268" t="s">
        <v>594</v>
      </c>
      <c r="C57" s="1648"/>
      <c r="D57" s="1648"/>
      <c r="E57" s="1648"/>
      <c r="F57" s="1648"/>
      <c r="G57" s="1648"/>
      <c r="H57" s="1648"/>
      <c r="I57" s="1648"/>
      <c r="J57" s="1648"/>
      <c r="K57" s="1648"/>
      <c r="L57" s="1648"/>
      <c r="M57" s="1649"/>
    </row>
  </sheetData>
  <mergeCells count="40">
    <mergeCell ref="C57:M57"/>
    <mergeCell ref="C8:D9"/>
    <mergeCell ref="C12:K12"/>
    <mergeCell ref="J25:L25"/>
    <mergeCell ref="C52:M52"/>
    <mergeCell ref="C53:M53"/>
    <mergeCell ref="I9:J9"/>
    <mergeCell ref="C10:D10"/>
    <mergeCell ref="F10:G10"/>
    <mergeCell ref="I10:J10"/>
    <mergeCell ref="C11:M11"/>
    <mergeCell ref="H39:I39"/>
    <mergeCell ref="A54:A56"/>
    <mergeCell ref="C54:M54"/>
    <mergeCell ref="C55:M55"/>
    <mergeCell ref="C56:M56"/>
    <mergeCell ref="L41:M42"/>
    <mergeCell ref="C44:M44"/>
    <mergeCell ref="C45:M45"/>
    <mergeCell ref="A48:A53"/>
    <mergeCell ref="C48:M48"/>
    <mergeCell ref="C49:M49"/>
    <mergeCell ref="C50:M50"/>
    <mergeCell ref="C51:M51"/>
    <mergeCell ref="A12:A47"/>
    <mergeCell ref="B13:B19"/>
    <mergeCell ref="B20:B23"/>
    <mergeCell ref="B27:B29"/>
    <mergeCell ref="B40:B43"/>
    <mergeCell ref="F41:F42"/>
    <mergeCell ref="G41:J42"/>
    <mergeCell ref="A2:A11"/>
    <mergeCell ref="C2:M2"/>
    <mergeCell ref="C3:M3"/>
    <mergeCell ref="F4:G4"/>
    <mergeCell ref="C5:M5"/>
    <mergeCell ref="C7:D7"/>
    <mergeCell ref="I7:M7"/>
    <mergeCell ref="B8:B10"/>
    <mergeCell ref="F9:G9"/>
  </mergeCells>
  <hyperlinks>
    <hyperlink ref="C52" r:id="rId1"/>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0"/>
  <sheetViews>
    <sheetView topLeftCell="C23"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3" width="12.42578125" style="11" customWidth="1"/>
    <col min="4" max="4" width="11.42578125" style="11"/>
    <col min="5" max="5" width="12" style="11" customWidth="1"/>
    <col min="6" max="6" width="10.7109375" style="11" customWidth="1"/>
    <col min="7" max="7" width="11.7109375" style="11" customWidth="1"/>
    <col min="8" max="12" width="11.42578125" style="11"/>
    <col min="13" max="13" width="16" style="11" customWidth="1"/>
    <col min="14" max="18" width="28" style="11" customWidth="1"/>
    <col min="19" max="16384" width="11.42578125" style="11"/>
  </cols>
  <sheetData>
    <row r="1" spans="1:13">
      <c r="A1" s="56"/>
      <c r="B1" s="57" t="s">
        <v>1790</v>
      </c>
      <c r="C1" s="196"/>
      <c r="D1" s="196"/>
      <c r="E1" s="196"/>
      <c r="F1" s="196"/>
      <c r="G1" s="196"/>
      <c r="H1" s="196"/>
      <c r="I1" s="196"/>
      <c r="J1" s="196"/>
      <c r="K1" s="196"/>
      <c r="L1" s="196"/>
      <c r="M1" s="197"/>
    </row>
    <row r="2" spans="1:13" ht="36" customHeight="1">
      <c r="A2" s="1728" t="s">
        <v>944</v>
      </c>
      <c r="B2" s="139" t="s">
        <v>945</v>
      </c>
      <c r="C2" s="2418" t="s">
        <v>758</v>
      </c>
      <c r="D2" s="2419"/>
      <c r="E2" s="2419"/>
      <c r="F2" s="2419"/>
      <c r="G2" s="2419"/>
      <c r="H2" s="2419"/>
      <c r="I2" s="2419"/>
      <c r="J2" s="2419"/>
      <c r="K2" s="2419"/>
      <c r="L2" s="2419"/>
      <c r="M2" s="2420"/>
    </row>
    <row r="3" spans="1:13" ht="33.75" customHeight="1">
      <c r="A3" s="1729"/>
      <c r="B3" s="151" t="s">
        <v>1063</v>
      </c>
      <c r="C3" s="2376" t="s">
        <v>1746</v>
      </c>
      <c r="D3" s="2377"/>
      <c r="E3" s="2377"/>
      <c r="F3" s="2377"/>
      <c r="G3" s="2377"/>
      <c r="H3" s="2377"/>
      <c r="I3" s="2377"/>
      <c r="J3" s="2377"/>
      <c r="K3" s="2377"/>
      <c r="L3" s="2377"/>
      <c r="M3" s="2421"/>
    </row>
    <row r="4" spans="1:13" ht="25.5" customHeight="1">
      <c r="A4" s="1729"/>
      <c r="B4" s="142" t="s">
        <v>292</v>
      </c>
      <c r="C4" s="215" t="s">
        <v>95</v>
      </c>
      <c r="D4" s="229" t="s">
        <v>594</v>
      </c>
      <c r="E4" s="231" t="s">
        <v>594</v>
      </c>
      <c r="F4" s="2157" t="s">
        <v>293</v>
      </c>
      <c r="G4" s="2158"/>
      <c r="H4" s="231"/>
      <c r="I4" s="216" t="s">
        <v>594</v>
      </c>
      <c r="J4" s="216" t="s">
        <v>594</v>
      </c>
      <c r="K4" s="216" t="s">
        <v>594</v>
      </c>
      <c r="L4" s="216" t="s">
        <v>594</v>
      </c>
      <c r="M4" s="217" t="s">
        <v>594</v>
      </c>
    </row>
    <row r="5" spans="1:13" ht="25.5" customHeight="1">
      <c r="A5" s="1729"/>
      <c r="B5" s="142" t="s">
        <v>947</v>
      </c>
      <c r="C5" s="1733"/>
      <c r="D5" s="1734"/>
      <c r="E5" s="1734"/>
      <c r="F5" s="1734"/>
      <c r="G5" s="1734"/>
      <c r="H5" s="1734"/>
      <c r="I5" s="1734"/>
      <c r="J5" s="1734"/>
      <c r="K5" s="1734"/>
      <c r="L5" s="1734"/>
      <c r="M5" s="1735"/>
    </row>
    <row r="6" spans="1:13" ht="31.5" customHeight="1">
      <c r="A6" s="1729"/>
      <c r="B6" s="142" t="s">
        <v>948</v>
      </c>
      <c r="C6" s="1577"/>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2" t="s">
        <v>1067</v>
      </c>
      <c r="D9" s="2022"/>
      <c r="E9" s="27"/>
      <c r="F9" s="1745"/>
      <c r="G9" s="1745"/>
      <c r="H9" s="27"/>
      <c r="K9" s="27"/>
      <c r="L9" s="25"/>
      <c r="M9" s="108"/>
    </row>
    <row r="10" spans="1:13">
      <c r="A10" s="1729"/>
      <c r="B10" s="1743"/>
      <c r="C10" s="2019" t="s">
        <v>951</v>
      </c>
      <c r="D10" s="2020"/>
      <c r="E10" s="126"/>
      <c r="F10" s="2020" t="s">
        <v>951</v>
      </c>
      <c r="G10" s="2020"/>
      <c r="H10" s="126"/>
      <c r="I10" s="2020" t="s">
        <v>951</v>
      </c>
      <c r="J10" s="2020"/>
      <c r="K10" s="126"/>
      <c r="L10" s="113"/>
      <c r="M10" s="127"/>
    </row>
    <row r="11" spans="1:13" ht="36.75" customHeight="1">
      <c r="A11" s="1729"/>
      <c r="B11" s="151" t="s">
        <v>952</v>
      </c>
      <c r="C11" s="1554" t="s">
        <v>1806</v>
      </c>
      <c r="D11" s="1554"/>
      <c r="E11" s="1554"/>
      <c r="F11" s="1554"/>
      <c r="G11" s="1554"/>
      <c r="H11" s="1554"/>
      <c r="I11" s="1554"/>
      <c r="J11" s="1554"/>
      <c r="K11" s="1554"/>
      <c r="L11" s="1554"/>
      <c r="M11" s="1555"/>
    </row>
    <row r="12" spans="1:13" ht="125.25" customHeight="1">
      <c r="A12" s="1729"/>
      <c r="B12" s="151" t="s">
        <v>1069</v>
      </c>
      <c r="C12" s="1955" t="s">
        <v>1807</v>
      </c>
      <c r="D12" s="1956"/>
      <c r="E12" s="1956"/>
      <c r="F12" s="1956"/>
      <c r="G12" s="1956"/>
      <c r="H12" s="1956"/>
      <c r="I12" s="1956"/>
      <c r="J12" s="1956"/>
      <c r="K12" s="1956"/>
      <c r="L12" s="1956"/>
      <c r="M12" s="1957"/>
    </row>
    <row r="13" spans="1:13" ht="31.5">
      <c r="A13" s="1729"/>
      <c r="B13" s="151" t="s">
        <v>1071</v>
      </c>
      <c r="C13" s="2029" t="s">
        <v>1761</v>
      </c>
      <c r="D13" s="1717"/>
      <c r="E13" s="1717"/>
      <c r="F13" s="1717"/>
      <c r="G13" s="1717"/>
      <c r="H13" s="1717"/>
      <c r="I13" s="1717"/>
      <c r="J13" s="1717"/>
      <c r="K13" s="1717"/>
      <c r="L13" s="1717"/>
      <c r="M13" s="1718"/>
    </row>
    <row r="14" spans="1:13" ht="66.75" customHeight="1">
      <c r="A14" s="1729"/>
      <c r="B14" s="1746" t="s">
        <v>1072</v>
      </c>
      <c r="C14" s="1722" t="s">
        <v>69</v>
      </c>
      <c r="D14" s="1724"/>
      <c r="E14" s="530" t="s">
        <v>108</v>
      </c>
      <c r="F14" s="1748" t="s">
        <v>1235</v>
      </c>
      <c r="G14" s="1717"/>
      <c r="H14" s="1717"/>
      <c r="I14" s="1717"/>
      <c r="J14" s="1717"/>
      <c r="K14" s="1717"/>
      <c r="L14" s="1717"/>
      <c r="M14" s="1718"/>
    </row>
    <row r="15" spans="1:13">
      <c r="A15" s="1729"/>
      <c r="B15" s="1746"/>
      <c r="C15" s="99"/>
      <c r="D15" s="99"/>
      <c r="E15" s="167"/>
      <c r="F15" s="23"/>
      <c r="G15" s="23"/>
      <c r="H15" s="23"/>
      <c r="I15" s="23"/>
      <c r="J15" s="23"/>
      <c r="K15" s="23"/>
      <c r="L15" s="25"/>
      <c r="M15" s="108"/>
    </row>
    <row r="16" spans="1:13">
      <c r="A16" s="1714" t="s">
        <v>204</v>
      </c>
      <c r="B16" s="140" t="s">
        <v>283</v>
      </c>
      <c r="C16" s="1541" t="s">
        <v>2323</v>
      </c>
      <c r="D16" s="1542"/>
      <c r="E16" s="1542"/>
      <c r="F16" s="1542"/>
      <c r="G16" s="1542"/>
      <c r="H16" s="1542"/>
      <c r="I16" s="1542"/>
      <c r="J16" s="1542"/>
      <c r="K16" s="1542"/>
      <c r="L16" s="1542"/>
      <c r="M16" s="2129"/>
    </row>
    <row r="17" spans="1:13" ht="40.5" customHeight="1">
      <c r="A17" s="1715"/>
      <c r="B17" s="140" t="s">
        <v>1074</v>
      </c>
      <c r="C17" s="2422" t="s">
        <v>759</v>
      </c>
      <c r="D17" s="2423"/>
      <c r="E17" s="2423"/>
      <c r="F17" s="2423"/>
      <c r="G17" s="2423"/>
      <c r="H17" s="2423"/>
      <c r="I17" s="2423"/>
      <c r="J17" s="2423"/>
      <c r="K17" s="2423"/>
      <c r="L17" s="2423"/>
      <c r="M17" s="242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929" t="s">
        <v>1808</v>
      </c>
      <c r="G23" s="1929"/>
      <c r="H23" s="1929"/>
      <c r="I23" s="19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1126</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459" t="s">
        <v>326</v>
      </c>
      <c r="E30" s="272" t="s">
        <v>594</v>
      </c>
      <c r="F30" s="273" t="s">
        <v>975</v>
      </c>
      <c r="G30" s="459" t="s">
        <v>326</v>
      </c>
      <c r="H30" s="272" t="s">
        <v>594</v>
      </c>
      <c r="I30" s="273" t="s">
        <v>976</v>
      </c>
      <c r="J30" s="1961" t="s">
        <v>326</v>
      </c>
      <c r="K30" s="1542"/>
      <c r="L30" s="1543"/>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686">
        <v>2</v>
      </c>
      <c r="E37" s="212" t="s">
        <v>594</v>
      </c>
      <c r="F37" s="686">
        <v>5</v>
      </c>
      <c r="G37" s="212" t="s">
        <v>594</v>
      </c>
      <c r="H37" s="686">
        <v>5</v>
      </c>
      <c r="I37" s="212" t="s">
        <v>594</v>
      </c>
      <c r="J37" s="686">
        <v>5</v>
      </c>
      <c r="K37" s="212" t="s">
        <v>594</v>
      </c>
      <c r="L37" s="686">
        <v>5</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686">
        <v>5</v>
      </c>
      <c r="E39" s="212" t="s">
        <v>594</v>
      </c>
      <c r="F39" s="686">
        <v>5</v>
      </c>
      <c r="G39" s="212" t="s">
        <v>594</v>
      </c>
      <c r="H39" s="686">
        <v>5</v>
      </c>
      <c r="I39" s="212" t="s">
        <v>594</v>
      </c>
      <c r="J39" s="686">
        <v>5</v>
      </c>
      <c r="K39" s="212" t="s">
        <v>594</v>
      </c>
      <c r="L39" s="686">
        <v>5</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425">
        <v>5</v>
      </c>
      <c r="E41" s="2425"/>
      <c r="F41" s="682">
        <v>52</v>
      </c>
      <c r="G41" s="684"/>
      <c r="H41" s="97"/>
      <c r="I41" s="6"/>
      <c r="J41" s="97"/>
      <c r="K41" s="6"/>
      <c r="L41" s="97"/>
      <c r="M41" s="201"/>
    </row>
    <row r="42" spans="1:13">
      <c r="A42" s="1715"/>
      <c r="B42" s="1557"/>
      <c r="C42" s="82"/>
      <c r="D42" s="92"/>
      <c r="E42" s="67"/>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20" customHeight="1">
      <c r="A47" s="1715"/>
      <c r="B47" s="151" t="s">
        <v>985</v>
      </c>
      <c r="C47" s="1955" t="s">
        <v>1809</v>
      </c>
      <c r="D47" s="1956"/>
      <c r="E47" s="1956"/>
      <c r="F47" s="1956"/>
      <c r="G47" s="1956"/>
      <c r="H47" s="1956"/>
      <c r="I47" s="1956"/>
      <c r="J47" s="1956"/>
      <c r="K47" s="1956"/>
      <c r="L47" s="1956"/>
      <c r="M47" s="1957"/>
    </row>
    <row r="48" spans="1:13" ht="25.5" customHeight="1">
      <c r="A48" s="1715"/>
      <c r="B48" s="140" t="s">
        <v>986</v>
      </c>
      <c r="C48" s="1955" t="s">
        <v>1810</v>
      </c>
      <c r="D48" s="1956"/>
      <c r="E48" s="1956"/>
      <c r="F48" s="1956"/>
      <c r="G48" s="1956"/>
      <c r="H48" s="1956"/>
      <c r="I48" s="1956"/>
      <c r="J48" s="1956"/>
      <c r="K48" s="1956"/>
      <c r="L48" s="1956"/>
      <c r="M48" s="1957"/>
    </row>
    <row r="49" spans="1:13">
      <c r="A49" s="1715"/>
      <c r="B49" s="140" t="s">
        <v>988</v>
      </c>
      <c r="C49" s="2156">
        <v>30</v>
      </c>
      <c r="D49" s="1968"/>
      <c r="E49" s="1968"/>
      <c r="F49" s="1968"/>
      <c r="G49" s="1968"/>
      <c r="H49" s="1968"/>
      <c r="I49" s="1968"/>
      <c r="J49" s="1968"/>
      <c r="K49" s="1968"/>
      <c r="L49" s="1968"/>
      <c r="M49" s="1969"/>
    </row>
    <row r="50" spans="1:13" ht="21.75" customHeight="1">
      <c r="A50" s="1715"/>
      <c r="B50" s="140" t="s">
        <v>990</v>
      </c>
      <c r="C50" s="1955" t="s">
        <v>1099</v>
      </c>
      <c r="D50" s="1956"/>
      <c r="E50" s="1956"/>
      <c r="F50" s="1956"/>
      <c r="G50" s="1956"/>
      <c r="H50" s="1956"/>
      <c r="I50" s="1956"/>
      <c r="J50" s="1956"/>
      <c r="K50" s="1956"/>
      <c r="L50" s="1956"/>
      <c r="M50" s="1957"/>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ht="16.5" customHeight="1">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126.75" customHeight="1">
      <c r="A60" s="138" t="s">
        <v>220</v>
      </c>
      <c r="B60" s="148"/>
      <c r="C60" s="1755" t="s">
        <v>1811</v>
      </c>
      <c r="D60" s="1756"/>
      <c r="E60" s="1756"/>
      <c r="F60" s="1756"/>
      <c r="G60" s="1756"/>
      <c r="H60" s="1756"/>
      <c r="I60" s="1756"/>
      <c r="J60" s="1756"/>
      <c r="K60" s="1756"/>
      <c r="L60" s="1756"/>
      <c r="M60" s="2426"/>
    </row>
  </sheetData>
  <mergeCells count="50">
    <mergeCell ref="A57:A59"/>
    <mergeCell ref="C57:M57"/>
    <mergeCell ref="C58:M58"/>
    <mergeCell ref="C59:M59"/>
    <mergeCell ref="A51:A56"/>
    <mergeCell ref="G44:J45"/>
    <mergeCell ref="L44:M45"/>
    <mergeCell ref="C60:M60"/>
    <mergeCell ref="C47:M47"/>
    <mergeCell ref="C48:M48"/>
    <mergeCell ref="C49:M49"/>
    <mergeCell ref="C50:M50"/>
    <mergeCell ref="C51:M51"/>
    <mergeCell ref="C52:M52"/>
    <mergeCell ref="C53:M53"/>
    <mergeCell ref="C54:M54"/>
    <mergeCell ref="C55:M55"/>
    <mergeCell ref="C56:M56"/>
    <mergeCell ref="C13:M13"/>
    <mergeCell ref="B14:B15"/>
    <mergeCell ref="C14:D14"/>
    <mergeCell ref="F14:M14"/>
    <mergeCell ref="A16:A50"/>
    <mergeCell ref="C16:M16"/>
    <mergeCell ref="C17:M17"/>
    <mergeCell ref="B18:B24"/>
    <mergeCell ref="F23:I23"/>
    <mergeCell ref="B25:B28"/>
    <mergeCell ref="J30:L30"/>
    <mergeCell ref="B32:B34"/>
    <mergeCell ref="B35:B42"/>
    <mergeCell ref="D41:E41"/>
    <mergeCell ref="B43:B46"/>
    <mergeCell ref="F44:F45"/>
    <mergeCell ref="C12:M12"/>
    <mergeCell ref="A2:A15"/>
    <mergeCell ref="C2:M2"/>
    <mergeCell ref="C3:M3"/>
    <mergeCell ref="F4:G4"/>
    <mergeCell ref="C5:M5"/>
    <mergeCell ref="C6:M6"/>
    <mergeCell ref="C7:D7"/>
    <mergeCell ref="I7:M7"/>
    <mergeCell ref="B8:B10"/>
    <mergeCell ref="C9:D9"/>
    <mergeCell ref="F9:G9"/>
    <mergeCell ref="C10:D10"/>
    <mergeCell ref="F10:G10"/>
    <mergeCell ref="I10:J10"/>
    <mergeCell ref="C11:M11"/>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type="list" allowBlank="1" showInputMessage="1" showErrorMessage="1" sqref="I7:M7">
      <formula1>INDIRECT($C$7)</formula1>
    </dataValidation>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Desplegables!$L$24:$L$39</xm:f>
          </x14:formula1>
          <xm:sqref>C14:D15</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s>
    </ex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60"/>
  <sheetViews>
    <sheetView topLeftCell="B14" zoomScale="72" zoomScaleNormal="72" zoomScalePageLayoutView="70" workbookViewId="0">
      <selection activeCell="C2" sqref="C2:M2"/>
    </sheetView>
  </sheetViews>
  <sheetFormatPr baseColWidth="10" defaultColWidth="9.140625" defaultRowHeight="15.75"/>
  <cols>
    <col min="1" max="1" width="25.140625" style="986" customWidth="1"/>
    <col min="2" max="2" width="39.140625" style="987" customWidth="1"/>
    <col min="3" max="3" width="12.42578125" style="986" customWidth="1"/>
    <col min="4" max="4" width="9.140625" style="986" bestFit="1" customWidth="1"/>
    <col min="5" max="5" width="12" style="986" customWidth="1"/>
    <col min="6" max="6" width="10.7109375" style="986" customWidth="1"/>
    <col min="7" max="7" width="11.7109375" style="986" customWidth="1"/>
    <col min="8" max="12" width="9.140625" style="986" bestFit="1" customWidth="1"/>
    <col min="13" max="13" width="16" style="986" customWidth="1"/>
    <col min="14" max="18" width="28" style="11" customWidth="1"/>
    <col min="19" max="16384" width="9.140625" style="986"/>
  </cols>
  <sheetData>
    <row r="1" spans="1:13">
      <c r="A1" s="56"/>
      <c r="B1" s="57" t="s">
        <v>1812</v>
      </c>
      <c r="C1" s="196"/>
      <c r="D1" s="196"/>
      <c r="E1" s="196"/>
      <c r="F1" s="196"/>
      <c r="G1" s="196"/>
      <c r="H1" s="196"/>
      <c r="I1" s="196"/>
      <c r="J1" s="196"/>
      <c r="K1" s="196"/>
      <c r="L1" s="196"/>
      <c r="M1" s="197"/>
    </row>
    <row r="2" spans="1:13" ht="31.5" customHeight="1">
      <c r="A2" s="1728" t="s">
        <v>944</v>
      </c>
      <c r="B2" s="139" t="s">
        <v>945</v>
      </c>
      <c r="C2" s="1639" t="s">
        <v>2129</v>
      </c>
      <c r="D2" s="1639"/>
      <c r="E2" s="1639"/>
      <c r="F2" s="1639"/>
      <c r="G2" s="1639"/>
      <c r="H2" s="1639"/>
      <c r="I2" s="1639"/>
      <c r="J2" s="1639"/>
      <c r="K2" s="1639"/>
      <c r="L2" s="1639"/>
      <c r="M2" s="1640"/>
    </row>
    <row r="3" spans="1:13" ht="15.75" customHeight="1">
      <c r="A3" s="1729"/>
      <c r="B3" s="151" t="s">
        <v>1063</v>
      </c>
      <c r="C3" s="2376" t="s">
        <v>1746</v>
      </c>
      <c r="D3" s="2377"/>
      <c r="E3" s="2377"/>
      <c r="F3" s="2377"/>
      <c r="G3" s="2377"/>
      <c r="H3" s="2377"/>
      <c r="I3" s="2377"/>
      <c r="J3" s="2377"/>
      <c r="K3" s="2377"/>
      <c r="L3" s="2377"/>
      <c r="M3" s="2421"/>
    </row>
    <row r="4" spans="1:13" ht="15.75" customHeight="1">
      <c r="A4" s="1729"/>
      <c r="B4" s="142" t="s">
        <v>292</v>
      </c>
      <c r="C4" s="215" t="s">
        <v>95</v>
      </c>
      <c r="D4" s="229" t="s">
        <v>594</v>
      </c>
      <c r="E4" s="231" t="s">
        <v>594</v>
      </c>
      <c r="F4" s="2157" t="s">
        <v>293</v>
      </c>
      <c r="G4" s="2158"/>
      <c r="H4" s="231"/>
      <c r="I4" s="216" t="s">
        <v>594</v>
      </c>
      <c r="J4" s="216" t="s">
        <v>594</v>
      </c>
      <c r="K4" s="216" t="s">
        <v>594</v>
      </c>
      <c r="L4" s="216" t="s">
        <v>594</v>
      </c>
      <c r="M4" s="217" t="s">
        <v>594</v>
      </c>
    </row>
    <row r="5" spans="1:13" ht="15.75" customHeight="1">
      <c r="A5" s="1729"/>
      <c r="B5" s="142" t="s">
        <v>947</v>
      </c>
      <c r="C5" s="1733"/>
      <c r="D5" s="1734"/>
      <c r="E5" s="1734"/>
      <c r="F5" s="1734"/>
      <c r="G5" s="1734"/>
      <c r="H5" s="1734"/>
      <c r="I5" s="1734"/>
      <c r="J5" s="1734"/>
      <c r="K5" s="1734"/>
      <c r="L5" s="1734"/>
      <c r="M5" s="1735"/>
    </row>
    <row r="6" spans="1:13" ht="15.75" customHeight="1">
      <c r="A6" s="1729"/>
      <c r="B6" s="142" t="s">
        <v>948</v>
      </c>
      <c r="C6" s="1577"/>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15.75" customHeight="1">
      <c r="A8" s="1729"/>
      <c r="B8" s="1741" t="s">
        <v>950</v>
      </c>
      <c r="C8" s="122"/>
      <c r="D8" s="123"/>
      <c r="E8" s="123"/>
      <c r="F8" s="123"/>
      <c r="G8" s="123"/>
      <c r="H8" s="123"/>
      <c r="I8" s="123"/>
      <c r="J8" s="123"/>
      <c r="K8" s="123"/>
      <c r="L8" s="124"/>
      <c r="M8" s="125"/>
    </row>
    <row r="9" spans="1:13" ht="15.75" customHeight="1">
      <c r="A9" s="1729"/>
      <c r="B9" s="1742"/>
      <c r="C9" s="2022" t="s">
        <v>1067</v>
      </c>
      <c r="D9" s="2022"/>
      <c r="E9" s="27"/>
      <c r="F9" s="1745"/>
      <c r="G9" s="1745"/>
      <c r="H9" s="27"/>
      <c r="I9" s="11"/>
      <c r="J9" s="11"/>
      <c r="K9" s="27"/>
      <c r="L9" s="25"/>
      <c r="M9" s="108"/>
    </row>
    <row r="10" spans="1:13">
      <c r="A10" s="1729"/>
      <c r="B10" s="1743"/>
      <c r="C10" s="2019" t="s">
        <v>951</v>
      </c>
      <c r="D10" s="2020"/>
      <c r="E10" s="126"/>
      <c r="F10" s="2020" t="s">
        <v>951</v>
      </c>
      <c r="G10" s="2020"/>
      <c r="H10" s="126"/>
      <c r="I10" s="2020" t="s">
        <v>951</v>
      </c>
      <c r="J10" s="2020"/>
      <c r="K10" s="126"/>
      <c r="L10" s="113"/>
      <c r="M10" s="127"/>
    </row>
    <row r="11" spans="1:13" ht="51.75" customHeight="1">
      <c r="A11" s="1729"/>
      <c r="B11" s="151" t="s">
        <v>952</v>
      </c>
      <c r="C11" s="1554" t="s">
        <v>1813</v>
      </c>
      <c r="D11" s="1554"/>
      <c r="E11" s="1554"/>
      <c r="F11" s="1554"/>
      <c r="G11" s="1554"/>
      <c r="H11" s="1554"/>
      <c r="I11" s="1554"/>
      <c r="J11" s="1554"/>
      <c r="K11" s="1554"/>
      <c r="L11" s="1554"/>
      <c r="M11" s="1555"/>
    </row>
    <row r="12" spans="1:13" ht="91.5" customHeight="1">
      <c r="A12" s="1729"/>
      <c r="B12" s="151" t="s">
        <v>1069</v>
      </c>
      <c r="C12" s="1955" t="s">
        <v>1814</v>
      </c>
      <c r="D12" s="1956"/>
      <c r="E12" s="1956"/>
      <c r="F12" s="1956"/>
      <c r="G12" s="1956"/>
      <c r="H12" s="1956"/>
      <c r="I12" s="1956"/>
      <c r="J12" s="1956"/>
      <c r="K12" s="1956"/>
      <c r="L12" s="1956"/>
      <c r="M12" s="1957"/>
    </row>
    <row r="13" spans="1:13" ht="31.5">
      <c r="A13" s="1729"/>
      <c r="B13" s="151" t="s">
        <v>1071</v>
      </c>
      <c r="C13" s="1716" t="s">
        <v>720</v>
      </c>
      <c r="D13" s="1717"/>
      <c r="E13" s="1717"/>
      <c r="F13" s="1717"/>
      <c r="G13" s="1717"/>
      <c r="H13" s="1717"/>
      <c r="I13" s="1717"/>
      <c r="J13" s="1717"/>
      <c r="K13" s="1717"/>
      <c r="L13" s="1717"/>
      <c r="M13" s="1718"/>
    </row>
    <row r="14" spans="1:13" ht="15.75" customHeight="1">
      <c r="A14" s="1729"/>
      <c r="B14" s="1746" t="s">
        <v>1072</v>
      </c>
      <c r="C14" s="1722" t="s">
        <v>69</v>
      </c>
      <c r="D14" s="1724"/>
      <c r="E14" s="530" t="s">
        <v>108</v>
      </c>
      <c r="F14" s="1748" t="s">
        <v>1235</v>
      </c>
      <c r="G14" s="1717"/>
      <c r="H14" s="1717"/>
      <c r="I14" s="1717"/>
      <c r="J14" s="1717"/>
      <c r="K14" s="1717"/>
      <c r="L14" s="1717"/>
      <c r="M14" s="1718"/>
    </row>
    <row r="15" spans="1:13">
      <c r="A15" s="1729"/>
      <c r="B15" s="1746"/>
      <c r="C15" s="99"/>
      <c r="D15" s="99"/>
      <c r="E15" s="167"/>
      <c r="F15" s="781"/>
      <c r="G15" s="781"/>
      <c r="H15" s="781"/>
      <c r="I15" s="781"/>
      <c r="J15" s="781"/>
      <c r="K15" s="781"/>
      <c r="L15" s="25"/>
      <c r="M15" s="108"/>
    </row>
    <row r="16" spans="1:13">
      <c r="A16" s="1714" t="s">
        <v>204</v>
      </c>
      <c r="B16" s="140" t="s">
        <v>283</v>
      </c>
      <c r="C16" s="1541" t="s">
        <v>2324</v>
      </c>
      <c r="D16" s="1542"/>
      <c r="E16" s="1542"/>
      <c r="F16" s="1542"/>
      <c r="G16" s="1542"/>
      <c r="H16" s="1542"/>
      <c r="I16" s="1542"/>
      <c r="J16" s="1542"/>
      <c r="K16" s="1542"/>
      <c r="L16" s="1542"/>
      <c r="M16" s="2129"/>
    </row>
    <row r="17" spans="1:13" ht="48" customHeight="1">
      <c r="A17" s="1715"/>
      <c r="B17" s="140" t="s">
        <v>1074</v>
      </c>
      <c r="C17" s="2422" t="s">
        <v>761</v>
      </c>
      <c r="D17" s="2423"/>
      <c r="E17" s="2423"/>
      <c r="F17" s="2423"/>
      <c r="G17" s="2423"/>
      <c r="H17" s="2423"/>
      <c r="I17" s="2423"/>
      <c r="J17" s="2423"/>
      <c r="K17" s="2423"/>
      <c r="L17" s="2423"/>
      <c r="M17" s="2424"/>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c r="A20" s="1715"/>
      <c r="B20" s="1557"/>
      <c r="C20" s="70" t="s">
        <v>955</v>
      </c>
      <c r="D20" s="16"/>
      <c r="E20" s="779" t="s">
        <v>956</v>
      </c>
      <c r="F20" s="16"/>
      <c r="G20" s="779" t="s">
        <v>957</v>
      </c>
      <c r="H20" s="16"/>
      <c r="I20" s="779" t="s">
        <v>958</v>
      </c>
      <c r="J20" s="18"/>
      <c r="K20" s="779"/>
      <c r="L20" s="779"/>
      <c r="M20" s="60"/>
    </row>
    <row r="21" spans="1:13">
      <c r="A21" s="1715"/>
      <c r="B21" s="1557"/>
      <c r="C21" s="70" t="s">
        <v>959</v>
      </c>
      <c r="D21" s="18"/>
      <c r="E21" s="779" t="s">
        <v>960</v>
      </c>
      <c r="F21" s="19"/>
      <c r="G21" s="779" t="s">
        <v>961</v>
      </c>
      <c r="H21" s="19"/>
      <c r="I21" s="779"/>
      <c r="J21" s="780"/>
      <c r="K21" s="779"/>
      <c r="L21" s="779"/>
      <c r="M21" s="60"/>
    </row>
    <row r="22" spans="1:13">
      <c r="A22" s="1715"/>
      <c r="B22" s="1557"/>
      <c r="C22" s="70" t="s">
        <v>962</v>
      </c>
      <c r="D22" s="18"/>
      <c r="E22" s="779" t="s">
        <v>963</v>
      </c>
      <c r="F22" s="18"/>
      <c r="G22" s="779"/>
      <c r="H22" s="780"/>
      <c r="I22" s="779"/>
      <c r="J22" s="780"/>
      <c r="K22" s="779"/>
      <c r="L22" s="779"/>
      <c r="M22" s="60"/>
    </row>
    <row r="23" spans="1:13">
      <c r="A23" s="1715"/>
      <c r="B23" s="1557"/>
      <c r="C23" s="70" t="s">
        <v>105</v>
      </c>
      <c r="D23" s="18" t="s">
        <v>964</v>
      </c>
      <c r="E23" s="779" t="s">
        <v>965</v>
      </c>
      <c r="F23" s="1929" t="s">
        <v>1815</v>
      </c>
      <c r="G23" s="1929"/>
      <c r="H23" s="1929"/>
      <c r="I23" s="19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t="s">
        <v>964</v>
      </c>
      <c r="K26" s="781"/>
      <c r="L26" s="25"/>
      <c r="M26" s="108"/>
    </row>
    <row r="27" spans="1:13">
      <c r="A27" s="1715"/>
      <c r="B27" s="1557"/>
      <c r="C27" s="70" t="s">
        <v>971</v>
      </c>
      <c r="D27" s="24"/>
      <c r="E27" s="25"/>
      <c r="F27" s="779"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15.75" customHeight="1">
      <c r="A30" s="1715"/>
      <c r="B30" s="143"/>
      <c r="C30" s="76" t="s">
        <v>974</v>
      </c>
      <c r="D30" s="694" t="s">
        <v>326</v>
      </c>
      <c r="E30" s="272" t="s">
        <v>594</v>
      </c>
      <c r="F30" s="273" t="s">
        <v>975</v>
      </c>
      <c r="G30" s="694" t="s">
        <v>326</v>
      </c>
      <c r="H30" s="272" t="s">
        <v>594</v>
      </c>
      <c r="I30" s="273" t="s">
        <v>976</v>
      </c>
      <c r="J30" s="1961" t="s">
        <v>326</v>
      </c>
      <c r="K30" s="1542"/>
      <c r="L30" s="1543"/>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783">
        <v>2024</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686">
        <v>0</v>
      </c>
      <c r="E37" s="212" t="s">
        <v>594</v>
      </c>
      <c r="F37" s="686">
        <v>1</v>
      </c>
      <c r="G37" s="212" t="s">
        <v>594</v>
      </c>
      <c r="H37" s="686">
        <v>1</v>
      </c>
      <c r="I37" s="212" t="s">
        <v>594</v>
      </c>
      <c r="J37" s="686">
        <v>1</v>
      </c>
      <c r="K37" s="212" t="s">
        <v>594</v>
      </c>
      <c r="L37" s="686">
        <v>1</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686">
        <v>1</v>
      </c>
      <c r="E39" s="212" t="s">
        <v>594</v>
      </c>
      <c r="F39" s="686">
        <v>1</v>
      </c>
      <c r="G39" s="212" t="s">
        <v>594</v>
      </c>
      <c r="H39" s="686">
        <v>1</v>
      </c>
      <c r="I39" s="212" t="s">
        <v>594</v>
      </c>
      <c r="J39" s="686">
        <v>1</v>
      </c>
      <c r="K39" s="212" t="s">
        <v>594</v>
      </c>
      <c r="L39" s="686">
        <v>1</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425">
        <v>1</v>
      </c>
      <c r="E41" s="2425"/>
      <c r="F41" s="682">
        <v>10</v>
      </c>
      <c r="G41" s="684"/>
      <c r="H41" s="97"/>
      <c r="I41" s="6"/>
      <c r="J41" s="97"/>
      <c r="K41" s="6"/>
      <c r="L41" s="97"/>
      <c r="M41" s="201"/>
    </row>
    <row r="42" spans="1:13">
      <c r="A42" s="1715"/>
      <c r="B42" s="1557"/>
      <c r="C42" s="82"/>
      <c r="D42" s="92"/>
      <c r="E42" s="67"/>
      <c r="F42" s="10"/>
      <c r="G42" s="94"/>
      <c r="H42" s="92"/>
      <c r="I42" s="67"/>
      <c r="J42" s="92"/>
      <c r="K42" s="67"/>
      <c r="L42" s="92"/>
      <c r="M42" s="202"/>
    </row>
    <row r="43" spans="1:13" ht="15.75"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785"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56.25" customHeight="1">
      <c r="A47" s="1715"/>
      <c r="B47" s="151" t="s">
        <v>985</v>
      </c>
      <c r="C47" s="1955" t="s">
        <v>1816</v>
      </c>
      <c r="D47" s="1956"/>
      <c r="E47" s="1956"/>
      <c r="F47" s="1956"/>
      <c r="G47" s="1956"/>
      <c r="H47" s="1956"/>
      <c r="I47" s="1956"/>
      <c r="J47" s="1956"/>
      <c r="K47" s="1956"/>
      <c r="L47" s="1956"/>
      <c r="M47" s="1957"/>
    </row>
    <row r="48" spans="1:13" ht="15.75" customHeight="1">
      <c r="A48" s="1715"/>
      <c r="B48" s="140" t="s">
        <v>986</v>
      </c>
      <c r="C48" s="1955" t="s">
        <v>1817</v>
      </c>
      <c r="D48" s="1956"/>
      <c r="E48" s="1956"/>
      <c r="F48" s="1956"/>
      <c r="G48" s="1956"/>
      <c r="H48" s="1956"/>
      <c r="I48" s="1956"/>
      <c r="J48" s="1956"/>
      <c r="K48" s="1956"/>
      <c r="L48" s="1956"/>
      <c r="M48" s="1957"/>
    </row>
    <row r="49" spans="1:13">
      <c r="A49" s="1715"/>
      <c r="B49" s="140" t="s">
        <v>988</v>
      </c>
      <c r="C49" s="2156">
        <v>30</v>
      </c>
      <c r="D49" s="1968"/>
      <c r="E49" s="1968"/>
      <c r="F49" s="1968"/>
      <c r="G49" s="1968"/>
      <c r="H49" s="1968"/>
      <c r="I49" s="1968"/>
      <c r="J49" s="1968"/>
      <c r="K49" s="1968"/>
      <c r="L49" s="1968"/>
      <c r="M49" s="1969"/>
    </row>
    <row r="50" spans="1:13" ht="15.75" customHeight="1">
      <c r="A50" s="1715"/>
      <c r="B50" s="140" t="s">
        <v>990</v>
      </c>
      <c r="C50" s="1955" t="s">
        <v>1099</v>
      </c>
      <c r="D50" s="1956"/>
      <c r="E50" s="1956"/>
      <c r="F50" s="1956"/>
      <c r="G50" s="1956"/>
      <c r="H50" s="1956"/>
      <c r="I50" s="1956"/>
      <c r="J50" s="1956"/>
      <c r="K50" s="1956"/>
      <c r="L50" s="1956"/>
      <c r="M50" s="1957"/>
    </row>
    <row r="51" spans="1:13" ht="15.75" customHeight="1">
      <c r="A51" s="1699" t="s">
        <v>216</v>
      </c>
      <c r="B51" s="144" t="s">
        <v>992</v>
      </c>
      <c r="C51" s="1604" t="s">
        <v>763</v>
      </c>
      <c r="D51" s="1605"/>
      <c r="E51" s="1605"/>
      <c r="F51" s="1605"/>
      <c r="G51" s="1605"/>
      <c r="H51" s="1605"/>
      <c r="I51" s="1605"/>
      <c r="J51" s="1605"/>
      <c r="K51" s="1605"/>
      <c r="L51" s="1605"/>
      <c r="M51" s="2430"/>
    </row>
    <row r="52" spans="1:13">
      <c r="A52" s="1700"/>
      <c r="B52" s="144" t="s">
        <v>993</v>
      </c>
      <c r="C52" s="1604" t="s">
        <v>1041</v>
      </c>
      <c r="D52" s="1605"/>
      <c r="E52" s="1605"/>
      <c r="F52" s="1605"/>
      <c r="G52" s="1605"/>
      <c r="H52" s="1605"/>
      <c r="I52" s="1605"/>
      <c r="J52" s="1605"/>
      <c r="K52" s="1605"/>
      <c r="L52" s="1605"/>
      <c r="M52" s="2430"/>
    </row>
    <row r="53" spans="1:13" ht="15.75" customHeight="1">
      <c r="A53" s="1700"/>
      <c r="B53" s="144" t="s">
        <v>995</v>
      </c>
      <c r="C53" s="1604" t="s">
        <v>996</v>
      </c>
      <c r="D53" s="1605"/>
      <c r="E53" s="1605"/>
      <c r="F53" s="1605"/>
      <c r="G53" s="1605"/>
      <c r="H53" s="1605"/>
      <c r="I53" s="1605"/>
      <c r="J53" s="1605"/>
      <c r="K53" s="1605"/>
      <c r="L53" s="1605"/>
      <c r="M53" s="2430"/>
    </row>
    <row r="54" spans="1:13" ht="15.75" customHeight="1">
      <c r="A54" s="1700"/>
      <c r="B54" s="145" t="s">
        <v>997</v>
      </c>
      <c r="C54" s="1604" t="s">
        <v>1042</v>
      </c>
      <c r="D54" s="1605"/>
      <c r="E54" s="1605"/>
      <c r="F54" s="1605"/>
      <c r="G54" s="1605"/>
      <c r="H54" s="1605"/>
      <c r="I54" s="1605"/>
      <c r="J54" s="1605"/>
      <c r="K54" s="1605"/>
      <c r="L54" s="1605"/>
      <c r="M54" s="2430"/>
    </row>
    <row r="55" spans="1:13" ht="15.75" customHeight="1">
      <c r="A55" s="1700"/>
      <c r="B55" s="144" t="s">
        <v>998</v>
      </c>
      <c r="C55" s="2431" t="s">
        <v>1818</v>
      </c>
      <c r="D55" s="2354"/>
      <c r="E55" s="2354"/>
      <c r="F55" s="2354"/>
      <c r="G55" s="2354"/>
      <c r="H55" s="2354"/>
      <c r="I55" s="2354"/>
      <c r="J55" s="2354"/>
      <c r="K55" s="2354"/>
      <c r="L55" s="2354"/>
      <c r="M55" s="2432"/>
    </row>
    <row r="56" spans="1:13">
      <c r="A56" s="1704"/>
      <c r="B56" s="144" t="s">
        <v>999</v>
      </c>
      <c r="C56" s="1604"/>
      <c r="D56" s="1605"/>
      <c r="E56" s="1605"/>
      <c r="F56" s="1605"/>
      <c r="G56" s="1605"/>
      <c r="H56" s="1605"/>
      <c r="I56" s="1605"/>
      <c r="J56" s="1605"/>
      <c r="K56" s="1605"/>
      <c r="L56" s="1605"/>
      <c r="M56" s="2430"/>
    </row>
    <row r="57" spans="1:13" ht="15.75" customHeight="1">
      <c r="A57" s="1699" t="s">
        <v>1000</v>
      </c>
      <c r="B57" s="146" t="s">
        <v>1001</v>
      </c>
      <c r="C57" s="1577" t="s">
        <v>1002</v>
      </c>
      <c r="D57" s="1554"/>
      <c r="E57" s="1554"/>
      <c r="F57" s="1554"/>
      <c r="G57" s="1554"/>
      <c r="H57" s="1554"/>
      <c r="I57" s="1554"/>
      <c r="J57" s="1554"/>
      <c r="K57" s="1554"/>
      <c r="L57" s="1554"/>
      <c r="M57" s="1555"/>
    </row>
    <row r="58" spans="1:13" ht="15.75" customHeight="1">
      <c r="A58" s="1700"/>
      <c r="B58" s="146" t="s">
        <v>1003</v>
      </c>
      <c r="C58" s="1541" t="s">
        <v>1004</v>
      </c>
      <c r="D58" s="1542"/>
      <c r="E58" s="1542"/>
      <c r="F58" s="1542"/>
      <c r="G58" s="1542"/>
      <c r="H58" s="1542"/>
      <c r="I58" s="1542"/>
      <c r="J58" s="1542"/>
      <c r="K58" s="1542"/>
      <c r="L58" s="1542"/>
      <c r="M58" s="2129"/>
    </row>
    <row r="59" spans="1:13" ht="15.75" customHeight="1">
      <c r="A59" s="1700"/>
      <c r="B59" s="147" t="s">
        <v>296</v>
      </c>
      <c r="C59" s="2427" t="s">
        <v>1067</v>
      </c>
      <c r="D59" s="2428"/>
      <c r="E59" s="2428"/>
      <c r="F59" s="2428"/>
      <c r="G59" s="2428"/>
      <c r="H59" s="2428"/>
      <c r="I59" s="2428"/>
      <c r="J59" s="2428"/>
      <c r="K59" s="2428"/>
      <c r="L59" s="2428"/>
      <c r="M59" s="2429"/>
    </row>
    <row r="60" spans="1:13" ht="15.75" customHeight="1">
      <c r="A60" s="138" t="s">
        <v>220</v>
      </c>
      <c r="B60" s="148"/>
      <c r="C60" s="1755"/>
      <c r="D60" s="1756"/>
      <c r="E60" s="1756"/>
      <c r="F60" s="1756"/>
      <c r="G60" s="1756"/>
      <c r="H60" s="1756"/>
      <c r="I60" s="1756"/>
      <c r="J60" s="1756"/>
      <c r="K60" s="1756"/>
      <c r="L60" s="1756"/>
      <c r="M60" s="2426"/>
    </row>
  </sheetData>
  <mergeCells count="50">
    <mergeCell ref="C12:M12"/>
    <mergeCell ref="A2:A15"/>
    <mergeCell ref="C2:M2"/>
    <mergeCell ref="C3:M3"/>
    <mergeCell ref="F4:G4"/>
    <mergeCell ref="C5:M5"/>
    <mergeCell ref="C6:M6"/>
    <mergeCell ref="C7:D7"/>
    <mergeCell ref="I7:M7"/>
    <mergeCell ref="B8:B10"/>
    <mergeCell ref="C9:D9"/>
    <mergeCell ref="F9:G9"/>
    <mergeCell ref="C10:D10"/>
    <mergeCell ref="F10:G10"/>
    <mergeCell ref="I10:J10"/>
    <mergeCell ref="C11:M11"/>
    <mergeCell ref="C13:M13"/>
    <mergeCell ref="B14:B15"/>
    <mergeCell ref="C14:D14"/>
    <mergeCell ref="F14:M14"/>
    <mergeCell ref="A16:A50"/>
    <mergeCell ref="C16:M16"/>
    <mergeCell ref="C17:M17"/>
    <mergeCell ref="B18:B24"/>
    <mergeCell ref="F23:I23"/>
    <mergeCell ref="B25:B28"/>
    <mergeCell ref="J30:L30"/>
    <mergeCell ref="B32:B34"/>
    <mergeCell ref="B35:B42"/>
    <mergeCell ref="D41:E41"/>
    <mergeCell ref="B43:B46"/>
    <mergeCell ref="F44:F45"/>
    <mergeCell ref="G44:J45"/>
    <mergeCell ref="L44:M45"/>
    <mergeCell ref="C60:M60"/>
    <mergeCell ref="C47:M47"/>
    <mergeCell ref="C48:M48"/>
    <mergeCell ref="C49:M49"/>
    <mergeCell ref="C50:M50"/>
    <mergeCell ref="C51:M51"/>
    <mergeCell ref="C52:M52"/>
    <mergeCell ref="C53:M53"/>
    <mergeCell ref="C54:M54"/>
    <mergeCell ref="C55:M55"/>
    <mergeCell ref="C56:M56"/>
    <mergeCell ref="A57:A59"/>
    <mergeCell ref="C57:M57"/>
    <mergeCell ref="C58:M58"/>
    <mergeCell ref="C59:M59"/>
    <mergeCell ref="A51:A56"/>
  </mergeCells>
  <dataValidations count="6">
    <dataValidation allowBlank="1" showInputMessage="1" showErrorMessage="1" prompt="Seleccione de la lista desplegable" sqref="B4 B7 H7"/>
    <dataValidation type="list" allowBlank="1" showInputMessage="1" showErrorMessage="1" sqref="I7:M7">
      <formula1>INDIRECT($C$7)</formula1>
    </dataValidation>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0"/>
  <sheetViews>
    <sheetView topLeftCell="C3"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140625" style="11" customWidth="1"/>
    <col min="14" max="18" width="28" style="11" customWidth="1"/>
    <col min="19" max="16384" width="11.42578125" style="11"/>
  </cols>
  <sheetData>
    <row r="1" spans="1:13" ht="16.5" thickBot="1">
      <c r="A1" s="56"/>
      <c r="B1" s="57" t="s">
        <v>2204</v>
      </c>
      <c r="C1" s="196"/>
      <c r="D1" s="196"/>
      <c r="E1" s="196"/>
      <c r="F1" s="196"/>
      <c r="G1" s="196"/>
      <c r="H1" s="196"/>
      <c r="I1" s="196"/>
      <c r="J1" s="196"/>
      <c r="K1" s="196"/>
      <c r="L1" s="196"/>
      <c r="M1" s="197"/>
    </row>
    <row r="2" spans="1:13" ht="36" customHeight="1">
      <c r="A2" s="1728" t="s">
        <v>944</v>
      </c>
      <c r="B2" s="139" t="s">
        <v>945</v>
      </c>
      <c r="C2" s="1730" t="s">
        <v>2280</v>
      </c>
      <c r="D2" s="1731"/>
      <c r="E2" s="1731"/>
      <c r="F2" s="1731"/>
      <c r="G2" s="1731"/>
      <c r="H2" s="1731"/>
      <c r="I2" s="1731"/>
      <c r="J2" s="1731"/>
      <c r="K2" s="1731"/>
      <c r="L2" s="1731"/>
      <c r="M2" s="1732"/>
    </row>
    <row r="3" spans="1:13" ht="31.5">
      <c r="A3" s="1729"/>
      <c r="B3" s="151" t="s">
        <v>1063</v>
      </c>
      <c r="C3" s="1733" t="s">
        <v>2205</v>
      </c>
      <c r="D3" s="1734"/>
      <c r="E3" s="1734"/>
      <c r="F3" s="1734"/>
      <c r="G3" s="1734"/>
      <c r="H3" s="1734"/>
      <c r="I3" s="1734"/>
      <c r="J3" s="1734"/>
      <c r="K3" s="1734"/>
      <c r="L3" s="1734"/>
      <c r="M3" s="1735"/>
    </row>
    <row r="4" spans="1:13" ht="25.5" customHeight="1">
      <c r="A4" s="1729"/>
      <c r="B4" s="142" t="s">
        <v>292</v>
      </c>
      <c r="C4" s="114" t="s">
        <v>331</v>
      </c>
      <c r="D4" s="115"/>
      <c r="E4" s="1390"/>
      <c r="F4" s="1736" t="s">
        <v>293</v>
      </c>
      <c r="G4" s="1737"/>
      <c r="H4" s="117">
        <v>43</v>
      </c>
      <c r="I4" s="1958"/>
      <c r="J4" s="2055"/>
      <c r="K4" s="2055"/>
      <c r="L4" s="2055"/>
      <c r="M4" s="2056"/>
    </row>
    <row r="5" spans="1:13">
      <c r="A5" s="1729"/>
      <c r="B5" s="142" t="s">
        <v>947</v>
      </c>
      <c r="C5" s="1956" t="s">
        <v>1496</v>
      </c>
      <c r="D5" s="1956"/>
      <c r="E5" s="1956"/>
      <c r="F5" s="1956"/>
      <c r="G5" s="1956"/>
      <c r="H5" s="1956"/>
      <c r="I5" s="1956"/>
      <c r="J5" s="1956"/>
      <c r="K5" s="1956"/>
      <c r="L5" s="1956"/>
      <c r="M5" s="1957"/>
    </row>
    <row r="6" spans="1:13" ht="31.5" customHeight="1">
      <c r="A6" s="1729"/>
      <c r="B6" s="142" t="s">
        <v>948</v>
      </c>
      <c r="C6" s="1956" t="s">
        <v>1497</v>
      </c>
      <c r="D6" s="1956"/>
      <c r="E6" s="1956"/>
      <c r="F6" s="1956"/>
      <c r="G6" s="1956"/>
      <c r="H6" s="1956"/>
      <c r="I6" s="1956"/>
      <c r="J6" s="1956"/>
      <c r="K6" s="1956"/>
      <c r="L6" s="1956"/>
      <c r="M6" s="1957"/>
    </row>
    <row r="7" spans="1:13">
      <c r="A7" s="1729"/>
      <c r="B7" s="151" t="s">
        <v>949</v>
      </c>
      <c r="C7" s="1583" t="s">
        <v>2206</v>
      </c>
      <c r="D7" s="1560"/>
      <c r="E7" s="120"/>
      <c r="F7" s="120"/>
      <c r="G7" s="121"/>
      <c r="H7" s="61" t="s">
        <v>296</v>
      </c>
      <c r="I7" s="1958" t="s">
        <v>2207</v>
      </c>
      <c r="J7" s="2055"/>
      <c r="K7" s="2055"/>
      <c r="L7" s="2055"/>
      <c r="M7" s="2056"/>
    </row>
    <row r="8" spans="1:13" ht="3.75" customHeight="1">
      <c r="A8" s="1729"/>
      <c r="B8" s="1741" t="s">
        <v>950</v>
      </c>
      <c r="C8" s="122"/>
      <c r="D8" s="123"/>
      <c r="E8" s="123"/>
      <c r="F8" s="123"/>
      <c r="G8" s="123"/>
      <c r="H8" s="123"/>
      <c r="I8" s="123"/>
      <c r="J8" s="123"/>
      <c r="K8" s="123"/>
      <c r="L8" s="124"/>
      <c r="M8" s="125"/>
    </row>
    <row r="9" spans="1:13" ht="31.5" customHeight="1">
      <c r="A9" s="1729"/>
      <c r="B9" s="1742"/>
      <c r="C9" s="1744"/>
      <c r="D9" s="1745"/>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72" customHeight="1">
      <c r="A11" s="1729"/>
      <c r="B11" s="151" t="s">
        <v>952</v>
      </c>
      <c r="C11" s="1716" t="s">
        <v>2208</v>
      </c>
      <c r="D11" s="1717"/>
      <c r="E11" s="1717"/>
      <c r="F11" s="1717"/>
      <c r="G11" s="1717"/>
      <c r="H11" s="1717"/>
      <c r="I11" s="1717"/>
      <c r="J11" s="1717"/>
      <c r="K11" s="1717"/>
      <c r="L11" s="1717"/>
      <c r="M11" s="1718"/>
    </row>
    <row r="12" spans="1:13" ht="153.75" customHeight="1">
      <c r="A12" s="1729"/>
      <c r="B12" s="151" t="s">
        <v>1069</v>
      </c>
      <c r="C12" s="1716" t="s">
        <v>2209</v>
      </c>
      <c r="D12" s="1717"/>
      <c r="E12" s="1717"/>
      <c r="F12" s="1717"/>
      <c r="G12" s="1717"/>
      <c r="H12" s="1717"/>
      <c r="I12" s="1717"/>
      <c r="J12" s="1717"/>
      <c r="K12" s="1717"/>
      <c r="L12" s="1717"/>
      <c r="M12" s="1718"/>
    </row>
    <row r="13" spans="1:13" ht="31.5">
      <c r="A13" s="1729"/>
      <c r="B13" s="151" t="s">
        <v>1071</v>
      </c>
      <c r="C13" s="1747" t="s">
        <v>720</v>
      </c>
      <c r="D13" s="1712"/>
      <c r="E13" s="1712"/>
      <c r="F13" s="1712"/>
      <c r="G13" s="1712"/>
      <c r="H13" s="1712"/>
      <c r="I13" s="1712"/>
      <c r="J13" s="1712"/>
      <c r="K13" s="1712"/>
      <c r="L13" s="1712"/>
      <c r="M13" s="1713"/>
    </row>
    <row r="14" spans="1:13" ht="66" customHeight="1">
      <c r="A14" s="1729"/>
      <c r="B14" s="1746" t="s">
        <v>1072</v>
      </c>
      <c r="C14" s="2394" t="s">
        <v>69</v>
      </c>
      <c r="D14" s="2394"/>
      <c r="E14" s="2395" t="s">
        <v>108</v>
      </c>
      <c r="F14" s="2394" t="s">
        <v>1500</v>
      </c>
      <c r="G14" s="2394"/>
      <c r="H14" s="2394"/>
      <c r="I14" s="2394"/>
      <c r="J14" s="2394"/>
      <c r="K14" s="2394"/>
      <c r="L14" s="2394"/>
      <c r="M14" s="2394"/>
    </row>
    <row r="15" spans="1:13">
      <c r="A15" s="1729"/>
      <c r="B15" s="1746"/>
      <c r="C15" s="2394"/>
      <c r="D15" s="2394"/>
      <c r="E15" s="2395"/>
      <c r="F15" s="2394"/>
      <c r="G15" s="2394"/>
      <c r="H15" s="2394"/>
      <c r="I15" s="2394"/>
      <c r="J15" s="2394"/>
      <c r="K15" s="2394"/>
      <c r="L15" s="2394"/>
      <c r="M15" s="2394"/>
    </row>
    <row r="16" spans="1:13">
      <c r="A16" s="1714" t="s">
        <v>204</v>
      </c>
      <c r="B16" s="140" t="s">
        <v>283</v>
      </c>
      <c r="C16" s="1716" t="s">
        <v>1</v>
      </c>
      <c r="D16" s="1717"/>
      <c r="E16" s="1717"/>
      <c r="F16" s="1717"/>
      <c r="G16" s="1717"/>
      <c r="H16" s="1717"/>
      <c r="I16" s="1717"/>
      <c r="J16" s="1717"/>
      <c r="K16" s="1717"/>
      <c r="L16" s="1717"/>
      <c r="M16" s="1718"/>
    </row>
    <row r="17" spans="1:13" ht="60" customHeight="1">
      <c r="A17" s="1715"/>
      <c r="B17" s="140" t="s">
        <v>1074</v>
      </c>
      <c r="C17" s="1716" t="s">
        <v>2290</v>
      </c>
      <c r="D17" s="1717"/>
      <c r="E17" s="1717"/>
      <c r="F17" s="1717"/>
      <c r="G17" s="1717"/>
      <c r="H17" s="1717"/>
      <c r="I17" s="1717"/>
      <c r="J17" s="1717"/>
      <c r="K17" s="1717"/>
      <c r="L17" s="1717"/>
      <c r="M17" s="1718"/>
    </row>
    <row r="18" spans="1:13" ht="8.25" customHeight="1">
      <c r="A18" s="1715"/>
      <c r="B18" s="1556" t="s">
        <v>954</v>
      </c>
      <c r="C1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9" t="s">
        <v>964</v>
      </c>
      <c r="E23" s="17" t="s">
        <v>965</v>
      </c>
      <c r="F23" s="129" t="s">
        <v>2210</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178" t="s">
        <v>326</v>
      </c>
      <c r="E30" s="23"/>
      <c r="F30" s="31" t="s">
        <v>975</v>
      </c>
      <c r="G30" s="178" t="s">
        <v>326</v>
      </c>
      <c r="H30" s="23"/>
      <c r="I30" s="31" t="s">
        <v>976</v>
      </c>
      <c r="J30" s="1722" t="s">
        <v>326</v>
      </c>
      <c r="K30" s="1723"/>
      <c r="L30" s="172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2211</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93">
        <v>0.3</v>
      </c>
      <c r="E37" s="9"/>
      <c r="F37" s="93">
        <v>0.6</v>
      </c>
      <c r="G37" s="9"/>
      <c r="H37" s="93">
        <v>1</v>
      </c>
      <c r="I37" s="9"/>
      <c r="J37" s="204">
        <v>0</v>
      </c>
      <c r="K37" s="9"/>
      <c r="L37" s="204">
        <v>0</v>
      </c>
      <c r="M37" s="95"/>
    </row>
    <row r="38" spans="1:13">
      <c r="A38" s="1715"/>
      <c r="B38" s="1557"/>
      <c r="C38" s="81"/>
      <c r="D38" s="6">
        <v>2028</v>
      </c>
      <c r="E38" s="6"/>
      <c r="F38" s="6">
        <v>2029</v>
      </c>
      <c r="G38" s="6"/>
      <c r="H38" s="131">
        <v>2030</v>
      </c>
      <c r="I38" s="131"/>
      <c r="J38" s="131">
        <v>2031</v>
      </c>
      <c r="K38" s="6"/>
      <c r="L38" s="6">
        <v>2032</v>
      </c>
      <c r="M38" s="15"/>
    </row>
    <row r="39" spans="1:13">
      <c r="A39" s="1715"/>
      <c r="B39" s="1557"/>
      <c r="C39" s="81"/>
      <c r="D39" s="204">
        <v>0</v>
      </c>
      <c r="E39" s="9"/>
      <c r="F39" s="204">
        <v>0</v>
      </c>
      <c r="G39" s="9"/>
      <c r="H39" s="204">
        <v>0</v>
      </c>
      <c r="I39" s="9"/>
      <c r="J39" s="204">
        <v>0</v>
      </c>
      <c r="K39" s="9"/>
      <c r="L39" s="204">
        <v>0</v>
      </c>
      <c r="M39" s="95"/>
    </row>
    <row r="40" spans="1:13">
      <c r="A40" s="1715"/>
      <c r="B40" s="1557"/>
      <c r="C40" s="81"/>
      <c r="D40" s="6">
        <v>2033</v>
      </c>
      <c r="E40" s="6"/>
      <c r="F40" s="10" t="s">
        <v>981</v>
      </c>
      <c r="G40" s="6"/>
      <c r="H40" s="131"/>
      <c r="I40" s="131"/>
      <c r="J40" s="131"/>
      <c r="K40" s="6"/>
      <c r="L40" s="6"/>
      <c r="M40" s="200"/>
    </row>
    <row r="41" spans="1:13">
      <c r="A41" s="1715"/>
      <c r="B41" s="1557"/>
      <c r="C41" s="81"/>
      <c r="D41" s="204">
        <v>0</v>
      </c>
      <c r="E41" s="9"/>
      <c r="F41" s="93">
        <v>1</v>
      </c>
      <c r="G41" s="203"/>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289.5" customHeight="1">
      <c r="A47" s="1715"/>
      <c r="B47" s="151" t="s">
        <v>985</v>
      </c>
      <c r="C47" s="1719" t="s">
        <v>2291</v>
      </c>
      <c r="D47" s="1720"/>
      <c r="E47" s="1720"/>
      <c r="F47" s="1720"/>
      <c r="G47" s="1720"/>
      <c r="H47" s="1720"/>
      <c r="I47" s="1720"/>
      <c r="J47" s="1720"/>
      <c r="K47" s="1720"/>
      <c r="L47" s="1720"/>
      <c r="M47" s="1721"/>
    </row>
    <row r="48" spans="1:13">
      <c r="A48" s="1715"/>
      <c r="B48" s="140" t="s">
        <v>986</v>
      </c>
      <c r="C48" s="1719" t="s">
        <v>2281</v>
      </c>
      <c r="D48" s="1720"/>
      <c r="E48" s="1720"/>
      <c r="F48" s="1720"/>
      <c r="G48" s="1720"/>
      <c r="H48" s="1720"/>
      <c r="I48" s="1720"/>
      <c r="J48" s="1720"/>
      <c r="K48" s="1720"/>
      <c r="L48" s="1720"/>
      <c r="M48" s="1721"/>
    </row>
    <row r="49" spans="1:13">
      <c r="A49" s="1715"/>
      <c r="B49" s="140" t="s">
        <v>988</v>
      </c>
      <c r="C49" s="1719">
        <v>30</v>
      </c>
      <c r="D49" s="1720"/>
      <c r="E49" s="1720"/>
      <c r="F49" s="1720"/>
      <c r="G49" s="1720"/>
      <c r="H49" s="1720"/>
      <c r="I49" s="1720"/>
      <c r="J49" s="1720"/>
      <c r="K49" s="1720"/>
      <c r="L49" s="1720"/>
      <c r="M49" s="1721"/>
    </row>
    <row r="50" spans="1:13">
      <c r="A50" s="1715"/>
      <c r="B50" s="140" t="s">
        <v>990</v>
      </c>
      <c r="C50" s="2433" t="s">
        <v>411</v>
      </c>
      <c r="D50" s="1720"/>
      <c r="E50" s="1720"/>
      <c r="F50" s="1720"/>
      <c r="G50" s="1720"/>
      <c r="H50" s="1720"/>
      <c r="I50" s="1720"/>
      <c r="J50" s="1720"/>
      <c r="K50" s="1720"/>
      <c r="L50" s="1720"/>
      <c r="M50" s="1721"/>
    </row>
    <row r="51" spans="1:13" ht="15.75" customHeight="1">
      <c r="A51" s="1699" t="s">
        <v>216</v>
      </c>
      <c r="B51" s="144" t="s">
        <v>992</v>
      </c>
      <c r="C51" s="1705" t="s">
        <v>2212</v>
      </c>
      <c r="D51" s="1706"/>
      <c r="E51" s="1706"/>
      <c r="F51" s="1706"/>
      <c r="G51" s="1706"/>
      <c r="H51" s="1706"/>
      <c r="I51" s="1706"/>
      <c r="J51" s="1706"/>
      <c r="K51" s="1706"/>
      <c r="L51" s="1706"/>
      <c r="M51" s="1707"/>
    </row>
    <row r="52" spans="1:13">
      <c r="A52" s="1700"/>
      <c r="B52" s="144" t="s">
        <v>993</v>
      </c>
      <c r="C52" s="1705" t="s">
        <v>2213</v>
      </c>
      <c r="D52" s="1706"/>
      <c r="E52" s="1706"/>
      <c r="F52" s="1706"/>
      <c r="G52" s="1706"/>
      <c r="H52" s="1706"/>
      <c r="I52" s="1706"/>
      <c r="J52" s="1706"/>
      <c r="K52" s="1706"/>
      <c r="L52" s="1706"/>
      <c r="M52" s="1707"/>
    </row>
    <row r="53" spans="1:13">
      <c r="A53" s="1700"/>
      <c r="B53" s="144" t="s">
        <v>995</v>
      </c>
      <c r="C53" s="1705" t="s">
        <v>996</v>
      </c>
      <c r="D53" s="1706"/>
      <c r="E53" s="1706"/>
      <c r="F53" s="1706"/>
      <c r="G53" s="1706"/>
      <c r="H53" s="1706"/>
      <c r="I53" s="1706"/>
      <c r="J53" s="1706"/>
      <c r="K53" s="1706"/>
      <c r="L53" s="1706"/>
      <c r="M53" s="1707"/>
    </row>
    <row r="54" spans="1:13" ht="15.75" customHeight="1">
      <c r="A54" s="1700"/>
      <c r="B54" s="145" t="s">
        <v>997</v>
      </c>
      <c r="C54" s="1705" t="s">
        <v>2214</v>
      </c>
      <c r="D54" s="1706"/>
      <c r="E54" s="1706"/>
      <c r="F54" s="1706"/>
      <c r="G54" s="1706"/>
      <c r="H54" s="1706"/>
      <c r="I54" s="1706"/>
      <c r="J54" s="1706"/>
      <c r="K54" s="1706"/>
      <c r="L54" s="1706"/>
      <c r="M54" s="1707"/>
    </row>
    <row r="55" spans="1:13" ht="15.75" customHeight="1">
      <c r="A55" s="1700"/>
      <c r="B55" s="144" t="s">
        <v>998</v>
      </c>
      <c r="C55" s="1705" t="s">
        <v>2215</v>
      </c>
      <c r="D55" s="1706"/>
      <c r="E55" s="1706"/>
      <c r="F55" s="1706"/>
      <c r="G55" s="1706"/>
      <c r="H55" s="1706"/>
      <c r="I55" s="1706"/>
      <c r="J55" s="1706"/>
      <c r="K55" s="1706"/>
      <c r="L55" s="1706"/>
      <c r="M55" s="1707"/>
    </row>
    <row r="56" spans="1:13" ht="16.5" thickBot="1">
      <c r="A56" s="1704"/>
      <c r="B56" s="144" t="s">
        <v>999</v>
      </c>
      <c r="C56" s="2434"/>
      <c r="D56" s="2435"/>
      <c r="E56" s="2435"/>
      <c r="F56" s="2435"/>
      <c r="G56" s="2435"/>
      <c r="H56" s="2435"/>
      <c r="I56" s="2435"/>
      <c r="J56" s="2435"/>
      <c r="K56" s="2435"/>
      <c r="L56" s="2435"/>
      <c r="M56" s="2436"/>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thickBot="1">
      <c r="A59" s="1700"/>
      <c r="B59" s="147" t="s">
        <v>296</v>
      </c>
      <c r="C59" s="2427" t="s">
        <v>1067</v>
      </c>
      <c r="D59" s="2428"/>
      <c r="E59" s="2428"/>
      <c r="F59" s="2428"/>
      <c r="G59" s="2428"/>
      <c r="H59" s="2428"/>
      <c r="I59" s="2428"/>
      <c r="J59" s="2428"/>
      <c r="K59" s="2428"/>
      <c r="L59" s="2428"/>
      <c r="M59" s="2429"/>
    </row>
    <row r="60" spans="1:13" ht="65.25" customHeight="1" thickBot="1">
      <c r="A60" s="138" t="s">
        <v>220</v>
      </c>
      <c r="B60" s="148"/>
      <c r="C60" s="1701"/>
      <c r="D60" s="2073"/>
      <c r="E60" s="2073"/>
      <c r="F60" s="2073"/>
      <c r="G60" s="2073"/>
      <c r="H60" s="2073"/>
      <c r="I60" s="2073"/>
      <c r="J60" s="2073"/>
      <c r="K60" s="2073"/>
      <c r="L60" s="2073"/>
      <c r="M60" s="2074"/>
    </row>
  </sheetData>
  <mergeCells count="51">
    <mergeCell ref="A57:A59"/>
    <mergeCell ref="C57:M57"/>
    <mergeCell ref="C58:M58"/>
    <mergeCell ref="C59:M59"/>
    <mergeCell ref="C60:M60"/>
    <mergeCell ref="A51:A56"/>
    <mergeCell ref="C51:M51"/>
    <mergeCell ref="C52:M52"/>
    <mergeCell ref="C53:M53"/>
    <mergeCell ref="C54:M54"/>
    <mergeCell ref="C55:M55"/>
    <mergeCell ref="C56:M56"/>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C11:M11"/>
    <mergeCell ref="C12:M12"/>
    <mergeCell ref="C13:M13"/>
    <mergeCell ref="B14:B15"/>
    <mergeCell ref="C14:D15"/>
    <mergeCell ref="E14:E15"/>
    <mergeCell ref="F14:M15"/>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dataValidations count="6">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4:B15"/>
  </dataValidations>
  <hyperlinks>
    <hyperlink ref="C55" r:id="rId1" display="cvenegas@sdis.gov.co"/>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64"/>
  <sheetViews>
    <sheetView topLeftCell="C22"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8" ht="16.5" thickBot="1">
      <c r="A1" s="56"/>
      <c r="B1" s="57" t="s">
        <v>2225</v>
      </c>
      <c r="C1" s="196"/>
      <c r="D1" s="196"/>
      <c r="E1" s="196"/>
      <c r="F1" s="196"/>
      <c r="G1" s="196"/>
      <c r="H1" s="196"/>
      <c r="I1" s="196"/>
      <c r="J1" s="196"/>
      <c r="K1" s="196"/>
      <c r="L1" s="196"/>
      <c r="M1" s="197"/>
    </row>
    <row r="2" spans="1:18" s="317" customFormat="1" ht="36" customHeight="1">
      <c r="A2" s="2437" t="s">
        <v>944</v>
      </c>
      <c r="B2" s="139" t="s">
        <v>945</v>
      </c>
      <c r="C2" s="1730" t="s">
        <v>2292</v>
      </c>
      <c r="D2" s="1731"/>
      <c r="E2" s="1731"/>
      <c r="F2" s="1731"/>
      <c r="G2" s="1731"/>
      <c r="H2" s="1731"/>
      <c r="I2" s="1731"/>
      <c r="J2" s="1731"/>
      <c r="K2" s="1731"/>
      <c r="L2" s="1731"/>
      <c r="M2" s="1732"/>
      <c r="N2" s="11"/>
      <c r="O2" s="11"/>
      <c r="P2" s="11"/>
      <c r="Q2" s="11"/>
      <c r="R2" s="11"/>
    </row>
    <row r="3" spans="1:18" s="317" customFormat="1" ht="31.5">
      <c r="A3" s="2438"/>
      <c r="B3" s="151" t="s">
        <v>1063</v>
      </c>
      <c r="C3" s="1733" t="s">
        <v>2226</v>
      </c>
      <c r="D3" s="1734"/>
      <c r="E3" s="1734"/>
      <c r="F3" s="1734"/>
      <c r="G3" s="1734"/>
      <c r="H3" s="1734"/>
      <c r="I3" s="1734"/>
      <c r="J3" s="1734"/>
      <c r="K3" s="1734"/>
      <c r="L3" s="1734"/>
      <c r="M3" s="1735"/>
      <c r="N3" s="11"/>
      <c r="O3" s="11"/>
      <c r="P3" s="11"/>
      <c r="Q3" s="11"/>
      <c r="R3" s="11"/>
    </row>
    <row r="4" spans="1:18" s="317" customFormat="1" ht="25.5" customHeight="1">
      <c r="A4" s="2438"/>
      <c r="B4" s="142" t="s">
        <v>292</v>
      </c>
      <c r="C4" s="114" t="s">
        <v>95</v>
      </c>
      <c r="D4" s="115"/>
      <c r="E4" s="1390"/>
      <c r="F4" s="1736" t="s">
        <v>293</v>
      </c>
      <c r="G4" s="1737"/>
      <c r="H4" s="117"/>
      <c r="I4" s="1958"/>
      <c r="J4" s="2055"/>
      <c r="K4" s="2055"/>
      <c r="L4" s="2055"/>
      <c r="M4" s="2056"/>
      <c r="N4" s="11"/>
      <c r="O4" s="11"/>
      <c r="P4" s="11"/>
      <c r="Q4" s="11"/>
      <c r="R4" s="11"/>
    </row>
    <row r="5" spans="1:18" s="317" customFormat="1">
      <c r="A5" s="2438"/>
      <c r="B5" s="142" t="s">
        <v>947</v>
      </c>
      <c r="C5" s="1733"/>
      <c r="D5" s="1734"/>
      <c r="E5" s="1734"/>
      <c r="F5" s="1734"/>
      <c r="G5" s="1734"/>
      <c r="H5" s="1734"/>
      <c r="I5" s="1734"/>
      <c r="J5" s="1734"/>
      <c r="K5" s="1734"/>
      <c r="L5" s="1734"/>
      <c r="M5" s="1735"/>
      <c r="N5" s="11"/>
      <c r="O5" s="11"/>
      <c r="P5" s="11"/>
      <c r="Q5" s="11"/>
      <c r="R5" s="11"/>
    </row>
    <row r="6" spans="1:18" s="317" customFormat="1" ht="31.5" customHeight="1">
      <c r="A6" s="2438"/>
      <c r="B6" s="142" t="s">
        <v>948</v>
      </c>
      <c r="C6" s="1738"/>
      <c r="D6" s="1739"/>
      <c r="E6" s="1739"/>
      <c r="F6" s="1739"/>
      <c r="G6" s="1739"/>
      <c r="H6" s="1739"/>
      <c r="I6" s="1739"/>
      <c r="J6" s="1739"/>
      <c r="K6" s="1739"/>
      <c r="L6" s="1739"/>
      <c r="M6" s="1740"/>
      <c r="N6" s="11"/>
      <c r="O6" s="11"/>
      <c r="P6" s="11"/>
      <c r="Q6" s="11"/>
      <c r="R6" s="11"/>
    </row>
    <row r="7" spans="1:18" s="317" customFormat="1">
      <c r="A7" s="2438"/>
      <c r="B7" s="151" t="s">
        <v>949</v>
      </c>
      <c r="C7" s="1583" t="s">
        <v>19</v>
      </c>
      <c r="D7" s="1560"/>
      <c r="E7" s="120"/>
      <c r="F7" s="120"/>
      <c r="G7" s="121"/>
      <c r="H7" s="61" t="s">
        <v>296</v>
      </c>
      <c r="I7" s="1958" t="s">
        <v>2220</v>
      </c>
      <c r="J7" s="2055"/>
      <c r="K7" s="2055"/>
      <c r="L7" s="2055"/>
      <c r="M7" s="2056"/>
      <c r="N7" s="11"/>
      <c r="O7" s="11"/>
      <c r="P7" s="11"/>
      <c r="Q7" s="11"/>
      <c r="R7" s="11"/>
    </row>
    <row r="8" spans="1:18" s="317" customFormat="1" ht="3.75" customHeight="1">
      <c r="A8" s="2438"/>
      <c r="B8" s="2057" t="s">
        <v>950</v>
      </c>
      <c r="C8" s="122"/>
      <c r="D8" s="123"/>
      <c r="E8" s="123"/>
      <c r="F8" s="123"/>
      <c r="G8" s="123"/>
      <c r="H8" s="123"/>
      <c r="I8" s="123"/>
      <c r="J8" s="123"/>
      <c r="K8" s="123"/>
      <c r="L8" s="124"/>
      <c r="M8" s="125"/>
      <c r="N8" s="11"/>
      <c r="O8" s="11"/>
      <c r="P8" s="11"/>
      <c r="Q8" s="11"/>
      <c r="R8" s="11"/>
    </row>
    <row r="9" spans="1:18" s="317" customFormat="1" ht="31.5" customHeight="1">
      <c r="A9" s="2438"/>
      <c r="B9" s="2058"/>
      <c r="C9" s="1744" t="s">
        <v>996</v>
      </c>
      <c r="D9" s="1745"/>
      <c r="E9" s="27"/>
      <c r="F9" s="1745"/>
      <c r="G9" s="1745"/>
      <c r="H9" s="27"/>
      <c r="I9" s="1745"/>
      <c r="J9" s="1745"/>
      <c r="K9" s="27"/>
      <c r="L9" s="25"/>
      <c r="M9" s="108"/>
      <c r="N9" s="11"/>
      <c r="O9" s="11"/>
      <c r="P9" s="11"/>
      <c r="Q9" s="11"/>
      <c r="R9" s="11"/>
    </row>
    <row r="10" spans="1:18" s="317" customFormat="1">
      <c r="A10" s="2438"/>
      <c r="B10" s="2058"/>
      <c r="C10" s="1727" t="s">
        <v>951</v>
      </c>
      <c r="D10" s="1726"/>
      <c r="E10" s="126"/>
      <c r="F10" s="1726" t="s">
        <v>951</v>
      </c>
      <c r="G10" s="1726"/>
      <c r="H10" s="126"/>
      <c r="I10" s="1726" t="s">
        <v>951</v>
      </c>
      <c r="J10" s="1726"/>
      <c r="K10" s="126"/>
      <c r="L10" s="113"/>
      <c r="M10" s="127"/>
      <c r="N10" s="11"/>
      <c r="O10" s="11"/>
      <c r="P10" s="11"/>
      <c r="Q10" s="11"/>
      <c r="R10" s="11"/>
    </row>
    <row r="11" spans="1:18" s="317" customFormat="1" ht="60.75" customHeight="1">
      <c r="A11" s="2438"/>
      <c r="B11" s="151" t="s">
        <v>952</v>
      </c>
      <c r="C11" s="1719" t="s">
        <v>2227</v>
      </c>
      <c r="D11" s="1720"/>
      <c r="E11" s="1720"/>
      <c r="F11" s="1720"/>
      <c r="G11" s="1720"/>
      <c r="H11" s="1720"/>
      <c r="I11" s="1720"/>
      <c r="J11" s="1720"/>
      <c r="K11" s="1720"/>
      <c r="L11" s="1720"/>
      <c r="M11" s="1721"/>
      <c r="N11" s="11"/>
      <c r="O11" s="11"/>
      <c r="P11" s="11"/>
      <c r="Q11" s="11"/>
      <c r="R11" s="11"/>
    </row>
    <row r="12" spans="1:18" s="317" customFormat="1" ht="127.5" customHeight="1">
      <c r="A12" s="2438"/>
      <c r="B12" s="151" t="s">
        <v>1069</v>
      </c>
      <c r="C12" s="1716" t="s">
        <v>2228</v>
      </c>
      <c r="D12" s="1717"/>
      <c r="E12" s="1717"/>
      <c r="F12" s="1717"/>
      <c r="G12" s="1717"/>
      <c r="H12" s="1717"/>
      <c r="I12" s="1717"/>
      <c r="J12" s="1717"/>
      <c r="K12" s="1717"/>
      <c r="L12" s="1717"/>
      <c r="M12" s="1718"/>
      <c r="N12" s="11"/>
      <c r="O12" s="11"/>
      <c r="P12" s="11"/>
      <c r="Q12" s="11"/>
      <c r="R12" s="11"/>
    </row>
    <row r="13" spans="1:18" s="317" customFormat="1" ht="31.5">
      <c r="A13" s="2438"/>
      <c r="B13" s="151" t="s">
        <v>1071</v>
      </c>
      <c r="C13" s="1747" t="s">
        <v>720</v>
      </c>
      <c r="D13" s="1712"/>
      <c r="E13" s="1712"/>
      <c r="F13" s="1712"/>
      <c r="G13" s="1712"/>
      <c r="H13" s="1712"/>
      <c r="I13" s="1712"/>
      <c r="J13" s="1712"/>
      <c r="K13" s="1712"/>
      <c r="L13" s="1712"/>
      <c r="M13" s="1713"/>
      <c r="N13" s="11"/>
      <c r="O13" s="11"/>
      <c r="P13" s="11"/>
      <c r="Q13" s="11"/>
      <c r="R13" s="11"/>
    </row>
    <row r="14" spans="1:18" s="317" customFormat="1" ht="66" customHeight="1">
      <c r="A14" s="2438"/>
      <c r="B14" s="1746" t="s">
        <v>1072</v>
      </c>
      <c r="C14" s="1723" t="s">
        <v>69</v>
      </c>
      <c r="D14" s="1723"/>
      <c r="E14" s="84" t="s">
        <v>108</v>
      </c>
      <c r="F14" s="1910" t="s">
        <v>1204</v>
      </c>
      <c r="G14" s="1712"/>
      <c r="H14" s="1712"/>
      <c r="I14" s="1712"/>
      <c r="J14" s="1712"/>
      <c r="K14" s="1712"/>
      <c r="L14" s="1712"/>
      <c r="M14" s="1713"/>
      <c r="N14" s="11"/>
      <c r="O14" s="11"/>
      <c r="P14" s="11"/>
      <c r="Q14" s="11"/>
      <c r="R14" s="11"/>
    </row>
    <row r="15" spans="1:18" s="317" customFormat="1">
      <c r="A15" s="2438"/>
      <c r="B15" s="1746"/>
      <c r="C15" s="99"/>
      <c r="D15" s="99"/>
      <c r="E15" s="167"/>
      <c r="F15" s="55"/>
      <c r="G15" s="55"/>
      <c r="H15" s="55"/>
      <c r="I15" s="55"/>
      <c r="J15" s="55"/>
      <c r="K15" s="55"/>
      <c r="L15" s="124"/>
      <c r="M15" s="125"/>
      <c r="N15" s="11"/>
      <c r="O15" s="11"/>
      <c r="P15" s="11"/>
      <c r="Q15" s="11"/>
      <c r="R15" s="11"/>
    </row>
    <row r="16" spans="1:18" s="317" customFormat="1">
      <c r="A16" s="2442" t="s">
        <v>204</v>
      </c>
      <c r="B16" s="140" t="s">
        <v>283</v>
      </c>
      <c r="C16" s="1719" t="s">
        <v>5</v>
      </c>
      <c r="D16" s="1720"/>
      <c r="E16" s="1720"/>
      <c r="F16" s="1720"/>
      <c r="G16" s="1720"/>
      <c r="H16" s="1720"/>
      <c r="I16" s="1720"/>
      <c r="J16" s="1720"/>
      <c r="K16" s="1720"/>
      <c r="L16" s="1720"/>
      <c r="M16" s="1721"/>
      <c r="N16" s="11"/>
      <c r="O16" s="11"/>
      <c r="P16" s="11"/>
      <c r="Q16" s="11"/>
      <c r="R16" s="11"/>
    </row>
    <row r="17" spans="1:18" s="317" customFormat="1" ht="60" customHeight="1">
      <c r="A17" s="2443"/>
      <c r="B17" s="140" t="s">
        <v>1074</v>
      </c>
      <c r="C17" s="1719" t="s">
        <v>2229</v>
      </c>
      <c r="D17" s="1720"/>
      <c r="E17" s="1720"/>
      <c r="F17" s="1720"/>
      <c r="G17" s="1720"/>
      <c r="H17" s="1720"/>
      <c r="I17" s="1720"/>
      <c r="J17" s="1720"/>
      <c r="K17" s="1720"/>
      <c r="L17" s="1720"/>
      <c r="M17" s="1721"/>
      <c r="N17" s="11"/>
      <c r="O17" s="11"/>
      <c r="P17" s="11"/>
      <c r="Q17" s="11"/>
      <c r="R17" s="11"/>
    </row>
    <row r="18" spans="1:18" s="317" customFormat="1" ht="8.25" customHeight="1">
      <c r="A18" s="2443"/>
      <c r="B18" s="1556" t="s">
        <v>954</v>
      </c>
      <c r="C18" s="1393"/>
      <c r="D18" s="12"/>
      <c r="E18" s="12"/>
      <c r="F18" s="12"/>
      <c r="G18" s="12"/>
      <c r="H18" s="12"/>
      <c r="I18" s="12"/>
      <c r="J18" s="12"/>
      <c r="K18" s="12"/>
      <c r="L18" s="12"/>
      <c r="M18" s="13"/>
      <c r="N18" s="11"/>
      <c r="O18" s="11"/>
      <c r="P18" s="11"/>
      <c r="Q18" s="11"/>
      <c r="R18" s="11"/>
    </row>
    <row r="19" spans="1:18" s="317" customFormat="1" ht="9" customHeight="1">
      <c r="A19" s="2443"/>
      <c r="B19" s="1557"/>
      <c r="C19" s="69"/>
      <c r="D19" s="14"/>
      <c r="E19" s="5"/>
      <c r="F19" s="14"/>
      <c r="G19" s="5"/>
      <c r="H19" s="14"/>
      <c r="I19" s="5"/>
      <c r="J19" s="14"/>
      <c r="K19" s="5"/>
      <c r="L19" s="5"/>
      <c r="M19" s="15"/>
      <c r="N19" s="11"/>
      <c r="O19" s="11"/>
      <c r="P19" s="11"/>
      <c r="Q19" s="11"/>
      <c r="R19" s="11"/>
    </row>
    <row r="20" spans="1:18" s="317" customFormat="1">
      <c r="A20" s="2443"/>
      <c r="B20" s="1557"/>
      <c r="C20" s="70" t="s">
        <v>955</v>
      </c>
      <c r="D20" s="16"/>
      <c r="E20" s="17" t="s">
        <v>956</v>
      </c>
      <c r="F20" s="16"/>
      <c r="G20" s="17" t="s">
        <v>957</v>
      </c>
      <c r="H20" s="16"/>
      <c r="I20" s="17" t="s">
        <v>958</v>
      </c>
      <c r="J20" s="18"/>
      <c r="K20" s="17"/>
      <c r="L20" s="17"/>
      <c r="M20" s="60"/>
      <c r="N20" s="11"/>
      <c r="O20" s="11"/>
      <c r="P20" s="11"/>
      <c r="Q20" s="11"/>
      <c r="R20" s="11"/>
    </row>
    <row r="21" spans="1:18" s="317" customFormat="1">
      <c r="A21" s="2443"/>
      <c r="B21" s="1557"/>
      <c r="C21" s="70" t="s">
        <v>959</v>
      </c>
      <c r="D21" s="18"/>
      <c r="E21" s="17" t="s">
        <v>960</v>
      </c>
      <c r="F21" s="19"/>
      <c r="G21" s="17" t="s">
        <v>961</v>
      </c>
      <c r="H21" s="19"/>
      <c r="I21" s="17"/>
      <c r="J21" s="62"/>
      <c r="K21" s="17"/>
      <c r="L21" s="17"/>
      <c r="M21" s="60"/>
      <c r="N21" s="11"/>
      <c r="O21" s="11"/>
      <c r="P21" s="11"/>
      <c r="Q21" s="11"/>
      <c r="R21" s="11"/>
    </row>
    <row r="22" spans="1:18" s="317" customFormat="1">
      <c r="A22" s="2443"/>
      <c r="B22" s="1557"/>
      <c r="C22" s="70" t="s">
        <v>962</v>
      </c>
      <c r="D22" s="18"/>
      <c r="E22" s="17" t="s">
        <v>963</v>
      </c>
      <c r="F22" s="18"/>
      <c r="G22" s="17"/>
      <c r="H22" s="62"/>
      <c r="I22" s="17"/>
      <c r="J22" s="62"/>
      <c r="K22" s="17"/>
      <c r="L22" s="17"/>
      <c r="M22" s="60"/>
      <c r="N22" s="11"/>
      <c r="O22" s="11"/>
      <c r="P22" s="11"/>
      <c r="Q22" s="11"/>
      <c r="R22" s="11"/>
    </row>
    <row r="23" spans="1:18" s="317" customFormat="1">
      <c r="A23" s="2443"/>
      <c r="B23" s="1557"/>
      <c r="C23" s="70" t="s">
        <v>105</v>
      </c>
      <c r="D23" s="19" t="s">
        <v>964</v>
      </c>
      <c r="E23" s="17" t="s">
        <v>965</v>
      </c>
      <c r="F23" s="129" t="s">
        <v>2230</v>
      </c>
      <c r="G23" s="129"/>
      <c r="H23" s="129"/>
      <c r="I23" s="129"/>
      <c r="J23" s="129"/>
      <c r="K23" s="129"/>
      <c r="L23" s="129"/>
      <c r="M23" s="130"/>
      <c r="N23" s="11"/>
      <c r="O23" s="11"/>
      <c r="P23" s="11"/>
      <c r="Q23" s="11"/>
      <c r="R23" s="11"/>
    </row>
    <row r="24" spans="1:18" s="317" customFormat="1" ht="9.75" customHeight="1">
      <c r="A24" s="2443"/>
      <c r="B24" s="1558"/>
      <c r="C24" s="71"/>
      <c r="D24" s="20"/>
      <c r="E24" s="20"/>
      <c r="F24" s="20"/>
      <c r="G24" s="20"/>
      <c r="H24" s="20"/>
      <c r="I24" s="20"/>
      <c r="J24" s="20"/>
      <c r="K24" s="20"/>
      <c r="L24" s="20"/>
      <c r="M24" s="21"/>
      <c r="N24" s="11"/>
      <c r="O24" s="11"/>
      <c r="P24" s="11"/>
      <c r="Q24" s="11"/>
      <c r="R24" s="11"/>
    </row>
    <row r="25" spans="1:18" s="317" customFormat="1">
      <c r="A25" s="2443"/>
      <c r="B25" s="1556" t="s">
        <v>967</v>
      </c>
      <c r="C25" s="72"/>
      <c r="D25" s="22"/>
      <c r="E25" s="22"/>
      <c r="F25" s="22"/>
      <c r="G25" s="22"/>
      <c r="H25" s="22"/>
      <c r="I25" s="22"/>
      <c r="J25" s="22"/>
      <c r="K25" s="22"/>
      <c r="L25" s="124"/>
      <c r="M25" s="125"/>
      <c r="N25" s="11"/>
      <c r="O25" s="11"/>
      <c r="P25" s="11"/>
      <c r="Q25" s="11"/>
      <c r="R25" s="11"/>
    </row>
    <row r="26" spans="1:18" s="317" customFormat="1">
      <c r="A26" s="2443"/>
      <c r="B26" s="1557"/>
      <c r="C26" s="70" t="s">
        <v>968</v>
      </c>
      <c r="D26" s="19"/>
      <c r="E26" s="23"/>
      <c r="F26" s="17" t="s">
        <v>969</v>
      </c>
      <c r="G26" s="18"/>
      <c r="H26" s="23"/>
      <c r="I26" s="17" t="s">
        <v>970</v>
      </c>
      <c r="J26" s="18" t="s">
        <v>964</v>
      </c>
      <c r="K26" s="23"/>
      <c r="L26" s="25"/>
      <c r="M26" s="108"/>
      <c r="N26" s="11"/>
      <c r="O26" s="11"/>
      <c r="P26" s="11"/>
      <c r="Q26" s="11"/>
      <c r="R26" s="11"/>
    </row>
    <row r="27" spans="1:18" s="317" customFormat="1">
      <c r="A27" s="2443"/>
      <c r="B27" s="1557"/>
      <c r="C27" s="70" t="s">
        <v>971</v>
      </c>
      <c r="D27" s="24"/>
      <c r="E27" s="25"/>
      <c r="F27" s="17" t="s">
        <v>972</v>
      </c>
      <c r="G27" s="19"/>
      <c r="H27" s="25"/>
      <c r="I27" s="26"/>
      <c r="J27" s="25"/>
      <c r="K27" s="27"/>
      <c r="L27" s="25"/>
      <c r="M27" s="108"/>
      <c r="N27" s="11"/>
      <c r="O27" s="11"/>
      <c r="P27" s="11"/>
      <c r="Q27" s="11"/>
      <c r="R27" s="11"/>
    </row>
    <row r="28" spans="1:18" s="317" customFormat="1">
      <c r="A28" s="2443"/>
      <c r="B28" s="1558"/>
      <c r="C28" s="73"/>
      <c r="D28" s="28"/>
      <c r="E28" s="28"/>
      <c r="F28" s="28"/>
      <c r="G28" s="28"/>
      <c r="H28" s="28"/>
      <c r="I28" s="28"/>
      <c r="J28" s="28"/>
      <c r="K28" s="28"/>
      <c r="L28" s="113"/>
      <c r="M28" s="127"/>
      <c r="N28" s="11"/>
      <c r="O28" s="11"/>
      <c r="P28" s="11"/>
      <c r="Q28" s="11"/>
      <c r="R28" s="11"/>
    </row>
    <row r="29" spans="1:18" s="317" customFormat="1">
      <c r="A29" s="2443"/>
      <c r="B29" s="143" t="s">
        <v>973</v>
      </c>
      <c r="C29" s="74"/>
      <c r="D29" s="55"/>
      <c r="E29" s="55"/>
      <c r="F29" s="55"/>
      <c r="G29" s="55"/>
      <c r="H29" s="55"/>
      <c r="I29" s="55"/>
      <c r="J29" s="55"/>
      <c r="K29" s="55"/>
      <c r="L29" s="55"/>
      <c r="M29" s="75"/>
      <c r="N29" s="11"/>
      <c r="O29" s="11"/>
      <c r="P29" s="11"/>
      <c r="Q29" s="11"/>
      <c r="R29" s="11"/>
    </row>
    <row r="30" spans="1:18" s="317" customFormat="1" ht="31.5" customHeight="1">
      <c r="A30" s="2443"/>
      <c r="B30" s="143"/>
      <c r="C30" s="76" t="s">
        <v>974</v>
      </c>
      <c r="D30" s="178" t="s">
        <v>326</v>
      </c>
      <c r="E30" s="23"/>
      <c r="F30" s="31" t="s">
        <v>975</v>
      </c>
      <c r="G30" s="178" t="s">
        <v>326</v>
      </c>
      <c r="H30" s="23"/>
      <c r="I30" s="31" t="s">
        <v>976</v>
      </c>
      <c r="J30" s="1722" t="s">
        <v>326</v>
      </c>
      <c r="K30" s="1723"/>
      <c r="L30" s="1724"/>
      <c r="M30" s="29"/>
      <c r="N30" s="11"/>
      <c r="O30" s="11"/>
      <c r="P30" s="11"/>
      <c r="Q30" s="11"/>
      <c r="R30" s="11"/>
    </row>
    <row r="31" spans="1:18" s="317" customFormat="1">
      <c r="A31" s="2443"/>
      <c r="B31" s="142"/>
      <c r="C31" s="71"/>
      <c r="D31" s="20"/>
      <c r="E31" s="20"/>
      <c r="F31" s="20"/>
      <c r="G31" s="20"/>
      <c r="H31" s="20"/>
      <c r="I31" s="20"/>
      <c r="J31" s="20"/>
      <c r="K31" s="20"/>
      <c r="L31" s="20"/>
      <c r="M31" s="21"/>
      <c r="N31" s="11"/>
      <c r="O31" s="11"/>
      <c r="P31" s="11"/>
      <c r="Q31" s="11"/>
      <c r="R31" s="11"/>
    </row>
    <row r="32" spans="1:18" s="317" customFormat="1">
      <c r="A32" s="2443"/>
      <c r="B32" s="1556" t="s">
        <v>977</v>
      </c>
      <c r="C32" s="77"/>
      <c r="D32" s="32"/>
      <c r="E32" s="32"/>
      <c r="F32" s="32"/>
      <c r="G32" s="32"/>
      <c r="H32" s="32"/>
      <c r="I32" s="32"/>
      <c r="J32" s="32"/>
      <c r="K32" s="32"/>
      <c r="L32" s="124"/>
      <c r="M32" s="125"/>
      <c r="N32" s="11"/>
      <c r="O32" s="11"/>
      <c r="P32" s="11"/>
      <c r="Q32" s="11"/>
      <c r="R32" s="11"/>
    </row>
    <row r="33" spans="1:18" s="317" customFormat="1">
      <c r="A33" s="2443"/>
      <c r="B33" s="1557"/>
      <c r="C33" s="78" t="s">
        <v>978</v>
      </c>
      <c r="D33" s="205">
        <v>2024</v>
      </c>
      <c r="E33" s="34"/>
      <c r="F33" s="23" t="s">
        <v>979</v>
      </c>
      <c r="G33" s="199" t="s">
        <v>2211</v>
      </c>
      <c r="H33" s="34"/>
      <c r="I33" s="31"/>
      <c r="J33" s="34"/>
      <c r="K33" s="34"/>
      <c r="L33" s="25"/>
      <c r="M33" s="108"/>
      <c r="N33" s="11"/>
      <c r="O33" s="11"/>
      <c r="P33" s="11"/>
      <c r="Q33" s="11"/>
      <c r="R33" s="11"/>
    </row>
    <row r="34" spans="1:18" s="317" customFormat="1">
      <c r="A34" s="2443"/>
      <c r="B34" s="1558"/>
      <c r="C34" s="71"/>
      <c r="D34" s="36"/>
      <c r="E34" s="37"/>
      <c r="F34" s="20"/>
      <c r="G34" s="37"/>
      <c r="H34" s="37"/>
      <c r="I34" s="38"/>
      <c r="J34" s="37"/>
      <c r="K34" s="37"/>
      <c r="L34" s="113"/>
      <c r="M34" s="127"/>
      <c r="N34" s="11"/>
      <c r="O34" s="11"/>
      <c r="P34" s="11"/>
      <c r="Q34" s="11"/>
      <c r="R34" s="11"/>
    </row>
    <row r="35" spans="1:18" s="317" customFormat="1">
      <c r="A35" s="2443"/>
      <c r="B35" s="1556" t="s">
        <v>980</v>
      </c>
      <c r="C35" s="79"/>
      <c r="D35" s="66"/>
      <c r="E35" s="66"/>
      <c r="F35" s="66"/>
      <c r="G35" s="66"/>
      <c r="H35" s="66"/>
      <c r="I35" s="66"/>
      <c r="J35" s="66"/>
      <c r="K35" s="66"/>
      <c r="L35" s="66"/>
      <c r="M35" s="80"/>
      <c r="N35" s="11"/>
      <c r="O35" s="11"/>
      <c r="P35" s="11"/>
      <c r="Q35" s="11"/>
      <c r="R35" s="11"/>
    </row>
    <row r="36" spans="1:18" s="317" customFormat="1">
      <c r="A36" s="2443"/>
      <c r="B36" s="1557"/>
      <c r="C36" s="81"/>
      <c r="D36" s="6">
        <v>2023</v>
      </c>
      <c r="E36" s="6"/>
      <c r="F36" s="6">
        <v>2024</v>
      </c>
      <c r="G36" s="6"/>
      <c r="H36" s="131">
        <v>2025</v>
      </c>
      <c r="I36" s="131"/>
      <c r="J36" s="131">
        <v>2026</v>
      </c>
      <c r="K36" s="6"/>
      <c r="L36" s="6">
        <v>2027</v>
      </c>
      <c r="M36" s="39"/>
      <c r="N36" s="11"/>
      <c r="O36" s="11"/>
      <c r="P36" s="11"/>
      <c r="Q36" s="11"/>
      <c r="R36" s="11"/>
    </row>
    <row r="37" spans="1:18" s="317" customFormat="1">
      <c r="A37" s="2443"/>
      <c r="B37" s="1557"/>
      <c r="C37" s="81"/>
      <c r="D37" s="204">
        <v>0</v>
      </c>
      <c r="E37" s="9"/>
      <c r="F37" s="1394">
        <v>0.5</v>
      </c>
      <c r="G37" s="1235"/>
      <c r="H37" s="1394">
        <v>0.5</v>
      </c>
      <c r="I37" s="9"/>
      <c r="J37" s="204">
        <v>0</v>
      </c>
      <c r="K37" s="9"/>
      <c r="L37" s="204">
        <v>0</v>
      </c>
      <c r="M37" s="95"/>
      <c r="N37" s="11"/>
      <c r="O37" s="11"/>
      <c r="P37" s="11"/>
      <c r="Q37" s="11"/>
      <c r="R37" s="11"/>
    </row>
    <row r="38" spans="1:18" s="317" customFormat="1">
      <c r="A38" s="2443"/>
      <c r="B38" s="1557"/>
      <c r="C38" s="81"/>
      <c r="D38" s="6">
        <v>2028</v>
      </c>
      <c r="E38" s="6"/>
      <c r="F38" s="6">
        <v>2029</v>
      </c>
      <c r="G38" s="6"/>
      <c r="H38" s="131">
        <v>2030</v>
      </c>
      <c r="I38" s="131"/>
      <c r="J38" s="131">
        <v>2031</v>
      </c>
      <c r="K38" s="6"/>
      <c r="L38" s="6">
        <v>2032</v>
      </c>
      <c r="M38" s="15"/>
      <c r="N38" s="11"/>
      <c r="O38" s="11"/>
      <c r="P38" s="11"/>
      <c r="Q38" s="11"/>
      <c r="R38" s="11"/>
    </row>
    <row r="39" spans="1:18" s="317" customFormat="1">
      <c r="A39" s="2443"/>
      <c r="B39" s="1557"/>
      <c r="C39" s="81"/>
      <c r="D39" s="204">
        <v>0</v>
      </c>
      <c r="E39" s="9"/>
      <c r="F39" s="204">
        <v>0</v>
      </c>
      <c r="G39" s="9"/>
      <c r="H39" s="204">
        <v>0</v>
      </c>
      <c r="I39" s="9"/>
      <c r="J39" s="204">
        <v>0</v>
      </c>
      <c r="K39" s="9"/>
      <c r="L39" s="204">
        <v>0</v>
      </c>
      <c r="M39" s="95"/>
      <c r="N39" s="11"/>
      <c r="O39" s="11"/>
      <c r="P39" s="11"/>
      <c r="Q39" s="11"/>
      <c r="R39" s="11"/>
    </row>
    <row r="40" spans="1:18" s="317" customFormat="1">
      <c r="A40" s="2443"/>
      <c r="B40" s="1557"/>
      <c r="C40" s="81"/>
      <c r="D40" s="6">
        <v>2033</v>
      </c>
      <c r="E40" s="6"/>
      <c r="F40" s="10" t="s">
        <v>981</v>
      </c>
      <c r="G40" s="6"/>
      <c r="H40" s="131"/>
      <c r="I40" s="131"/>
      <c r="J40" s="131"/>
      <c r="K40" s="6"/>
      <c r="L40" s="6"/>
      <c r="M40" s="200"/>
      <c r="N40" s="11"/>
      <c r="O40" s="11"/>
      <c r="P40" s="11"/>
      <c r="Q40" s="11"/>
      <c r="R40" s="11"/>
    </row>
    <row r="41" spans="1:18" s="317" customFormat="1">
      <c r="A41" s="2443"/>
      <c r="B41" s="1557"/>
      <c r="C41" s="81"/>
      <c r="D41" s="204">
        <v>0</v>
      </c>
      <c r="E41" s="9"/>
      <c r="F41" s="1394">
        <v>1</v>
      </c>
      <c r="G41" s="203"/>
      <c r="H41" s="97"/>
      <c r="I41" s="6"/>
      <c r="J41" s="97"/>
      <c r="K41" s="6"/>
      <c r="L41" s="97"/>
      <c r="M41" s="201"/>
      <c r="N41" s="11"/>
      <c r="O41" s="11"/>
      <c r="P41" s="11"/>
      <c r="Q41" s="11"/>
      <c r="R41" s="11"/>
    </row>
    <row r="42" spans="1:18" s="317" customFormat="1">
      <c r="A42" s="2443"/>
      <c r="B42" s="1557"/>
      <c r="C42" s="82"/>
      <c r="D42" s="10"/>
      <c r="E42" s="94"/>
      <c r="F42" s="10"/>
      <c r="G42" s="94"/>
      <c r="H42" s="92"/>
      <c r="I42" s="67"/>
      <c r="J42" s="92"/>
      <c r="K42" s="67"/>
      <c r="L42" s="92"/>
      <c r="M42" s="202"/>
      <c r="N42" s="11"/>
      <c r="O42" s="11"/>
      <c r="P42" s="11"/>
      <c r="Q42" s="11"/>
      <c r="R42" s="11"/>
    </row>
    <row r="43" spans="1:18" s="317" customFormat="1" ht="18" customHeight="1">
      <c r="A43" s="2443"/>
      <c r="B43" s="1556" t="s">
        <v>982</v>
      </c>
      <c r="C43" s="72"/>
      <c r="D43" s="22"/>
      <c r="E43" s="22"/>
      <c r="F43" s="22"/>
      <c r="G43" s="22"/>
      <c r="H43" s="22"/>
      <c r="I43" s="22"/>
      <c r="J43" s="22"/>
      <c r="K43" s="22"/>
      <c r="L43" s="25"/>
      <c r="M43" s="108"/>
      <c r="N43" s="11"/>
      <c r="O43" s="11"/>
      <c r="P43" s="11"/>
      <c r="Q43" s="11"/>
      <c r="R43" s="11"/>
    </row>
    <row r="44" spans="1:18" s="317" customFormat="1">
      <c r="A44" s="2443"/>
      <c r="B44" s="1557"/>
      <c r="C44" s="109"/>
      <c r="D44" s="40" t="s">
        <v>93</v>
      </c>
      <c r="E44" s="41" t="s">
        <v>95</v>
      </c>
      <c r="F44" s="1592" t="s">
        <v>983</v>
      </c>
      <c r="G44" s="1725"/>
      <c r="H44" s="1725"/>
      <c r="I44" s="1725"/>
      <c r="J44" s="1725"/>
      <c r="K44" s="110" t="s">
        <v>984</v>
      </c>
      <c r="L44" s="1599"/>
      <c r="M44" s="1600"/>
      <c r="N44" s="11"/>
      <c r="O44" s="11"/>
      <c r="P44" s="11"/>
      <c r="Q44" s="11"/>
      <c r="R44" s="11"/>
    </row>
    <row r="45" spans="1:18" s="317" customFormat="1">
      <c r="A45" s="2443"/>
      <c r="B45" s="1557"/>
      <c r="C45" s="109"/>
      <c r="D45" s="111"/>
      <c r="E45" s="18" t="s">
        <v>964</v>
      </c>
      <c r="F45" s="1592"/>
      <c r="G45" s="1725"/>
      <c r="H45" s="1725"/>
      <c r="I45" s="1725"/>
      <c r="J45" s="1725"/>
      <c r="K45" s="25"/>
      <c r="L45" s="1601"/>
      <c r="M45" s="1602"/>
      <c r="N45" s="11"/>
      <c r="O45" s="11"/>
      <c r="P45" s="11"/>
      <c r="Q45" s="11"/>
      <c r="R45" s="11"/>
    </row>
    <row r="46" spans="1:18" s="317" customFormat="1">
      <c r="A46" s="2443"/>
      <c r="B46" s="1558"/>
      <c r="C46" s="112"/>
      <c r="D46" s="113"/>
      <c r="E46" s="113"/>
      <c r="F46" s="113"/>
      <c r="G46" s="113"/>
      <c r="H46" s="113"/>
      <c r="I46" s="113"/>
      <c r="J46" s="113"/>
      <c r="K46" s="113"/>
      <c r="L46" s="25"/>
      <c r="M46" s="108"/>
      <c r="N46" s="11"/>
      <c r="O46" s="11"/>
      <c r="P46" s="11"/>
      <c r="Q46" s="11"/>
      <c r="R46" s="11"/>
    </row>
    <row r="47" spans="1:18" s="317" customFormat="1" ht="316.5" customHeight="1">
      <c r="A47" s="2443"/>
      <c r="B47" s="151" t="s">
        <v>985</v>
      </c>
      <c r="C47" s="1719" t="s">
        <v>2231</v>
      </c>
      <c r="D47" s="1720"/>
      <c r="E47" s="1720"/>
      <c r="F47" s="1720"/>
      <c r="G47" s="1720"/>
      <c r="H47" s="1720"/>
      <c r="I47" s="1720"/>
      <c r="J47" s="1720"/>
      <c r="K47" s="1720"/>
      <c r="L47" s="1720"/>
      <c r="M47" s="1721"/>
      <c r="N47" s="11"/>
      <c r="O47" s="11"/>
      <c r="P47" s="11"/>
      <c r="Q47" s="11"/>
      <c r="R47" s="11"/>
    </row>
    <row r="48" spans="1:18" s="317" customFormat="1" ht="50.25" customHeight="1">
      <c r="A48" s="2443"/>
      <c r="B48" s="140" t="s">
        <v>986</v>
      </c>
      <c r="C48" s="1719" t="s">
        <v>2232</v>
      </c>
      <c r="D48" s="1720"/>
      <c r="E48" s="1720"/>
      <c r="F48" s="1720"/>
      <c r="G48" s="1720"/>
      <c r="H48" s="1720"/>
      <c r="I48" s="1720"/>
      <c r="J48" s="1720"/>
      <c r="K48" s="1720"/>
      <c r="L48" s="1720"/>
      <c r="M48" s="1721"/>
      <c r="N48" s="11"/>
      <c r="O48" s="11"/>
      <c r="P48" s="11"/>
      <c r="Q48" s="11"/>
      <c r="R48" s="11"/>
    </row>
    <row r="49" spans="1:18" s="317" customFormat="1">
      <c r="A49" s="2443"/>
      <c r="B49" s="140" t="s">
        <v>988</v>
      </c>
      <c r="C49" s="2439">
        <v>30</v>
      </c>
      <c r="D49" s="2440"/>
      <c r="E49" s="2440"/>
      <c r="F49" s="2440"/>
      <c r="G49" s="2440"/>
      <c r="H49" s="2440"/>
      <c r="I49" s="2440"/>
      <c r="J49" s="2440"/>
      <c r="K49" s="2440"/>
      <c r="L49" s="2440"/>
      <c r="M49" s="2441"/>
      <c r="N49" s="11"/>
      <c r="O49" s="11"/>
      <c r="P49" s="11"/>
      <c r="Q49" s="11"/>
      <c r="R49" s="11"/>
    </row>
    <row r="50" spans="1:18" s="317" customFormat="1" ht="15.75" customHeight="1">
      <c r="A50" s="2443"/>
      <c r="B50" s="140" t="s">
        <v>990</v>
      </c>
      <c r="C50" s="2439" t="s">
        <v>1099</v>
      </c>
      <c r="D50" s="2440"/>
      <c r="E50" s="2440"/>
      <c r="F50" s="2440"/>
      <c r="G50" s="2440"/>
      <c r="H50" s="2440"/>
      <c r="I50" s="2440"/>
      <c r="J50" s="2440"/>
      <c r="K50" s="2440"/>
      <c r="L50" s="2440"/>
      <c r="M50" s="2441"/>
      <c r="N50" s="11"/>
      <c r="O50" s="11"/>
      <c r="P50" s="11"/>
      <c r="Q50" s="11"/>
      <c r="R50" s="11"/>
    </row>
    <row r="51" spans="1:18" s="317" customFormat="1" ht="15.75" customHeight="1">
      <c r="A51" s="1699" t="s">
        <v>216</v>
      </c>
      <c r="B51" s="144" t="s">
        <v>992</v>
      </c>
      <c r="C51" s="2225" t="s">
        <v>2233</v>
      </c>
      <c r="D51" s="2226"/>
      <c r="E51" s="2226"/>
      <c r="F51" s="2226"/>
      <c r="G51" s="2226"/>
      <c r="H51" s="2226"/>
      <c r="I51" s="2226"/>
      <c r="J51" s="2226"/>
      <c r="K51" s="2226"/>
      <c r="L51" s="2226"/>
      <c r="M51" s="2227"/>
      <c r="N51" s="11"/>
      <c r="O51" s="11"/>
      <c r="P51" s="11"/>
      <c r="Q51" s="11"/>
      <c r="R51" s="11"/>
    </row>
    <row r="52" spans="1:18" s="317" customFormat="1">
      <c r="A52" s="1700"/>
      <c r="B52" s="144" t="s">
        <v>993</v>
      </c>
      <c r="C52" s="2225" t="s">
        <v>2234</v>
      </c>
      <c r="D52" s="2226"/>
      <c r="E52" s="2226"/>
      <c r="F52" s="2226"/>
      <c r="G52" s="2226"/>
      <c r="H52" s="2226"/>
      <c r="I52" s="2226"/>
      <c r="J52" s="2226"/>
      <c r="K52" s="2226"/>
      <c r="L52" s="2226"/>
      <c r="M52" s="2227"/>
      <c r="N52" s="11"/>
      <c r="O52" s="11"/>
      <c r="P52" s="11"/>
      <c r="Q52" s="11"/>
      <c r="R52" s="11"/>
    </row>
    <row r="53" spans="1:18" s="317" customFormat="1">
      <c r="A53" s="1700"/>
      <c r="B53" s="144" t="s">
        <v>995</v>
      </c>
      <c r="C53" s="2225" t="s">
        <v>2235</v>
      </c>
      <c r="D53" s="2226"/>
      <c r="E53" s="2226"/>
      <c r="F53" s="2226"/>
      <c r="G53" s="2226"/>
      <c r="H53" s="2226"/>
      <c r="I53" s="2226"/>
      <c r="J53" s="2226"/>
      <c r="K53" s="2226"/>
      <c r="L53" s="2226"/>
      <c r="M53" s="2227"/>
      <c r="N53" s="11"/>
      <c r="O53" s="11"/>
      <c r="P53" s="11"/>
      <c r="Q53" s="11"/>
      <c r="R53" s="11"/>
    </row>
    <row r="54" spans="1:18" s="317" customFormat="1" ht="15.75" customHeight="1">
      <c r="A54" s="1700"/>
      <c r="B54" s="145" t="s">
        <v>997</v>
      </c>
      <c r="C54" s="2225" t="s">
        <v>2236</v>
      </c>
      <c r="D54" s="2226"/>
      <c r="E54" s="2226"/>
      <c r="F54" s="2226"/>
      <c r="G54" s="2226"/>
      <c r="H54" s="2226"/>
      <c r="I54" s="2226"/>
      <c r="J54" s="2226"/>
      <c r="K54" s="2226"/>
      <c r="L54" s="2226"/>
      <c r="M54" s="2227"/>
      <c r="N54" s="11"/>
      <c r="O54" s="11"/>
      <c r="P54" s="11"/>
      <c r="Q54" s="11"/>
      <c r="R54" s="11"/>
    </row>
    <row r="55" spans="1:18" s="317" customFormat="1" ht="15.75" customHeight="1">
      <c r="A55" s="1700"/>
      <c r="B55" s="144" t="s">
        <v>998</v>
      </c>
      <c r="C55" s="2444" t="s">
        <v>2237</v>
      </c>
      <c r="D55" s="2445"/>
      <c r="E55" s="2445"/>
      <c r="F55" s="2445"/>
      <c r="G55" s="2445"/>
      <c r="H55" s="2445"/>
      <c r="I55" s="2445"/>
      <c r="J55" s="2445"/>
      <c r="K55" s="2445"/>
      <c r="L55" s="2445"/>
      <c r="M55" s="2446"/>
      <c r="N55" s="11"/>
      <c r="O55" s="11"/>
      <c r="P55" s="11"/>
      <c r="Q55" s="11"/>
      <c r="R55" s="11"/>
    </row>
    <row r="56" spans="1:18" s="317" customFormat="1" ht="16.5" thickBot="1">
      <c r="A56" s="1704"/>
      <c r="B56" s="144" t="s">
        <v>999</v>
      </c>
      <c r="C56" s="2225" t="s">
        <v>2223</v>
      </c>
      <c r="D56" s="2226"/>
      <c r="E56" s="2226"/>
      <c r="F56" s="2226"/>
      <c r="G56" s="2226"/>
      <c r="H56" s="2226"/>
      <c r="I56" s="2226"/>
      <c r="J56" s="2226"/>
      <c r="K56" s="2226"/>
      <c r="L56" s="2226"/>
      <c r="M56" s="2227"/>
      <c r="N56" s="11"/>
      <c r="O56" s="11"/>
      <c r="P56" s="11"/>
      <c r="Q56" s="11"/>
      <c r="R56" s="11"/>
    </row>
    <row r="57" spans="1:18" s="317" customFormat="1" ht="15.75" customHeight="1">
      <c r="A57" s="1699" t="s">
        <v>1000</v>
      </c>
      <c r="B57" s="146" t="s">
        <v>1001</v>
      </c>
      <c r="C57" s="2447" t="s">
        <v>2238</v>
      </c>
      <c r="D57" s="2440"/>
      <c r="E57" s="2440"/>
      <c r="F57" s="2440"/>
      <c r="G57" s="2440"/>
      <c r="H57" s="2440"/>
      <c r="I57" s="2440"/>
      <c r="J57" s="2440"/>
      <c r="K57" s="2440"/>
      <c r="L57" s="2440"/>
      <c r="M57" s="2441"/>
      <c r="N57" s="11"/>
      <c r="O57" s="11"/>
      <c r="P57" s="11"/>
      <c r="Q57" s="11"/>
      <c r="R57" s="11"/>
    </row>
    <row r="58" spans="1:18" s="317" customFormat="1" ht="30" customHeight="1">
      <c r="A58" s="1700"/>
      <c r="B58" s="146" t="s">
        <v>1003</v>
      </c>
      <c r="C58" s="2447" t="s">
        <v>1227</v>
      </c>
      <c r="D58" s="2440"/>
      <c r="E58" s="2440"/>
      <c r="F58" s="2440"/>
      <c r="G58" s="2440"/>
      <c r="H58" s="2440"/>
      <c r="I58" s="2440"/>
      <c r="J58" s="2440"/>
      <c r="K58" s="2440"/>
      <c r="L58" s="2440"/>
      <c r="M58" s="2441"/>
      <c r="N58" s="11"/>
      <c r="O58" s="11"/>
      <c r="P58" s="11"/>
      <c r="Q58" s="11"/>
      <c r="R58" s="11"/>
    </row>
    <row r="59" spans="1:18" s="317" customFormat="1" ht="30" customHeight="1" thickBot="1">
      <c r="A59" s="1700"/>
      <c r="B59" s="147" t="s">
        <v>296</v>
      </c>
      <c r="C59" s="2447" t="s">
        <v>2239</v>
      </c>
      <c r="D59" s="2440"/>
      <c r="E59" s="2440"/>
      <c r="F59" s="2440"/>
      <c r="G59" s="2440"/>
      <c r="H59" s="2440"/>
      <c r="I59" s="2440"/>
      <c r="J59" s="2440"/>
      <c r="K59" s="2440"/>
      <c r="L59" s="2440"/>
      <c r="M59" s="2441"/>
      <c r="N59" s="11"/>
      <c r="O59" s="11"/>
      <c r="P59" s="11"/>
      <c r="Q59" s="11"/>
      <c r="R59" s="11"/>
    </row>
    <row r="60" spans="1:18" s="317" customFormat="1" ht="65.25" customHeight="1" thickBot="1">
      <c r="A60" s="138" t="s">
        <v>220</v>
      </c>
      <c r="B60" s="1395"/>
      <c r="C60" s="1701" t="s">
        <v>2293</v>
      </c>
      <c r="D60" s="2073"/>
      <c r="E60" s="2073"/>
      <c r="F60" s="2073"/>
      <c r="G60" s="2073"/>
      <c r="H60" s="2073"/>
      <c r="I60" s="2073"/>
      <c r="J60" s="2073"/>
      <c r="K60" s="2073"/>
      <c r="L60" s="2073"/>
      <c r="M60" s="2074"/>
      <c r="N60" s="11"/>
      <c r="O60" s="11"/>
      <c r="P60" s="11"/>
      <c r="Q60" s="11"/>
      <c r="R60" s="11"/>
    </row>
    <row r="61" spans="1:18" s="317" customFormat="1">
      <c r="B61" s="1396"/>
      <c r="N61" s="11"/>
      <c r="O61" s="11"/>
      <c r="P61" s="11"/>
      <c r="Q61" s="11"/>
      <c r="R61" s="11"/>
    </row>
    <row r="62" spans="1:18" s="317" customFormat="1">
      <c r="B62" s="1396"/>
      <c r="N62" s="11"/>
      <c r="O62" s="11"/>
      <c r="P62" s="11"/>
      <c r="Q62" s="11"/>
      <c r="R62" s="11"/>
    </row>
    <row r="63" spans="1:18" s="317" customFormat="1">
      <c r="B63" s="1396"/>
      <c r="N63" s="11"/>
      <c r="O63" s="11"/>
      <c r="P63" s="11"/>
      <c r="Q63" s="11"/>
      <c r="R63" s="11"/>
    </row>
    <row r="64" spans="1:18" s="317" customFormat="1">
      <c r="B64" s="1396"/>
      <c r="N64" s="11"/>
      <c r="O64" s="11"/>
      <c r="P64" s="11"/>
      <c r="Q64" s="11"/>
      <c r="R64" s="11"/>
    </row>
  </sheetData>
  <mergeCells count="50">
    <mergeCell ref="A57:A59"/>
    <mergeCell ref="C57:M57"/>
    <mergeCell ref="C58:M58"/>
    <mergeCell ref="C59:M59"/>
    <mergeCell ref="C60:M60"/>
    <mergeCell ref="A51:A56"/>
    <mergeCell ref="C51:M51"/>
    <mergeCell ref="C52:M52"/>
    <mergeCell ref="C53:M53"/>
    <mergeCell ref="C54:M54"/>
    <mergeCell ref="C55:M55"/>
    <mergeCell ref="C56:M56"/>
    <mergeCell ref="C50:M50"/>
    <mergeCell ref="A16:A50"/>
    <mergeCell ref="C16:M16"/>
    <mergeCell ref="C17:M17"/>
    <mergeCell ref="B18:B24"/>
    <mergeCell ref="B25:B28"/>
    <mergeCell ref="J30:L30"/>
    <mergeCell ref="B32:B34"/>
    <mergeCell ref="B35:B42"/>
    <mergeCell ref="B43:B46"/>
    <mergeCell ref="F44:F45"/>
    <mergeCell ref="G44:J45"/>
    <mergeCell ref="L44:M45"/>
    <mergeCell ref="C47:M47"/>
    <mergeCell ref="C48:M48"/>
    <mergeCell ref="C49:M49"/>
    <mergeCell ref="C11:M11"/>
    <mergeCell ref="C12:M12"/>
    <mergeCell ref="C13:M13"/>
    <mergeCell ref="B14:B15"/>
    <mergeCell ref="C14:D14"/>
    <mergeCell ref="F14:M14"/>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1"/>
  <sheetViews>
    <sheetView topLeftCell="C40"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34.85546875" style="11" customWidth="1"/>
    <col min="14" max="18" width="28" style="11" customWidth="1"/>
    <col min="19" max="16384" width="11.42578125" style="11"/>
  </cols>
  <sheetData>
    <row r="1" spans="1:13" ht="16.5" thickBot="1">
      <c r="A1" s="56"/>
      <c r="B1" s="57" t="s">
        <v>2251</v>
      </c>
      <c r="C1" s="196"/>
      <c r="D1" s="196"/>
      <c r="E1" s="196"/>
      <c r="F1" s="196"/>
      <c r="G1" s="196"/>
      <c r="H1" s="196"/>
      <c r="I1" s="196"/>
      <c r="J1" s="196"/>
      <c r="K1" s="196"/>
      <c r="L1" s="196"/>
      <c r="M1" s="197"/>
    </row>
    <row r="2" spans="1:13" ht="36" customHeight="1">
      <c r="A2" s="1728" t="s">
        <v>944</v>
      </c>
      <c r="B2" s="139" t="s">
        <v>945</v>
      </c>
      <c r="C2" s="1730" t="s">
        <v>2241</v>
      </c>
      <c r="D2" s="1731"/>
      <c r="E2" s="1731"/>
      <c r="F2" s="1731"/>
      <c r="G2" s="1731"/>
      <c r="H2" s="1731"/>
      <c r="I2" s="1731"/>
      <c r="J2" s="1731"/>
      <c r="K2" s="1731"/>
      <c r="L2" s="1731"/>
      <c r="M2" s="1732"/>
    </row>
    <row r="3" spans="1:13" ht="31.5">
      <c r="A3" s="1729"/>
      <c r="B3" s="151" t="s">
        <v>1063</v>
      </c>
      <c r="C3" s="1733" t="s">
        <v>2226</v>
      </c>
      <c r="D3" s="1734"/>
      <c r="E3" s="1734"/>
      <c r="F3" s="1734"/>
      <c r="G3" s="1734"/>
      <c r="H3" s="1734"/>
      <c r="I3" s="1734"/>
      <c r="J3" s="1734"/>
      <c r="K3" s="1734"/>
      <c r="L3" s="1734"/>
      <c r="M3" s="1735"/>
    </row>
    <row r="4" spans="1:13" ht="25.5" customHeight="1">
      <c r="A4" s="1729"/>
      <c r="B4" s="142" t="s">
        <v>292</v>
      </c>
      <c r="C4" s="114" t="s">
        <v>95</v>
      </c>
      <c r="D4" s="115"/>
      <c r="E4" s="1390"/>
      <c r="F4" s="1736" t="s">
        <v>293</v>
      </c>
      <c r="G4" s="1737"/>
      <c r="H4" s="117"/>
      <c r="I4" s="1958"/>
      <c r="J4" s="2055"/>
      <c r="K4" s="2055"/>
      <c r="L4" s="2055"/>
      <c r="M4" s="2056"/>
    </row>
    <row r="5" spans="1:13">
      <c r="A5" s="1729"/>
      <c r="B5" s="142" t="s">
        <v>947</v>
      </c>
      <c r="C5" s="1733"/>
      <c r="D5" s="1734"/>
      <c r="E5" s="1734"/>
      <c r="F5" s="1734"/>
      <c r="G5" s="1734"/>
      <c r="H5" s="1734"/>
      <c r="I5" s="1734"/>
      <c r="J5" s="1734"/>
      <c r="K5" s="1734"/>
      <c r="L5" s="1734"/>
      <c r="M5" s="1735"/>
    </row>
    <row r="6" spans="1:13" ht="31.5" customHeight="1">
      <c r="A6" s="1729"/>
      <c r="B6" s="142" t="s">
        <v>948</v>
      </c>
      <c r="C6" s="1738"/>
      <c r="D6" s="1739"/>
      <c r="E6" s="1739"/>
      <c r="F6" s="1739"/>
      <c r="G6" s="1739"/>
      <c r="H6" s="1739"/>
      <c r="I6" s="1739"/>
      <c r="J6" s="1739"/>
      <c r="K6" s="1739"/>
      <c r="L6" s="1739"/>
      <c r="M6" s="1740"/>
    </row>
    <row r="7" spans="1:13" ht="36.75" customHeight="1">
      <c r="A7" s="1729"/>
      <c r="B7" s="151" t="s">
        <v>949</v>
      </c>
      <c r="C7" s="1583" t="s">
        <v>2206</v>
      </c>
      <c r="D7" s="1560"/>
      <c r="E7" s="2055"/>
      <c r="F7" s="2055"/>
      <c r="G7" s="121"/>
      <c r="H7" s="61" t="s">
        <v>296</v>
      </c>
      <c r="I7" s="1958" t="s">
        <v>2294</v>
      </c>
      <c r="J7" s="2055"/>
      <c r="K7" s="2055"/>
      <c r="L7" s="2055"/>
      <c r="M7" s="2056"/>
    </row>
    <row r="8" spans="1:13" ht="3.75" customHeight="1">
      <c r="A8" s="1729"/>
      <c r="B8" s="2448" t="s">
        <v>950</v>
      </c>
      <c r="C8" s="122"/>
      <c r="D8" s="123"/>
      <c r="E8" s="123"/>
      <c r="F8" s="123"/>
      <c r="G8" s="123"/>
      <c r="H8" s="123"/>
      <c r="I8" s="123"/>
      <c r="J8" s="123"/>
      <c r="K8" s="123"/>
      <c r="L8" s="124"/>
      <c r="M8" s="125"/>
    </row>
    <row r="9" spans="1:13" ht="31.5" customHeight="1">
      <c r="A9" s="1729"/>
      <c r="B9" s="2449"/>
      <c r="C9" s="1744" t="s">
        <v>2252</v>
      </c>
      <c r="D9" s="1745"/>
      <c r="E9" s="27"/>
      <c r="F9" s="1726"/>
      <c r="G9" s="1726"/>
      <c r="H9" s="27"/>
      <c r="I9" s="1745"/>
      <c r="J9" s="1745"/>
      <c r="K9" s="27"/>
      <c r="L9" s="25"/>
      <c r="M9" s="108"/>
    </row>
    <row r="10" spans="1:13" ht="16.5" customHeight="1">
      <c r="A10" s="1729"/>
      <c r="B10" s="2449"/>
      <c r="C10" s="1727" t="s">
        <v>951</v>
      </c>
      <c r="D10" s="1726"/>
      <c r="E10" s="126"/>
      <c r="F10" s="1726" t="s">
        <v>951</v>
      </c>
      <c r="G10" s="1726"/>
      <c r="H10" s="126"/>
      <c r="I10" s="1726" t="s">
        <v>951</v>
      </c>
      <c r="J10" s="1726"/>
      <c r="K10" s="126"/>
      <c r="L10" s="113"/>
      <c r="M10" s="127"/>
    </row>
    <row r="11" spans="1:13" ht="3.75" customHeight="1">
      <c r="A11" s="1729"/>
      <c r="B11" s="2449"/>
      <c r="C11" s="122"/>
      <c r="D11" s="123"/>
      <c r="E11" s="123"/>
      <c r="F11" s="123"/>
      <c r="G11" s="123"/>
      <c r="H11" s="123"/>
      <c r="I11" s="123"/>
      <c r="J11" s="123"/>
      <c r="K11" s="123"/>
      <c r="L11" s="124"/>
      <c r="M11" s="125"/>
    </row>
    <row r="12" spans="1:13" ht="60.75" customHeight="1">
      <c r="A12" s="1729"/>
      <c r="B12" s="151" t="s">
        <v>952</v>
      </c>
      <c r="C12" s="1716" t="s">
        <v>2295</v>
      </c>
      <c r="D12" s="1717"/>
      <c r="E12" s="1717"/>
      <c r="F12" s="1717"/>
      <c r="G12" s="1717"/>
      <c r="H12" s="1717"/>
      <c r="I12" s="1717"/>
      <c r="J12" s="1717"/>
      <c r="K12" s="1717"/>
      <c r="L12" s="1717"/>
      <c r="M12" s="1718"/>
    </row>
    <row r="13" spans="1:13" ht="73.5" customHeight="1">
      <c r="A13" s="1729"/>
      <c r="B13" s="151" t="s">
        <v>1069</v>
      </c>
      <c r="C13" s="1716" t="s">
        <v>2253</v>
      </c>
      <c r="D13" s="1717"/>
      <c r="E13" s="1717"/>
      <c r="F13" s="1717"/>
      <c r="G13" s="1717"/>
      <c r="H13" s="1717"/>
      <c r="I13" s="1717"/>
      <c r="J13" s="1717"/>
      <c r="K13" s="1717"/>
      <c r="L13" s="1717"/>
      <c r="M13" s="1718"/>
    </row>
    <row r="14" spans="1:13" ht="31.5">
      <c r="A14" s="1729"/>
      <c r="B14" s="151" t="s">
        <v>1071</v>
      </c>
      <c r="C14" s="1747" t="s">
        <v>720</v>
      </c>
      <c r="D14" s="1712"/>
      <c r="E14" s="1712"/>
      <c r="F14" s="1712"/>
      <c r="G14" s="1712"/>
      <c r="H14" s="1712"/>
      <c r="I14" s="1712"/>
      <c r="J14" s="1712"/>
      <c r="K14" s="1712"/>
      <c r="L14" s="1712"/>
      <c r="M14" s="1713"/>
    </row>
    <row r="15" spans="1:13" ht="66" customHeight="1">
      <c r="A15" s="1729"/>
      <c r="B15" s="1746" t="s">
        <v>1072</v>
      </c>
      <c r="C15" s="1723" t="s">
        <v>2243</v>
      </c>
      <c r="D15" s="1723"/>
      <c r="E15" s="84" t="s">
        <v>108</v>
      </c>
      <c r="F15" s="1748" t="s">
        <v>2254</v>
      </c>
      <c r="G15" s="1717"/>
      <c r="H15" s="1717"/>
      <c r="I15" s="1717"/>
      <c r="J15" s="1717"/>
      <c r="K15" s="1717"/>
      <c r="L15" s="1717"/>
      <c r="M15" s="1718"/>
    </row>
    <row r="16" spans="1:13">
      <c r="A16" s="1729"/>
      <c r="B16" s="1746"/>
      <c r="C16" s="99"/>
      <c r="D16" s="99"/>
      <c r="E16" s="167"/>
      <c r="F16" s="55"/>
      <c r="G16" s="55"/>
      <c r="H16" s="55"/>
      <c r="I16" s="55"/>
      <c r="J16" s="55"/>
      <c r="K16" s="55"/>
      <c r="L16" s="124"/>
      <c r="M16" s="125"/>
    </row>
    <row r="17" spans="1:13">
      <c r="A17" s="1714" t="s">
        <v>204</v>
      </c>
      <c r="B17" s="140" t="s">
        <v>283</v>
      </c>
      <c r="C17" s="1716" t="s">
        <v>2245</v>
      </c>
      <c r="D17" s="1717"/>
      <c r="E17" s="1717"/>
      <c r="F17" s="1717"/>
      <c r="G17" s="1717"/>
      <c r="H17" s="1717"/>
      <c r="I17" s="1717"/>
      <c r="J17" s="1717"/>
      <c r="K17" s="1717"/>
      <c r="L17" s="1717"/>
      <c r="M17" s="1718"/>
    </row>
    <row r="18" spans="1:13" ht="60" customHeight="1">
      <c r="A18" s="1715"/>
      <c r="B18" s="140" t="s">
        <v>1074</v>
      </c>
      <c r="C18" s="1716" t="s">
        <v>2242</v>
      </c>
      <c r="D18" s="1717"/>
      <c r="E18" s="1717"/>
      <c r="F18" s="1717"/>
      <c r="G18" s="1717"/>
      <c r="H18" s="1717"/>
      <c r="I18" s="1717"/>
      <c r="J18" s="1717"/>
      <c r="K18" s="1717"/>
      <c r="L18" s="1717"/>
      <c r="M18" s="1718"/>
    </row>
    <row r="19" spans="1:13" ht="8.25" customHeight="1">
      <c r="A19" s="1715"/>
      <c r="B19" s="1556" t="s">
        <v>954</v>
      </c>
      <c r="C19"/>
      <c r="D19" s="12"/>
      <c r="E19" s="12"/>
      <c r="F19" s="12"/>
      <c r="G19" s="12"/>
      <c r="H19" s="12"/>
      <c r="I19" s="12"/>
      <c r="J19" s="12"/>
      <c r="K19" s="12"/>
      <c r="L19" s="12"/>
      <c r="M19" s="13"/>
    </row>
    <row r="20" spans="1:13" ht="9" customHeight="1">
      <c r="A20" s="1715"/>
      <c r="B20" s="1557"/>
      <c r="C20" s="69"/>
      <c r="D20" s="14"/>
      <c r="E20" s="5"/>
      <c r="F20" s="14"/>
      <c r="G20" s="5"/>
      <c r="H20" s="14"/>
      <c r="I20" s="5"/>
      <c r="J20" s="14"/>
      <c r="K20" s="5"/>
      <c r="L20" s="5"/>
      <c r="M20" s="15"/>
    </row>
    <row r="21" spans="1:13">
      <c r="A21" s="1715"/>
      <c r="B21" s="1557"/>
      <c r="C21" s="70" t="s">
        <v>955</v>
      </c>
      <c r="D21" s="16"/>
      <c r="E21" s="17" t="s">
        <v>956</v>
      </c>
      <c r="F21" s="16"/>
      <c r="G21" s="17" t="s">
        <v>957</v>
      </c>
      <c r="H21" s="16"/>
      <c r="I21" s="17" t="s">
        <v>958</v>
      </c>
      <c r="J21" s="18"/>
      <c r="K21" s="17"/>
      <c r="L21" s="17"/>
      <c r="M21" s="60"/>
    </row>
    <row r="22" spans="1:13">
      <c r="A22" s="1715"/>
      <c r="B22" s="1557"/>
      <c r="C22" s="70" t="s">
        <v>959</v>
      </c>
      <c r="D22" s="18"/>
      <c r="E22" s="17" t="s">
        <v>960</v>
      </c>
      <c r="F22" s="19"/>
      <c r="G22" s="17" t="s">
        <v>961</v>
      </c>
      <c r="H22" s="19"/>
      <c r="I22" s="17"/>
      <c r="J22" s="62"/>
      <c r="K22" s="17"/>
      <c r="L22" s="17"/>
      <c r="M22" s="60"/>
    </row>
    <row r="23" spans="1:13">
      <c r="A23" s="1715"/>
      <c r="B23" s="1557"/>
      <c r="C23" s="70" t="s">
        <v>962</v>
      </c>
      <c r="D23" s="18"/>
      <c r="E23" s="17" t="s">
        <v>963</v>
      </c>
      <c r="F23" s="18"/>
      <c r="G23" s="17"/>
      <c r="H23" s="62"/>
      <c r="I23" s="17"/>
      <c r="J23" s="62"/>
      <c r="K23" s="17"/>
      <c r="L23" s="17"/>
      <c r="M23" s="60"/>
    </row>
    <row r="24" spans="1:13">
      <c r="A24" s="1715"/>
      <c r="B24" s="1557"/>
      <c r="C24" s="70" t="s">
        <v>105</v>
      </c>
      <c r="D24" s="19" t="s">
        <v>964</v>
      </c>
      <c r="E24" s="17" t="s">
        <v>965</v>
      </c>
      <c r="F24" s="129" t="s">
        <v>2210</v>
      </c>
      <c r="G24" s="129"/>
      <c r="H24" s="129"/>
      <c r="I24" s="129"/>
      <c r="J24" s="129"/>
      <c r="K24" s="129"/>
      <c r="L24" s="129"/>
      <c r="M24" s="130"/>
    </row>
    <row r="25" spans="1:13" ht="9.75" customHeight="1">
      <c r="A25" s="1715"/>
      <c r="B25" s="1558"/>
      <c r="C25" s="71"/>
      <c r="D25" s="20"/>
      <c r="E25" s="20"/>
      <c r="F25" s="20"/>
      <c r="G25" s="20"/>
      <c r="H25" s="20"/>
      <c r="I25" s="20"/>
      <c r="J25" s="20"/>
      <c r="K25" s="20"/>
      <c r="L25" s="20"/>
      <c r="M25" s="21"/>
    </row>
    <row r="26" spans="1:13">
      <c r="A26" s="1715"/>
      <c r="B26" s="1556" t="s">
        <v>967</v>
      </c>
      <c r="C26" s="72"/>
      <c r="D26" s="22"/>
      <c r="E26" s="22"/>
      <c r="F26" s="22"/>
      <c r="G26" s="22"/>
      <c r="H26" s="22"/>
      <c r="I26" s="22"/>
      <c r="J26" s="22"/>
      <c r="K26" s="22"/>
      <c r="L26" s="124"/>
      <c r="M26" s="125"/>
    </row>
    <row r="27" spans="1:13">
      <c r="A27" s="1715"/>
      <c r="B27" s="1557"/>
      <c r="C27" s="70" t="s">
        <v>968</v>
      </c>
      <c r="D27" s="19"/>
      <c r="E27" s="23"/>
      <c r="F27" s="17" t="s">
        <v>969</v>
      </c>
      <c r="G27" s="18"/>
      <c r="H27" s="23"/>
      <c r="I27" s="17" t="s">
        <v>970</v>
      </c>
      <c r="J27" s="18" t="s">
        <v>964</v>
      </c>
      <c r="K27" s="23"/>
      <c r="L27" s="25"/>
      <c r="M27" s="108"/>
    </row>
    <row r="28" spans="1:13">
      <c r="A28" s="1715"/>
      <c r="B28" s="1557"/>
      <c r="C28" s="70" t="s">
        <v>971</v>
      </c>
      <c r="D28" s="24"/>
      <c r="E28" s="25"/>
      <c r="F28" s="17" t="s">
        <v>972</v>
      </c>
      <c r="G28" s="19"/>
      <c r="H28" s="25"/>
      <c r="I28" s="26"/>
      <c r="J28" s="25"/>
      <c r="K28" s="27"/>
      <c r="L28" s="25"/>
      <c r="M28" s="108"/>
    </row>
    <row r="29" spans="1:13">
      <c r="A29" s="1715"/>
      <c r="B29" s="1558"/>
      <c r="C29" s="73"/>
      <c r="D29" s="28"/>
      <c r="E29" s="28"/>
      <c r="F29" s="28"/>
      <c r="G29" s="28"/>
      <c r="H29" s="28"/>
      <c r="I29" s="28"/>
      <c r="J29" s="28"/>
      <c r="K29" s="28"/>
      <c r="L29" s="113"/>
      <c r="M29" s="127"/>
    </row>
    <row r="30" spans="1:13">
      <c r="A30" s="1715"/>
      <c r="B30" s="143" t="s">
        <v>973</v>
      </c>
      <c r="C30" s="74"/>
      <c r="D30" s="55"/>
      <c r="E30" s="55"/>
      <c r="F30" s="55"/>
      <c r="G30" s="55"/>
      <c r="H30" s="55"/>
      <c r="I30" s="55"/>
      <c r="J30" s="55"/>
      <c r="K30" s="55"/>
      <c r="L30" s="55"/>
      <c r="M30" s="75"/>
    </row>
    <row r="31" spans="1:13" ht="31.5" customHeight="1">
      <c r="A31" s="1715"/>
      <c r="B31" s="143"/>
      <c r="C31" s="76" t="s">
        <v>974</v>
      </c>
      <c r="D31" s="30" t="s">
        <v>326</v>
      </c>
      <c r="E31" s="23"/>
      <c r="F31" s="31" t="s">
        <v>975</v>
      </c>
      <c r="G31" s="19" t="s">
        <v>326</v>
      </c>
      <c r="H31" s="23"/>
      <c r="I31" s="31" t="s">
        <v>976</v>
      </c>
      <c r="J31" s="1722" t="s">
        <v>326</v>
      </c>
      <c r="K31" s="1723"/>
      <c r="L31" s="1724"/>
      <c r="M31" s="29"/>
    </row>
    <row r="32" spans="1:13">
      <c r="A32" s="1715"/>
      <c r="B32" s="142"/>
      <c r="C32" s="71"/>
      <c r="D32" s="20"/>
      <c r="E32" s="20"/>
      <c r="F32" s="20"/>
      <c r="G32" s="20"/>
      <c r="H32" s="20"/>
      <c r="I32" s="20"/>
      <c r="J32" s="20"/>
      <c r="K32" s="20"/>
      <c r="L32" s="20"/>
      <c r="M32" s="21"/>
    </row>
    <row r="33" spans="1:13">
      <c r="A33" s="1715"/>
      <c r="B33" s="1556" t="s">
        <v>977</v>
      </c>
      <c r="C33" s="77"/>
      <c r="D33" s="32"/>
      <c r="E33" s="32"/>
      <c r="F33" s="32"/>
      <c r="G33" s="32"/>
      <c r="H33" s="32"/>
      <c r="I33" s="32"/>
      <c r="J33" s="32"/>
      <c r="K33" s="32"/>
      <c r="L33" s="124"/>
      <c r="M33" s="125"/>
    </row>
    <row r="34" spans="1:13">
      <c r="A34" s="1715"/>
      <c r="B34" s="1557"/>
      <c r="C34" s="78" t="s">
        <v>978</v>
      </c>
      <c r="D34" s="205">
        <v>2024</v>
      </c>
      <c r="E34" s="34"/>
      <c r="F34" s="23" t="s">
        <v>979</v>
      </c>
      <c r="G34" s="199" t="s">
        <v>2255</v>
      </c>
      <c r="H34" s="34"/>
      <c r="I34" s="31"/>
      <c r="J34" s="34"/>
      <c r="K34" s="34"/>
      <c r="L34" s="25"/>
      <c r="M34" s="108"/>
    </row>
    <row r="35" spans="1:13">
      <c r="A35" s="1715"/>
      <c r="B35" s="1558"/>
      <c r="C35" s="71"/>
      <c r="D35" s="36"/>
      <c r="E35" s="37"/>
      <c r="F35" s="20"/>
      <c r="G35" s="37"/>
      <c r="H35" s="37"/>
      <c r="I35" s="38"/>
      <c r="J35" s="37"/>
      <c r="K35" s="37"/>
      <c r="L35" s="113"/>
      <c r="M35" s="127"/>
    </row>
    <row r="36" spans="1:13">
      <c r="A36" s="1715"/>
      <c r="B36" s="1556" t="s">
        <v>980</v>
      </c>
      <c r="C36" s="79"/>
      <c r="D36" s="66"/>
      <c r="E36" s="66"/>
      <c r="F36" s="66"/>
      <c r="G36" s="66"/>
      <c r="H36" s="66"/>
      <c r="I36" s="66"/>
      <c r="J36" s="66"/>
      <c r="K36" s="66"/>
      <c r="L36" s="66"/>
      <c r="M36" s="80"/>
    </row>
    <row r="37" spans="1:13">
      <c r="A37" s="1715"/>
      <c r="B37" s="1557"/>
      <c r="C37" s="81"/>
      <c r="D37" s="6">
        <v>2023</v>
      </c>
      <c r="E37" s="6"/>
      <c r="F37" s="6">
        <v>2024</v>
      </c>
      <c r="G37" s="6"/>
      <c r="H37" s="131">
        <v>2025</v>
      </c>
      <c r="I37" s="131"/>
      <c r="J37" s="131">
        <v>2026</v>
      </c>
      <c r="K37" s="6"/>
      <c r="L37" s="6">
        <v>2027</v>
      </c>
      <c r="M37" s="39"/>
    </row>
    <row r="38" spans="1:13">
      <c r="A38" s="1715"/>
      <c r="B38" s="1557"/>
      <c r="C38" s="81"/>
      <c r="D38" s="204">
        <v>0</v>
      </c>
      <c r="E38" s="9"/>
      <c r="F38" s="93">
        <v>0.3</v>
      </c>
      <c r="G38" s="9"/>
      <c r="H38" s="93">
        <v>0.6</v>
      </c>
      <c r="I38" s="9"/>
      <c r="J38" s="93">
        <v>1</v>
      </c>
      <c r="K38" s="9"/>
      <c r="L38" s="204">
        <v>0</v>
      </c>
      <c r="M38" s="95"/>
    </row>
    <row r="39" spans="1:13">
      <c r="A39" s="1715"/>
      <c r="B39" s="1557"/>
      <c r="C39" s="81"/>
      <c r="D39" s="6">
        <v>2028</v>
      </c>
      <c r="E39" s="6"/>
      <c r="F39" s="6">
        <v>2029</v>
      </c>
      <c r="G39" s="6"/>
      <c r="H39" s="131">
        <v>2030</v>
      </c>
      <c r="I39" s="131"/>
      <c r="J39" s="131">
        <v>2031</v>
      </c>
      <c r="K39" s="6"/>
      <c r="L39" s="6">
        <v>2032</v>
      </c>
      <c r="M39" s="15"/>
    </row>
    <row r="40" spans="1:13">
      <c r="A40" s="1715"/>
      <c r="B40" s="1557"/>
      <c r="C40" s="81"/>
      <c r="D40" s="204">
        <v>0</v>
      </c>
      <c r="E40" s="9"/>
      <c r="F40" s="204">
        <v>0</v>
      </c>
      <c r="G40" s="9"/>
      <c r="H40" s="204">
        <v>0</v>
      </c>
      <c r="I40" s="9"/>
      <c r="J40" s="204">
        <v>0</v>
      </c>
      <c r="K40" s="9"/>
      <c r="L40" s="204">
        <v>0</v>
      </c>
      <c r="M40" s="95"/>
    </row>
    <row r="41" spans="1:13">
      <c r="A41" s="1715"/>
      <c r="B41" s="1557"/>
      <c r="C41" s="81"/>
      <c r="D41" s="6">
        <v>2033</v>
      </c>
      <c r="E41" s="6"/>
      <c r="F41" s="10" t="s">
        <v>981</v>
      </c>
      <c r="G41" s="6"/>
      <c r="H41" s="131"/>
      <c r="I41" s="131"/>
      <c r="J41" s="131"/>
      <c r="K41" s="6"/>
      <c r="L41" s="6"/>
      <c r="M41" s="200"/>
    </row>
    <row r="42" spans="1:13">
      <c r="A42" s="1715"/>
      <c r="B42" s="1557"/>
      <c r="C42" s="81"/>
      <c r="D42" s="204">
        <v>0</v>
      </c>
      <c r="E42" s="9"/>
      <c r="F42" s="93">
        <v>1</v>
      </c>
      <c r="G42" s="203"/>
      <c r="H42" s="97"/>
      <c r="I42" s="6"/>
      <c r="J42" s="97"/>
      <c r="K42" s="6"/>
      <c r="L42" s="97"/>
      <c r="M42" s="201"/>
    </row>
    <row r="43" spans="1:13">
      <c r="A43" s="1715"/>
      <c r="B43" s="1557"/>
      <c r="C43" s="82"/>
      <c r="D43" s="10"/>
      <c r="E43" s="94"/>
      <c r="F43" s="10"/>
      <c r="G43" s="94"/>
      <c r="H43" s="92"/>
      <c r="I43" s="67"/>
      <c r="J43" s="92"/>
      <c r="K43" s="67"/>
      <c r="L43" s="92"/>
      <c r="M43" s="202"/>
    </row>
    <row r="44" spans="1:13" ht="18" customHeight="1">
      <c r="A44" s="1715"/>
      <c r="B44" s="1556" t="s">
        <v>982</v>
      </c>
      <c r="C44" s="72"/>
      <c r="D44" s="22"/>
      <c r="E44" s="22"/>
      <c r="F44" s="22"/>
      <c r="G44" s="22"/>
      <c r="H44" s="22"/>
      <c r="I44" s="22"/>
      <c r="J44" s="22"/>
      <c r="K44" s="22"/>
      <c r="L44" s="25"/>
      <c r="M44" s="108"/>
    </row>
    <row r="45" spans="1:13">
      <c r="A45" s="1715"/>
      <c r="B45" s="1557"/>
      <c r="C45" s="109"/>
      <c r="D45" s="40" t="s">
        <v>93</v>
      </c>
      <c r="E45" s="41" t="s">
        <v>95</v>
      </c>
      <c r="F45" s="1592" t="s">
        <v>983</v>
      </c>
      <c r="G45" s="1725"/>
      <c r="H45" s="1725"/>
      <c r="I45" s="1725"/>
      <c r="J45" s="1725"/>
      <c r="K45" s="110" t="s">
        <v>984</v>
      </c>
      <c r="L45" s="1599"/>
      <c r="M45" s="1600"/>
    </row>
    <row r="46" spans="1:13">
      <c r="A46" s="1715"/>
      <c r="B46" s="1557"/>
      <c r="C46" s="109"/>
      <c r="D46" s="111"/>
      <c r="E46" s="18" t="s">
        <v>1126</v>
      </c>
      <c r="F46" s="1592"/>
      <c r="G46" s="1725"/>
      <c r="H46" s="1725"/>
      <c r="I46" s="1725"/>
      <c r="J46" s="1725"/>
      <c r="K46" s="25"/>
      <c r="L46" s="1601"/>
      <c r="M46" s="1602"/>
    </row>
    <row r="47" spans="1:13">
      <c r="A47" s="1715"/>
      <c r="B47" s="1558"/>
      <c r="C47" s="112"/>
      <c r="D47" s="113"/>
      <c r="E47" s="113"/>
      <c r="F47" s="113"/>
      <c r="G47" s="113"/>
      <c r="H47" s="113"/>
      <c r="I47" s="113"/>
      <c r="J47" s="113"/>
      <c r="K47" s="113"/>
      <c r="L47" s="25"/>
      <c r="M47" s="108"/>
    </row>
    <row r="48" spans="1:13" ht="275.25" customHeight="1">
      <c r="A48" s="1715"/>
      <c r="B48" s="151" t="s">
        <v>985</v>
      </c>
      <c r="C48" s="1716" t="s">
        <v>2296</v>
      </c>
      <c r="D48" s="1717"/>
      <c r="E48" s="1717"/>
      <c r="F48" s="1717"/>
      <c r="G48" s="1717"/>
      <c r="H48" s="1717"/>
      <c r="I48" s="1717"/>
      <c r="J48" s="1717"/>
      <c r="K48" s="1717"/>
      <c r="L48" s="1717"/>
      <c r="M48" s="1718"/>
    </row>
    <row r="49" spans="1:13" ht="25.5" customHeight="1">
      <c r="A49" s="1715"/>
      <c r="B49" s="140" t="s">
        <v>986</v>
      </c>
      <c r="C49" s="1716" t="s">
        <v>2256</v>
      </c>
      <c r="D49" s="1717"/>
      <c r="E49" s="1717"/>
      <c r="F49" s="1717"/>
      <c r="G49" s="1717"/>
      <c r="H49" s="1717"/>
      <c r="I49" s="1717"/>
      <c r="J49" s="1717"/>
      <c r="K49" s="1717"/>
      <c r="L49" s="1717"/>
      <c r="M49" s="1718"/>
    </row>
    <row r="50" spans="1:13">
      <c r="A50" s="1715"/>
      <c r="B50" s="140" t="s">
        <v>988</v>
      </c>
      <c r="C50" s="1716" t="s">
        <v>1014</v>
      </c>
      <c r="D50" s="1717"/>
      <c r="E50" s="1717"/>
      <c r="F50" s="1717"/>
      <c r="G50" s="1717"/>
      <c r="H50" s="1717"/>
      <c r="I50" s="1717"/>
      <c r="J50" s="1717"/>
      <c r="K50" s="1717"/>
      <c r="L50" s="1717"/>
      <c r="M50" s="1718"/>
    </row>
    <row r="51" spans="1:13">
      <c r="A51" s="1715"/>
      <c r="B51" s="140" t="s">
        <v>990</v>
      </c>
      <c r="C51" s="1909" t="s">
        <v>411</v>
      </c>
      <c r="D51" s="1717"/>
      <c r="E51" s="1717"/>
      <c r="F51" s="1717"/>
      <c r="G51" s="1717"/>
      <c r="H51" s="1717"/>
      <c r="I51" s="1717"/>
      <c r="J51" s="1717"/>
      <c r="K51" s="1717"/>
      <c r="L51" s="1717"/>
      <c r="M51" s="1718"/>
    </row>
    <row r="52" spans="1:13" ht="15.75" customHeight="1">
      <c r="A52" s="1699" t="s">
        <v>216</v>
      </c>
      <c r="B52" s="144" t="s">
        <v>992</v>
      </c>
      <c r="C52" s="1705" t="s">
        <v>2257</v>
      </c>
      <c r="D52" s="1706"/>
      <c r="E52" s="1706"/>
      <c r="F52" s="1706"/>
      <c r="G52" s="1706"/>
      <c r="H52" s="1706"/>
      <c r="I52" s="1706"/>
      <c r="J52" s="1706"/>
      <c r="K52" s="1706"/>
      <c r="L52" s="1706"/>
      <c r="M52" s="1707"/>
    </row>
    <row r="53" spans="1:13" ht="15.75" customHeight="1">
      <c r="A53" s="1700"/>
      <c r="B53" s="144" t="s">
        <v>993</v>
      </c>
      <c r="C53" s="1705" t="s">
        <v>2258</v>
      </c>
      <c r="D53" s="1706"/>
      <c r="E53" s="1706"/>
      <c r="F53" s="1706"/>
      <c r="G53" s="1706"/>
      <c r="H53" s="1706"/>
      <c r="I53" s="1706"/>
      <c r="J53" s="1706"/>
      <c r="K53" s="1706"/>
      <c r="L53" s="1706"/>
      <c r="M53" s="1707"/>
    </row>
    <row r="54" spans="1:13" ht="15.75" customHeight="1">
      <c r="A54" s="1700"/>
      <c r="B54" s="144" t="s">
        <v>995</v>
      </c>
      <c r="C54" s="1705" t="s">
        <v>2259</v>
      </c>
      <c r="D54" s="1706"/>
      <c r="E54" s="1706"/>
      <c r="F54" s="1706"/>
      <c r="G54" s="1706"/>
      <c r="H54" s="1706"/>
      <c r="I54" s="1706"/>
      <c r="J54" s="1706"/>
      <c r="K54" s="1706"/>
      <c r="L54" s="1706"/>
      <c r="M54" s="1707"/>
    </row>
    <row r="55" spans="1:13" ht="15.75" customHeight="1">
      <c r="A55" s="1700"/>
      <c r="B55" s="145" t="s">
        <v>997</v>
      </c>
      <c r="C55" s="1705" t="s">
        <v>2260</v>
      </c>
      <c r="D55" s="1706"/>
      <c r="E55" s="1706"/>
      <c r="F55" s="1706"/>
      <c r="G55" s="1706"/>
      <c r="H55" s="1706"/>
      <c r="I55" s="1706"/>
      <c r="J55" s="1706"/>
      <c r="K55" s="1706"/>
      <c r="L55" s="1706"/>
      <c r="M55" s="1707"/>
    </row>
    <row r="56" spans="1:13" ht="15.75" customHeight="1">
      <c r="A56" s="1700"/>
      <c r="B56" s="144" t="s">
        <v>998</v>
      </c>
      <c r="C56" s="1705" t="s">
        <v>2261</v>
      </c>
      <c r="D56" s="1706"/>
      <c r="E56" s="1706"/>
      <c r="F56" s="1706"/>
      <c r="G56" s="1706"/>
      <c r="H56" s="1706"/>
      <c r="I56" s="1706"/>
      <c r="J56" s="1706"/>
      <c r="K56" s="1706"/>
      <c r="L56" s="1706"/>
      <c r="M56" s="1707"/>
    </row>
    <row r="57" spans="1:13" ht="16.5" thickBot="1">
      <c r="A57" s="1704"/>
      <c r="B57" s="144" t="s">
        <v>999</v>
      </c>
      <c r="C57" s="1705" t="s">
        <v>2262</v>
      </c>
      <c r="D57" s="1706"/>
      <c r="E57" s="1706"/>
      <c r="F57" s="1706"/>
      <c r="G57" s="1706"/>
      <c r="H57" s="1706"/>
      <c r="I57" s="1706"/>
      <c r="J57" s="1706"/>
      <c r="K57" s="1706"/>
      <c r="L57" s="1706"/>
      <c r="M57" s="1707"/>
    </row>
    <row r="58" spans="1:13" ht="15.75" customHeight="1">
      <c r="A58" s="1699" t="s">
        <v>1000</v>
      </c>
      <c r="B58" s="146" t="s">
        <v>1001</v>
      </c>
      <c r="C58" s="2385" t="s">
        <v>2263</v>
      </c>
      <c r="D58" s="2386"/>
      <c r="E58" s="2386"/>
      <c r="F58" s="2386"/>
      <c r="G58" s="2386"/>
      <c r="H58" s="2386"/>
      <c r="I58" s="2386"/>
      <c r="J58" s="2386"/>
      <c r="K58" s="2386"/>
      <c r="L58" s="2386"/>
      <c r="M58" s="2387"/>
    </row>
    <row r="59" spans="1:13" ht="30" customHeight="1">
      <c r="A59" s="1700"/>
      <c r="B59" s="146" t="s">
        <v>1003</v>
      </c>
      <c r="C59" s="2385" t="s">
        <v>2264</v>
      </c>
      <c r="D59" s="2386"/>
      <c r="E59" s="2386"/>
      <c r="F59" s="2386"/>
      <c r="G59" s="2386"/>
      <c r="H59" s="2386"/>
      <c r="I59" s="2386"/>
      <c r="J59" s="2386"/>
      <c r="K59" s="2386"/>
      <c r="L59" s="2386"/>
      <c r="M59" s="2387"/>
    </row>
    <row r="60" spans="1:13" ht="30" customHeight="1" thickBot="1">
      <c r="A60" s="1700"/>
      <c r="B60" s="147" t="s">
        <v>296</v>
      </c>
      <c r="C60" s="2388" t="s">
        <v>334</v>
      </c>
      <c r="D60" s="2389"/>
      <c r="E60" s="2389"/>
      <c r="F60" s="2389"/>
      <c r="G60" s="2389"/>
      <c r="H60" s="2389"/>
      <c r="I60" s="2389"/>
      <c r="J60" s="2389"/>
      <c r="K60" s="2389"/>
      <c r="L60" s="2389"/>
      <c r="M60" s="2390"/>
    </row>
    <row r="61" spans="1:13" ht="248.25" customHeight="1" thickBot="1">
      <c r="A61" s="138" t="s">
        <v>220</v>
      </c>
      <c r="B61" s="148"/>
      <c r="C61" s="1701" t="s">
        <v>2265</v>
      </c>
      <c r="D61" s="2073"/>
      <c r="E61" s="2073"/>
      <c r="F61" s="2073"/>
      <c r="G61" s="2073"/>
      <c r="H61" s="2073"/>
      <c r="I61" s="2073"/>
      <c r="J61" s="2073"/>
      <c r="K61" s="2073"/>
      <c r="L61" s="2073"/>
      <c r="M61" s="2074"/>
    </row>
  </sheetData>
  <mergeCells count="51">
    <mergeCell ref="A58:A60"/>
    <mergeCell ref="C58:M58"/>
    <mergeCell ref="C59:M59"/>
    <mergeCell ref="C60:M60"/>
    <mergeCell ref="C61:M61"/>
    <mergeCell ref="C49:M49"/>
    <mergeCell ref="C50:M50"/>
    <mergeCell ref="C51:M51"/>
    <mergeCell ref="A52:A57"/>
    <mergeCell ref="C52:M52"/>
    <mergeCell ref="C53:M53"/>
    <mergeCell ref="C54:M54"/>
    <mergeCell ref="C55:M55"/>
    <mergeCell ref="C56:M56"/>
    <mergeCell ref="C57:M57"/>
    <mergeCell ref="B36:B43"/>
    <mergeCell ref="B44:B47"/>
    <mergeCell ref="F45:F46"/>
    <mergeCell ref="G45:J46"/>
    <mergeCell ref="L45:M46"/>
    <mergeCell ref="C48:M48"/>
    <mergeCell ref="B15:B16"/>
    <mergeCell ref="C15:D15"/>
    <mergeCell ref="F15:M15"/>
    <mergeCell ref="A17:A51"/>
    <mergeCell ref="C17:M17"/>
    <mergeCell ref="C18:M18"/>
    <mergeCell ref="B19:B25"/>
    <mergeCell ref="B26:B29"/>
    <mergeCell ref="J31:L31"/>
    <mergeCell ref="B33:B35"/>
    <mergeCell ref="A2:A16"/>
    <mergeCell ref="C2:M2"/>
    <mergeCell ref="C3:M3"/>
    <mergeCell ref="F4:G4"/>
    <mergeCell ref="I4:M4"/>
    <mergeCell ref="C12:M12"/>
    <mergeCell ref="C13:M13"/>
    <mergeCell ref="C14:M14"/>
    <mergeCell ref="B8:B11"/>
    <mergeCell ref="C9:D9"/>
    <mergeCell ref="F9:G9"/>
    <mergeCell ref="I9:J9"/>
    <mergeCell ref="C10:D10"/>
    <mergeCell ref="F10:G10"/>
    <mergeCell ref="I10:J10"/>
    <mergeCell ref="C5:M5"/>
    <mergeCell ref="C6:M6"/>
    <mergeCell ref="C7:D7"/>
    <mergeCell ref="E7:F7"/>
    <mergeCell ref="I7:M7"/>
  </mergeCells>
  <dataValidations count="6">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5:E16"/>
    <dataValidation allowBlank="1" showInputMessage="1" showErrorMessage="1" prompt="Determine si el indicador responde a un enfoque (Derechos Humanos, Género, Diferencial, Poblacional, Ambiental y Territorial). Si responde a más de enfoque separelos por ;" sqref="B17"/>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5:B16"/>
  </dataValidations>
  <hyperlinks>
    <hyperlink ref="C56" r:id="rId1" display="rorduz@sdis.gov.co / "/>
  </hyperlinks>
  <pageMargins left="0.7" right="0.7" top="0.75" bottom="0.75" header="0.3" footer="0.3"/>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R63"/>
  <sheetViews>
    <sheetView topLeftCell="B6" zoomScale="72" zoomScaleNormal="72" zoomScalePageLayoutView="90" workbookViewId="0">
      <selection activeCell="C2" sqref="C2:M2"/>
    </sheetView>
  </sheetViews>
  <sheetFormatPr baseColWidth="10" defaultColWidth="9.140625" defaultRowHeight="15.75"/>
  <cols>
    <col min="1" max="1" width="25.140625" style="310" customWidth="1"/>
    <col min="2" max="2" width="39.140625" style="395" customWidth="1"/>
    <col min="3" max="13" width="9.140625" style="396"/>
    <col min="14" max="18" width="28" style="11" customWidth="1"/>
    <col min="19" max="16384" width="9.140625" style="310"/>
  </cols>
  <sheetData>
    <row r="1" spans="1:13">
      <c r="A1" s="398" t="s">
        <v>594</v>
      </c>
      <c r="B1" s="380" t="s">
        <v>1819</v>
      </c>
      <c r="C1" s="347"/>
      <c r="D1" s="348" t="s">
        <v>594</v>
      </c>
      <c r="E1" s="348" t="s">
        <v>594</v>
      </c>
      <c r="F1" s="348" t="s">
        <v>594</v>
      </c>
      <c r="G1" s="348" t="s">
        <v>594</v>
      </c>
      <c r="H1" s="348" t="s">
        <v>594</v>
      </c>
      <c r="I1" s="348" t="s">
        <v>594</v>
      </c>
      <c r="J1" s="348" t="s">
        <v>594</v>
      </c>
      <c r="K1" s="348" t="s">
        <v>594</v>
      </c>
      <c r="L1" s="348" t="s">
        <v>594</v>
      </c>
      <c r="M1" s="349" t="s">
        <v>594</v>
      </c>
    </row>
    <row r="2" spans="1:13" ht="36" customHeight="1">
      <c r="A2" s="1636" t="s">
        <v>944</v>
      </c>
      <c r="B2" s="381" t="s">
        <v>945</v>
      </c>
      <c r="C2" s="1900" t="s">
        <v>771</v>
      </c>
      <c r="D2" s="1900"/>
      <c r="E2" s="1900"/>
      <c r="F2" s="1900"/>
      <c r="G2" s="1900"/>
      <c r="H2" s="1900"/>
      <c r="I2" s="1900"/>
      <c r="J2" s="1900"/>
      <c r="K2" s="1900"/>
      <c r="L2" s="1900"/>
      <c r="M2" s="1901"/>
    </row>
    <row r="3" spans="1:13" ht="15.75" customHeight="1">
      <c r="A3" s="1637"/>
      <c r="B3" s="382" t="s">
        <v>1063</v>
      </c>
      <c r="C3" s="1610" t="s">
        <v>1820</v>
      </c>
      <c r="D3" s="1610"/>
      <c r="E3" s="1610"/>
      <c r="F3" s="1610"/>
      <c r="G3" s="1610"/>
      <c r="H3" s="1610"/>
      <c r="I3" s="1610"/>
      <c r="J3" s="1610"/>
      <c r="K3" s="1610"/>
      <c r="L3" s="1610"/>
      <c r="M3" s="1611"/>
    </row>
    <row r="4" spans="1:13" ht="15.75" customHeight="1">
      <c r="A4" s="1637"/>
      <c r="B4" s="383" t="s">
        <v>292</v>
      </c>
      <c r="C4" s="350" t="s">
        <v>93</v>
      </c>
      <c r="D4" s="1761"/>
      <c r="E4" s="1762"/>
      <c r="F4" s="1786" t="s">
        <v>293</v>
      </c>
      <c r="G4" s="1787"/>
      <c r="H4" s="353">
        <v>100</v>
      </c>
      <c r="I4" s="350" t="s">
        <v>594</v>
      </c>
      <c r="J4" s="350" t="s">
        <v>594</v>
      </c>
      <c r="K4" s="350" t="s">
        <v>594</v>
      </c>
      <c r="L4" s="350" t="s">
        <v>594</v>
      </c>
      <c r="M4" s="354" t="s">
        <v>594</v>
      </c>
    </row>
    <row r="5" spans="1:13" ht="16.5" customHeight="1">
      <c r="A5" s="1637"/>
      <c r="B5" s="383" t="s">
        <v>947</v>
      </c>
      <c r="C5" s="1610" t="s">
        <v>1601</v>
      </c>
      <c r="D5" s="1610"/>
      <c r="E5" s="1610"/>
      <c r="F5" s="1610"/>
      <c r="G5" s="1610"/>
      <c r="H5" s="1610"/>
      <c r="I5" s="1610"/>
      <c r="J5" s="1610"/>
      <c r="K5" s="1610"/>
      <c r="L5" s="1610"/>
      <c r="M5" s="1611"/>
    </row>
    <row r="6" spans="1:13" ht="15.75" customHeight="1">
      <c r="A6" s="1637"/>
      <c r="B6" s="383" t="s">
        <v>948</v>
      </c>
      <c r="C6" s="1610" t="s">
        <v>1602</v>
      </c>
      <c r="D6" s="1610"/>
      <c r="E6" s="1610"/>
      <c r="F6" s="1610"/>
      <c r="G6" s="1610"/>
      <c r="H6" s="1610"/>
      <c r="I6" s="1610"/>
      <c r="J6" s="1610"/>
      <c r="K6" s="1610"/>
      <c r="L6" s="1610"/>
      <c r="M6" s="1611"/>
    </row>
    <row r="7" spans="1:13" ht="15.75" customHeight="1">
      <c r="A7" s="1637"/>
      <c r="B7" s="383" t="s">
        <v>949</v>
      </c>
      <c r="C7" s="1788" t="s">
        <v>35</v>
      </c>
      <c r="D7" s="1788"/>
      <c r="E7" s="355" t="s">
        <v>594</v>
      </c>
      <c r="F7" s="355" t="s">
        <v>594</v>
      </c>
      <c r="G7" s="356" t="s">
        <v>594</v>
      </c>
      <c r="H7" s="357" t="s">
        <v>296</v>
      </c>
      <c r="I7" s="1788" t="s">
        <v>66</v>
      </c>
      <c r="J7" s="1788"/>
      <c r="K7" s="1788"/>
      <c r="L7" s="1788"/>
      <c r="M7" s="1789"/>
    </row>
    <row r="8" spans="1:13" ht="15.75" customHeight="1">
      <c r="A8" s="1637"/>
      <c r="B8" s="1806" t="s">
        <v>950</v>
      </c>
      <c r="C8" s="355" t="s">
        <v>594</v>
      </c>
      <c r="D8" s="355" t="s">
        <v>594</v>
      </c>
      <c r="E8" s="358" t="s">
        <v>594</v>
      </c>
      <c r="F8" s="358" t="s">
        <v>594</v>
      </c>
      <c r="G8" s="358" t="s">
        <v>594</v>
      </c>
      <c r="H8" s="358" t="s">
        <v>594</v>
      </c>
      <c r="I8" s="355" t="s">
        <v>594</v>
      </c>
      <c r="J8" s="355" t="s">
        <v>594</v>
      </c>
      <c r="K8" s="355" t="s">
        <v>594</v>
      </c>
      <c r="L8" s="355" t="s">
        <v>594</v>
      </c>
      <c r="M8" s="359" t="s">
        <v>594</v>
      </c>
    </row>
    <row r="9" spans="1:13" ht="41.25" customHeight="1">
      <c r="A9" s="1637"/>
      <c r="B9" s="1806"/>
      <c r="C9" s="2450" t="s">
        <v>1821</v>
      </c>
      <c r="D9" s="2450"/>
      <c r="E9" s="355" t="s">
        <v>594</v>
      </c>
      <c r="F9" s="1771" t="s">
        <v>594</v>
      </c>
      <c r="G9" s="1771"/>
      <c r="H9" s="355" t="s">
        <v>594</v>
      </c>
      <c r="I9" s="1771" t="s">
        <v>594</v>
      </c>
      <c r="J9" s="1771"/>
      <c r="K9" s="355" t="s">
        <v>594</v>
      </c>
      <c r="L9" s="355" t="s">
        <v>594</v>
      </c>
      <c r="M9" s="359" t="s">
        <v>594</v>
      </c>
    </row>
    <row r="10" spans="1:13">
      <c r="A10" s="1637"/>
      <c r="B10" s="1807"/>
      <c r="C10" s="1771" t="s">
        <v>951</v>
      </c>
      <c r="D10" s="1771"/>
      <c r="E10" s="360" t="s">
        <v>594</v>
      </c>
      <c r="F10" s="1771" t="s">
        <v>951</v>
      </c>
      <c r="G10" s="1771"/>
      <c r="H10" s="360" t="s">
        <v>594</v>
      </c>
      <c r="I10" s="1771" t="s">
        <v>951</v>
      </c>
      <c r="J10" s="1771"/>
      <c r="K10" s="360" t="s">
        <v>594</v>
      </c>
      <c r="L10" s="360" t="s">
        <v>594</v>
      </c>
      <c r="M10" s="361" t="s">
        <v>594</v>
      </c>
    </row>
    <row r="11" spans="1:13" ht="51.75" customHeight="1">
      <c r="A11" s="1637"/>
      <c r="B11" s="383" t="s">
        <v>952</v>
      </c>
      <c r="C11" s="1610" t="s">
        <v>1822</v>
      </c>
      <c r="D11" s="1610"/>
      <c r="E11" s="1610"/>
      <c r="F11" s="1610"/>
      <c r="G11" s="1610"/>
      <c r="H11" s="1610"/>
      <c r="I11" s="1610"/>
      <c r="J11" s="1610"/>
      <c r="K11" s="1610"/>
      <c r="L11" s="1610"/>
      <c r="M11" s="1611"/>
    </row>
    <row r="12" spans="1:13" ht="53.25" customHeight="1">
      <c r="A12" s="1637"/>
      <c r="B12" s="383" t="s">
        <v>1069</v>
      </c>
      <c r="C12" s="1610" t="s">
        <v>1823</v>
      </c>
      <c r="D12" s="1610"/>
      <c r="E12" s="1610"/>
      <c r="F12" s="1610"/>
      <c r="G12" s="1610"/>
      <c r="H12" s="1610"/>
      <c r="I12" s="1610"/>
      <c r="J12" s="1610"/>
      <c r="K12" s="1610"/>
      <c r="L12" s="1610"/>
      <c r="M12" s="1611"/>
    </row>
    <row r="13" spans="1:13" ht="31.5" customHeight="1">
      <c r="A13" s="1637"/>
      <c r="B13" s="383" t="s">
        <v>1071</v>
      </c>
      <c r="C13" s="1610" t="s">
        <v>1824</v>
      </c>
      <c r="D13" s="1610"/>
      <c r="E13" s="1610"/>
      <c r="F13" s="1610"/>
      <c r="G13" s="1610"/>
      <c r="H13" s="1610"/>
      <c r="I13" s="1610"/>
      <c r="J13" s="1610"/>
      <c r="K13" s="1610"/>
      <c r="L13" s="1610"/>
      <c r="M13" s="1611"/>
    </row>
    <row r="14" spans="1:13" ht="15.75" customHeight="1">
      <c r="A14" s="1637"/>
      <c r="B14" s="1808" t="s">
        <v>1072</v>
      </c>
      <c r="C14" s="1610" t="s">
        <v>57</v>
      </c>
      <c r="D14" s="1610"/>
      <c r="E14" s="362" t="s">
        <v>108</v>
      </c>
      <c r="F14" s="1610" t="s">
        <v>1605</v>
      </c>
      <c r="G14" s="1610"/>
      <c r="H14" s="1610"/>
      <c r="I14" s="1610"/>
      <c r="J14" s="1610"/>
      <c r="K14" s="1610"/>
      <c r="L14" s="1610"/>
      <c r="M14" s="1611"/>
    </row>
    <row r="15" spans="1:13">
      <c r="A15" s="1637"/>
      <c r="B15" s="1809"/>
      <c r="C15" s="350" t="s">
        <v>594</v>
      </c>
      <c r="D15" s="350" t="s">
        <v>594</v>
      </c>
      <c r="E15" s="385" t="s">
        <v>594</v>
      </c>
      <c r="F15" s="363" t="s">
        <v>594</v>
      </c>
      <c r="G15" s="363" t="s">
        <v>594</v>
      </c>
      <c r="H15" s="363" t="s">
        <v>594</v>
      </c>
      <c r="I15" s="363" t="s">
        <v>594</v>
      </c>
      <c r="J15" s="363" t="s">
        <v>594</v>
      </c>
      <c r="K15" s="363" t="s">
        <v>594</v>
      </c>
      <c r="L15" s="355" t="s">
        <v>594</v>
      </c>
      <c r="M15" s="359" t="s">
        <v>594</v>
      </c>
    </row>
    <row r="16" spans="1:13" ht="15.75" customHeight="1">
      <c r="A16" s="1760" t="s">
        <v>204</v>
      </c>
      <c r="B16" s="387" t="s">
        <v>283</v>
      </c>
      <c r="C16" s="1610" t="s">
        <v>1825</v>
      </c>
      <c r="D16" s="1610"/>
      <c r="E16" s="1610"/>
      <c r="F16" s="1610"/>
      <c r="G16" s="1610"/>
      <c r="H16" s="1610"/>
      <c r="I16" s="1610"/>
      <c r="J16" s="1610"/>
      <c r="K16" s="1610"/>
      <c r="L16" s="1610"/>
      <c r="M16" s="1611"/>
    </row>
    <row r="17" spans="1:13" ht="41.25" customHeight="1">
      <c r="A17" s="1632"/>
      <c r="B17" s="387" t="s">
        <v>1074</v>
      </c>
      <c r="C17" s="2125" t="s">
        <v>772</v>
      </c>
      <c r="D17" s="1554"/>
      <c r="E17" s="1554"/>
      <c r="F17" s="1554"/>
      <c r="G17" s="1554"/>
      <c r="H17" s="1554"/>
      <c r="I17" s="1554"/>
      <c r="J17" s="1554"/>
      <c r="K17" s="1554"/>
      <c r="L17" s="1554"/>
      <c r="M17" s="1555"/>
    </row>
    <row r="18" spans="1:13" ht="15.75" customHeight="1">
      <c r="A18" s="1632"/>
      <c r="B18" s="1801" t="s">
        <v>954</v>
      </c>
      <c r="C18" s="355" t="s">
        <v>594</v>
      </c>
      <c r="D18" s="363" t="s">
        <v>594</v>
      </c>
      <c r="E18" s="363" t="s">
        <v>594</v>
      </c>
      <c r="F18" s="363" t="s">
        <v>594</v>
      </c>
      <c r="G18" s="363" t="s">
        <v>594</v>
      </c>
      <c r="H18" s="363" t="s">
        <v>594</v>
      </c>
      <c r="I18" s="363" t="s">
        <v>594</v>
      </c>
      <c r="J18" s="363" t="s">
        <v>594</v>
      </c>
      <c r="K18" s="363" t="s">
        <v>594</v>
      </c>
      <c r="L18" s="363" t="s">
        <v>594</v>
      </c>
      <c r="M18" s="364" t="s">
        <v>594</v>
      </c>
    </row>
    <row r="19" spans="1:13" ht="15.75" customHeight="1">
      <c r="A19" s="1632"/>
      <c r="B19" s="1801"/>
      <c r="C19" s="355" t="s">
        <v>594</v>
      </c>
      <c r="D19" s="350" t="s">
        <v>594</v>
      </c>
      <c r="E19" s="363" t="s">
        <v>594</v>
      </c>
      <c r="F19" s="350" t="s">
        <v>594</v>
      </c>
      <c r="G19" s="363" t="s">
        <v>594</v>
      </c>
      <c r="H19" s="350" t="s">
        <v>594</v>
      </c>
      <c r="I19" s="363" t="s">
        <v>594</v>
      </c>
      <c r="J19" s="350" t="s">
        <v>594</v>
      </c>
      <c r="K19" s="363" t="s">
        <v>594</v>
      </c>
      <c r="L19" s="363" t="s">
        <v>594</v>
      </c>
      <c r="M19" s="364" t="s">
        <v>594</v>
      </c>
    </row>
    <row r="20" spans="1:13" ht="31.5">
      <c r="A20" s="1632"/>
      <c r="B20" s="1801"/>
      <c r="C20" s="363" t="s">
        <v>955</v>
      </c>
      <c r="D20" s="365" t="s">
        <v>594</v>
      </c>
      <c r="E20" s="363" t="s">
        <v>956</v>
      </c>
      <c r="F20" s="365" t="s">
        <v>594</v>
      </c>
      <c r="G20" s="363" t="s">
        <v>957</v>
      </c>
      <c r="H20" s="365" t="s">
        <v>594</v>
      </c>
      <c r="I20" s="363" t="s">
        <v>958</v>
      </c>
      <c r="J20" s="365" t="s">
        <v>1126</v>
      </c>
      <c r="K20" s="363" t="s">
        <v>594</v>
      </c>
      <c r="L20" s="363" t="s">
        <v>594</v>
      </c>
      <c r="M20" s="364" t="s">
        <v>594</v>
      </c>
    </row>
    <row r="21" spans="1:13" ht="31.5">
      <c r="A21" s="1632"/>
      <c r="B21" s="1801"/>
      <c r="C21" s="363" t="s">
        <v>959</v>
      </c>
      <c r="D21" s="365" t="s">
        <v>594</v>
      </c>
      <c r="E21" s="363" t="s">
        <v>960</v>
      </c>
      <c r="F21" s="365" t="s">
        <v>594</v>
      </c>
      <c r="G21" s="363" t="s">
        <v>961</v>
      </c>
      <c r="H21" s="365" t="s">
        <v>594</v>
      </c>
      <c r="I21" s="363" t="s">
        <v>594</v>
      </c>
      <c r="J21" s="363" t="s">
        <v>594</v>
      </c>
      <c r="K21" s="363" t="s">
        <v>594</v>
      </c>
      <c r="L21" s="363" t="s">
        <v>594</v>
      </c>
      <c r="M21" s="364" t="s">
        <v>594</v>
      </c>
    </row>
    <row r="22" spans="1:13" ht="31.5">
      <c r="A22" s="1632"/>
      <c r="B22" s="1801"/>
      <c r="C22" s="363" t="s">
        <v>962</v>
      </c>
      <c r="D22" s="365" t="s">
        <v>594</v>
      </c>
      <c r="E22" s="363" t="s">
        <v>963</v>
      </c>
      <c r="F22" s="365" t="s">
        <v>594</v>
      </c>
      <c r="G22" s="363" t="s">
        <v>594</v>
      </c>
      <c r="H22" s="363" t="s">
        <v>594</v>
      </c>
      <c r="I22" s="363" t="s">
        <v>594</v>
      </c>
      <c r="J22" s="363" t="s">
        <v>594</v>
      </c>
      <c r="K22" s="363" t="s">
        <v>594</v>
      </c>
      <c r="L22" s="363" t="s">
        <v>594</v>
      </c>
      <c r="M22" s="364" t="s">
        <v>594</v>
      </c>
    </row>
    <row r="23" spans="1:13">
      <c r="A23" s="1632"/>
      <c r="B23" s="1801"/>
      <c r="C23" s="363" t="s">
        <v>105</v>
      </c>
      <c r="D23" s="365" t="s">
        <v>594</v>
      </c>
      <c r="E23" s="363" t="s">
        <v>965</v>
      </c>
      <c r="F23" s="360" t="s">
        <v>594</v>
      </c>
      <c r="G23" s="360" t="s">
        <v>594</v>
      </c>
      <c r="H23" s="360" t="s">
        <v>594</v>
      </c>
      <c r="I23" s="360" t="s">
        <v>594</v>
      </c>
      <c r="J23" s="360" t="s">
        <v>594</v>
      </c>
      <c r="K23" s="360" t="s">
        <v>594</v>
      </c>
      <c r="L23" s="360" t="s">
        <v>594</v>
      </c>
      <c r="M23" s="361" t="s">
        <v>594</v>
      </c>
    </row>
    <row r="24" spans="1:13" ht="15.75" customHeight="1">
      <c r="A24" s="1632"/>
      <c r="B24" s="1802"/>
      <c r="C24" s="350" t="s">
        <v>594</v>
      </c>
      <c r="D24" s="350" t="s">
        <v>594</v>
      </c>
      <c r="E24" s="350" t="s">
        <v>594</v>
      </c>
      <c r="F24" s="350" t="s">
        <v>594</v>
      </c>
      <c r="G24" s="350" t="s">
        <v>594</v>
      </c>
      <c r="H24" s="350" t="s">
        <v>594</v>
      </c>
      <c r="I24" s="350" t="s">
        <v>594</v>
      </c>
      <c r="J24" s="350" t="s">
        <v>594</v>
      </c>
      <c r="K24" s="350" t="s">
        <v>594</v>
      </c>
      <c r="L24" s="350" t="s">
        <v>594</v>
      </c>
      <c r="M24" s="354" t="s">
        <v>594</v>
      </c>
    </row>
    <row r="25" spans="1:13">
      <c r="A25" s="1632"/>
      <c r="B25" s="1801" t="s">
        <v>967</v>
      </c>
      <c r="C25" s="363" t="s">
        <v>594</v>
      </c>
      <c r="D25" s="363" t="s">
        <v>594</v>
      </c>
      <c r="E25" s="363" t="s">
        <v>594</v>
      </c>
      <c r="F25" s="363" t="s">
        <v>594</v>
      </c>
      <c r="G25" s="363" t="s">
        <v>594</v>
      </c>
      <c r="H25" s="363" t="s">
        <v>594</v>
      </c>
      <c r="I25" s="363" t="s">
        <v>594</v>
      </c>
      <c r="J25" s="363" t="s">
        <v>594</v>
      </c>
      <c r="K25" s="363" t="s">
        <v>594</v>
      </c>
      <c r="L25" s="355" t="s">
        <v>594</v>
      </c>
      <c r="M25" s="359" t="s">
        <v>594</v>
      </c>
    </row>
    <row r="26" spans="1:13">
      <c r="A26" s="1632"/>
      <c r="B26" s="1801"/>
      <c r="C26" s="363" t="s">
        <v>968</v>
      </c>
      <c r="D26" s="366" t="s">
        <v>594</v>
      </c>
      <c r="E26" s="363" t="s">
        <v>594</v>
      </c>
      <c r="F26" s="363" t="s">
        <v>969</v>
      </c>
      <c r="G26" s="366" t="s">
        <v>594</v>
      </c>
      <c r="H26" s="363" t="s">
        <v>594</v>
      </c>
      <c r="I26" s="363" t="s">
        <v>970</v>
      </c>
      <c r="J26" s="366" t="s">
        <v>1126</v>
      </c>
      <c r="K26" s="363" t="s">
        <v>594</v>
      </c>
      <c r="L26" s="355" t="s">
        <v>594</v>
      </c>
      <c r="M26" s="359" t="s">
        <v>594</v>
      </c>
    </row>
    <row r="27" spans="1:13" ht="31.5">
      <c r="A27" s="1632"/>
      <c r="B27" s="1801"/>
      <c r="C27" s="363" t="s">
        <v>971</v>
      </c>
      <c r="D27" s="368" t="s">
        <v>594</v>
      </c>
      <c r="E27" s="355" t="s">
        <v>594</v>
      </c>
      <c r="F27" s="363" t="s">
        <v>972</v>
      </c>
      <c r="G27" s="365" t="s">
        <v>594</v>
      </c>
      <c r="H27" s="355" t="s">
        <v>594</v>
      </c>
      <c r="I27" s="355" t="s">
        <v>594</v>
      </c>
      <c r="J27" s="355" t="s">
        <v>594</v>
      </c>
      <c r="K27" s="355" t="s">
        <v>594</v>
      </c>
      <c r="L27" s="355" t="s">
        <v>594</v>
      </c>
      <c r="M27" s="359" t="s">
        <v>594</v>
      </c>
    </row>
    <row r="28" spans="1:13">
      <c r="A28" s="1632"/>
      <c r="B28" s="1802"/>
      <c r="C28" s="350" t="s">
        <v>594</v>
      </c>
      <c r="D28" s="350" t="s">
        <v>594</v>
      </c>
      <c r="E28" s="350" t="s">
        <v>594</v>
      </c>
      <c r="F28" s="350" t="s">
        <v>594</v>
      </c>
      <c r="G28" s="350" t="s">
        <v>594</v>
      </c>
      <c r="H28" s="350" t="s">
        <v>594</v>
      </c>
      <c r="I28" s="350" t="s">
        <v>594</v>
      </c>
      <c r="J28" s="350" t="s">
        <v>594</v>
      </c>
      <c r="K28" s="350" t="s">
        <v>594</v>
      </c>
      <c r="L28" s="360" t="s">
        <v>594</v>
      </c>
      <c r="M28" s="361" t="s">
        <v>594</v>
      </c>
    </row>
    <row r="29" spans="1:13">
      <c r="A29" s="1632"/>
      <c r="B29" s="384" t="s">
        <v>973</v>
      </c>
      <c r="C29" s="363" t="s">
        <v>594</v>
      </c>
      <c r="D29" s="363" t="s">
        <v>594</v>
      </c>
      <c r="E29" s="363" t="s">
        <v>594</v>
      </c>
      <c r="F29" s="363" t="s">
        <v>594</v>
      </c>
      <c r="G29" s="363" t="s">
        <v>594</v>
      </c>
      <c r="H29" s="363" t="s">
        <v>594</v>
      </c>
      <c r="I29" s="363" t="s">
        <v>594</v>
      </c>
      <c r="J29" s="363" t="s">
        <v>594</v>
      </c>
      <c r="K29" s="363" t="s">
        <v>594</v>
      </c>
      <c r="L29" s="363" t="s">
        <v>594</v>
      </c>
      <c r="M29" s="364" t="s">
        <v>594</v>
      </c>
    </row>
    <row r="30" spans="1:13" ht="15.75" customHeight="1">
      <c r="A30" s="1632"/>
      <c r="B30" s="384" t="s">
        <v>594</v>
      </c>
      <c r="C30" s="369" t="s">
        <v>974</v>
      </c>
      <c r="D30" s="374">
        <v>40</v>
      </c>
      <c r="E30" s="363" t="s">
        <v>594</v>
      </c>
      <c r="F30" s="355" t="s">
        <v>975</v>
      </c>
      <c r="G30" s="366">
        <v>2022</v>
      </c>
      <c r="H30" s="363" t="s">
        <v>594</v>
      </c>
      <c r="I30" s="355" t="s">
        <v>976</v>
      </c>
      <c r="J30" s="1761" t="s">
        <v>1606</v>
      </c>
      <c r="K30" s="1610"/>
      <c r="L30" s="1762"/>
      <c r="M30" s="364" t="s">
        <v>594</v>
      </c>
    </row>
    <row r="31" spans="1:13">
      <c r="A31" s="1632"/>
      <c r="B31" s="383" t="s">
        <v>594</v>
      </c>
      <c r="C31" s="350" t="s">
        <v>594</v>
      </c>
      <c r="D31" s="350" t="s">
        <v>594</v>
      </c>
      <c r="E31" s="350" t="s">
        <v>594</v>
      </c>
      <c r="F31" s="350" t="s">
        <v>594</v>
      </c>
      <c r="G31" s="350" t="s">
        <v>594</v>
      </c>
      <c r="H31" s="350" t="s">
        <v>594</v>
      </c>
      <c r="I31" s="350" t="s">
        <v>594</v>
      </c>
      <c r="J31" s="350" t="s">
        <v>594</v>
      </c>
      <c r="K31" s="350" t="s">
        <v>594</v>
      </c>
      <c r="L31" s="350" t="s">
        <v>594</v>
      </c>
      <c r="M31" s="354" t="s">
        <v>594</v>
      </c>
    </row>
    <row r="32" spans="1:13">
      <c r="A32" s="1632"/>
      <c r="B32" s="1801" t="s">
        <v>977</v>
      </c>
      <c r="C32" s="371" t="s">
        <v>594</v>
      </c>
      <c r="D32" s="371" t="s">
        <v>594</v>
      </c>
      <c r="E32" s="371" t="s">
        <v>594</v>
      </c>
      <c r="F32" s="371" t="s">
        <v>594</v>
      </c>
      <c r="G32" s="371" t="s">
        <v>594</v>
      </c>
      <c r="H32" s="371" t="s">
        <v>594</v>
      </c>
      <c r="I32" s="371" t="s">
        <v>594</v>
      </c>
      <c r="J32" s="371" t="s">
        <v>594</v>
      </c>
      <c r="K32" s="371" t="s">
        <v>594</v>
      </c>
      <c r="L32" s="355" t="s">
        <v>594</v>
      </c>
      <c r="M32" s="359" t="s">
        <v>594</v>
      </c>
    </row>
    <row r="33" spans="1:13" ht="31.5">
      <c r="A33" s="1632"/>
      <c r="B33" s="1801"/>
      <c r="C33" s="363" t="s">
        <v>978</v>
      </c>
      <c r="D33" s="366">
        <v>2.0230000000000001</v>
      </c>
      <c r="E33" s="371" t="s">
        <v>594</v>
      </c>
      <c r="F33" s="363" t="s">
        <v>979</v>
      </c>
      <c r="G33" s="372">
        <v>2033</v>
      </c>
      <c r="H33" s="371" t="s">
        <v>594</v>
      </c>
      <c r="I33" s="355" t="s">
        <v>594</v>
      </c>
      <c r="J33" s="371" t="s">
        <v>594</v>
      </c>
      <c r="K33" s="371" t="s">
        <v>594</v>
      </c>
      <c r="L33" s="355" t="s">
        <v>594</v>
      </c>
      <c r="M33" s="359" t="s">
        <v>594</v>
      </c>
    </row>
    <row r="34" spans="1:13">
      <c r="A34" s="1632"/>
      <c r="B34" s="1802"/>
      <c r="C34" s="350" t="s">
        <v>594</v>
      </c>
      <c r="D34" s="350" t="s">
        <v>594</v>
      </c>
      <c r="E34" s="373" t="s">
        <v>594</v>
      </c>
      <c r="F34" s="350" t="s">
        <v>594</v>
      </c>
      <c r="G34" s="373" t="s">
        <v>594</v>
      </c>
      <c r="H34" s="373" t="s">
        <v>594</v>
      </c>
      <c r="I34" s="360" t="s">
        <v>594</v>
      </c>
      <c r="J34" s="373" t="s">
        <v>594</v>
      </c>
      <c r="K34" s="373" t="s">
        <v>594</v>
      </c>
      <c r="L34" s="360" t="s">
        <v>594</v>
      </c>
      <c r="M34" s="361" t="s">
        <v>594</v>
      </c>
    </row>
    <row r="35" spans="1:13">
      <c r="A35" s="1632"/>
      <c r="B35" s="1801" t="s">
        <v>980</v>
      </c>
      <c r="C35" s="363" t="s">
        <v>594</v>
      </c>
      <c r="D35" s="363" t="s">
        <v>594</v>
      </c>
      <c r="E35" s="363" t="s">
        <v>594</v>
      </c>
      <c r="F35" s="363" t="s">
        <v>594</v>
      </c>
      <c r="G35" s="363" t="s">
        <v>594</v>
      </c>
      <c r="H35" s="363" t="s">
        <v>594</v>
      </c>
      <c r="I35" s="363" t="s">
        <v>594</v>
      </c>
      <c r="J35" s="363" t="s">
        <v>594</v>
      </c>
      <c r="K35" s="363" t="s">
        <v>594</v>
      </c>
      <c r="L35" s="363" t="s">
        <v>594</v>
      </c>
      <c r="M35" s="364" t="s">
        <v>594</v>
      </c>
    </row>
    <row r="36" spans="1:13">
      <c r="A36" s="1632"/>
      <c r="B36" s="1801"/>
      <c r="C36" s="363" t="s">
        <v>594</v>
      </c>
      <c r="D36" s="363">
        <v>2023</v>
      </c>
      <c r="E36" s="363" t="s">
        <v>594</v>
      </c>
      <c r="F36" s="363">
        <v>2024</v>
      </c>
      <c r="G36" s="363" t="s">
        <v>594</v>
      </c>
      <c r="H36" s="355">
        <v>2025</v>
      </c>
      <c r="I36" s="355" t="s">
        <v>594</v>
      </c>
      <c r="J36" s="355">
        <v>2026</v>
      </c>
      <c r="K36" s="363" t="s">
        <v>594</v>
      </c>
      <c r="L36" s="363">
        <v>2027</v>
      </c>
      <c r="M36" s="364" t="s">
        <v>594</v>
      </c>
    </row>
    <row r="37" spans="1:13" ht="16.5">
      <c r="A37" s="1632"/>
      <c r="B37" s="1801"/>
      <c r="C37" s="363" t="s">
        <v>594</v>
      </c>
      <c r="D37" s="388">
        <v>40</v>
      </c>
      <c r="E37" s="370" t="s">
        <v>594</v>
      </c>
      <c r="F37" s="374">
        <v>40</v>
      </c>
      <c r="G37" s="370" t="s">
        <v>594</v>
      </c>
      <c r="H37" s="374">
        <v>40</v>
      </c>
      <c r="I37" s="370" t="s">
        <v>594</v>
      </c>
      <c r="J37" s="374">
        <v>40</v>
      </c>
      <c r="K37" s="370" t="s">
        <v>594</v>
      </c>
      <c r="L37" s="374">
        <v>40</v>
      </c>
      <c r="M37" s="389" t="s">
        <v>594</v>
      </c>
    </row>
    <row r="38" spans="1:13">
      <c r="A38" s="1632"/>
      <c r="B38" s="1801"/>
      <c r="C38" s="363" t="s">
        <v>594</v>
      </c>
      <c r="D38" s="363">
        <v>2028</v>
      </c>
      <c r="E38" s="363" t="s">
        <v>594</v>
      </c>
      <c r="F38" s="363">
        <v>2029</v>
      </c>
      <c r="G38" s="363" t="s">
        <v>594</v>
      </c>
      <c r="H38" s="355">
        <v>2030</v>
      </c>
      <c r="I38" s="355" t="s">
        <v>594</v>
      </c>
      <c r="J38" s="355">
        <v>2031</v>
      </c>
      <c r="K38" s="363" t="s">
        <v>594</v>
      </c>
      <c r="L38" s="363">
        <v>2032</v>
      </c>
      <c r="M38" s="364" t="s">
        <v>594</v>
      </c>
    </row>
    <row r="39" spans="1:13" ht="16.5">
      <c r="A39" s="1632"/>
      <c r="B39" s="1801"/>
      <c r="C39" s="363" t="s">
        <v>594</v>
      </c>
      <c r="D39" s="388">
        <v>40</v>
      </c>
      <c r="E39" s="370" t="s">
        <v>594</v>
      </c>
      <c r="F39" s="374">
        <v>40</v>
      </c>
      <c r="G39" s="370" t="s">
        <v>594</v>
      </c>
      <c r="H39" s="374">
        <v>40</v>
      </c>
      <c r="I39" s="370" t="s">
        <v>594</v>
      </c>
      <c r="J39" s="374">
        <v>40</v>
      </c>
      <c r="K39" s="370" t="s">
        <v>594</v>
      </c>
      <c r="L39" s="374">
        <v>40</v>
      </c>
      <c r="M39" s="389" t="s">
        <v>594</v>
      </c>
    </row>
    <row r="40" spans="1:13">
      <c r="A40" s="1632"/>
      <c r="B40" s="1801"/>
      <c r="C40" s="363" t="s">
        <v>594</v>
      </c>
      <c r="D40" s="363">
        <v>2033</v>
      </c>
      <c r="E40" s="363" t="s">
        <v>594</v>
      </c>
      <c r="F40" s="363" t="s">
        <v>1218</v>
      </c>
      <c r="G40" s="363" t="s">
        <v>594</v>
      </c>
      <c r="H40" s="355" t="s">
        <v>1219</v>
      </c>
      <c r="I40" s="355" t="s">
        <v>594</v>
      </c>
      <c r="J40" s="355" t="s">
        <v>1220</v>
      </c>
      <c r="K40" s="363" t="s">
        <v>594</v>
      </c>
      <c r="L40" s="363" t="s">
        <v>1221</v>
      </c>
      <c r="M40" s="364" t="s">
        <v>594</v>
      </c>
    </row>
    <row r="41" spans="1:13" ht="15.75" customHeight="1">
      <c r="A41" s="1632"/>
      <c r="B41" s="1801"/>
      <c r="C41" s="363" t="s">
        <v>594</v>
      </c>
      <c r="D41" s="388">
        <v>40</v>
      </c>
      <c r="E41" s="370" t="s">
        <v>594</v>
      </c>
      <c r="F41" s="346" t="s">
        <v>594</v>
      </c>
      <c r="G41" s="370" t="s">
        <v>594</v>
      </c>
      <c r="H41" s="346" t="s">
        <v>594</v>
      </c>
      <c r="I41" s="370" t="s">
        <v>594</v>
      </c>
      <c r="J41" s="346" t="s">
        <v>594</v>
      </c>
      <c r="K41" s="370" t="s">
        <v>594</v>
      </c>
      <c r="L41" s="346" t="s">
        <v>594</v>
      </c>
      <c r="M41" s="389" t="s">
        <v>594</v>
      </c>
    </row>
    <row r="42" spans="1:13">
      <c r="A42" s="1632"/>
      <c r="B42" s="1801"/>
      <c r="C42" s="363" t="s">
        <v>594</v>
      </c>
      <c r="D42" s="350" t="s">
        <v>1221</v>
      </c>
      <c r="E42" s="350" t="s">
        <v>594</v>
      </c>
      <c r="F42" s="350" t="s">
        <v>981</v>
      </c>
      <c r="G42" s="350" t="s">
        <v>594</v>
      </c>
      <c r="H42" s="363" t="s">
        <v>594</v>
      </c>
      <c r="I42" s="363" t="s">
        <v>594</v>
      </c>
      <c r="J42" s="363" t="s">
        <v>594</v>
      </c>
      <c r="K42" s="363" t="s">
        <v>594</v>
      </c>
      <c r="L42" s="363" t="s">
        <v>594</v>
      </c>
      <c r="M42" s="364" t="s">
        <v>594</v>
      </c>
    </row>
    <row r="43" spans="1:13" ht="15.75" customHeight="1">
      <c r="A43" s="1632"/>
      <c r="B43" s="1801"/>
      <c r="C43" s="363" t="s">
        <v>594</v>
      </c>
      <c r="D43" s="867" t="s">
        <v>594</v>
      </c>
      <c r="E43" s="353" t="s">
        <v>594</v>
      </c>
      <c r="F43" s="390">
        <v>40</v>
      </c>
      <c r="G43" s="353" t="s">
        <v>594</v>
      </c>
      <c r="H43" s="1763" t="s">
        <v>594</v>
      </c>
      <c r="I43" s="1763"/>
      <c r="J43" s="363" t="s">
        <v>594</v>
      </c>
      <c r="K43" s="363" t="s">
        <v>594</v>
      </c>
      <c r="L43" s="363" t="s">
        <v>594</v>
      </c>
      <c r="M43" s="364" t="s">
        <v>594</v>
      </c>
    </row>
    <row r="44" spans="1:13">
      <c r="A44" s="1632"/>
      <c r="B44" s="1801"/>
      <c r="C44" s="350" t="s">
        <v>594</v>
      </c>
      <c r="D44" s="350" t="s">
        <v>594</v>
      </c>
      <c r="E44" s="350" t="s">
        <v>594</v>
      </c>
      <c r="F44" s="350" t="s">
        <v>594</v>
      </c>
      <c r="G44" s="350" t="s">
        <v>594</v>
      </c>
      <c r="H44" s="350" t="s">
        <v>594</v>
      </c>
      <c r="I44" s="350" t="s">
        <v>594</v>
      </c>
      <c r="J44" s="350" t="s">
        <v>594</v>
      </c>
      <c r="K44" s="350" t="s">
        <v>594</v>
      </c>
      <c r="L44" s="350" t="s">
        <v>594</v>
      </c>
      <c r="M44" s="354" t="s">
        <v>594</v>
      </c>
    </row>
    <row r="45" spans="1:13">
      <c r="A45" s="1632"/>
      <c r="B45" s="1803" t="s">
        <v>982</v>
      </c>
      <c r="C45" s="363" t="s">
        <v>594</v>
      </c>
      <c r="D45" s="363" t="s">
        <v>594</v>
      </c>
      <c r="E45" s="363" t="s">
        <v>594</v>
      </c>
      <c r="F45" s="363" t="s">
        <v>594</v>
      </c>
      <c r="G45" s="363" t="s">
        <v>594</v>
      </c>
      <c r="H45" s="363" t="s">
        <v>594</v>
      </c>
      <c r="I45" s="363" t="s">
        <v>594</v>
      </c>
      <c r="J45" s="363" t="s">
        <v>594</v>
      </c>
      <c r="K45" s="363" t="s">
        <v>594</v>
      </c>
      <c r="L45" s="355" t="s">
        <v>594</v>
      </c>
      <c r="M45" s="359" t="s">
        <v>594</v>
      </c>
    </row>
    <row r="46" spans="1:13" ht="15.75" customHeight="1">
      <c r="A46" s="1632"/>
      <c r="B46" s="1801"/>
      <c r="C46" s="355" t="s">
        <v>594</v>
      </c>
      <c r="D46" s="363" t="s">
        <v>93</v>
      </c>
      <c r="E46" s="350" t="s">
        <v>95</v>
      </c>
      <c r="F46" s="1773" t="s">
        <v>983</v>
      </c>
      <c r="G46" s="1774" t="s">
        <v>594</v>
      </c>
      <c r="H46" s="1775"/>
      <c r="I46" s="1775"/>
      <c r="J46" s="1776"/>
      <c r="K46" s="363" t="s">
        <v>984</v>
      </c>
      <c r="L46" s="1780" t="s">
        <v>594</v>
      </c>
      <c r="M46" s="1781"/>
    </row>
    <row r="47" spans="1:13" ht="15.75" customHeight="1">
      <c r="A47" s="1632"/>
      <c r="B47" s="1801"/>
      <c r="C47" s="355" t="s">
        <v>594</v>
      </c>
      <c r="D47" s="375" t="s">
        <v>594</v>
      </c>
      <c r="E47" s="353" t="s">
        <v>1126</v>
      </c>
      <c r="F47" s="1773"/>
      <c r="G47" s="1777"/>
      <c r="H47" s="1778"/>
      <c r="I47" s="1778"/>
      <c r="J47" s="1779"/>
      <c r="K47" s="355" t="s">
        <v>594</v>
      </c>
      <c r="L47" s="1782"/>
      <c r="M47" s="1783"/>
    </row>
    <row r="48" spans="1:13">
      <c r="A48" s="1632"/>
      <c r="B48" s="1802"/>
      <c r="C48" s="360" t="s">
        <v>594</v>
      </c>
      <c r="D48" s="360" t="s">
        <v>594</v>
      </c>
      <c r="E48" s="360" t="s">
        <v>594</v>
      </c>
      <c r="F48" s="360" t="s">
        <v>594</v>
      </c>
      <c r="G48" s="360" t="s">
        <v>594</v>
      </c>
      <c r="H48" s="360" t="s">
        <v>594</v>
      </c>
      <c r="I48" s="360" t="s">
        <v>594</v>
      </c>
      <c r="J48" s="360" t="s">
        <v>594</v>
      </c>
      <c r="K48" s="360" t="s">
        <v>594</v>
      </c>
      <c r="L48" s="355" t="s">
        <v>594</v>
      </c>
      <c r="M48" s="359" t="s">
        <v>594</v>
      </c>
    </row>
    <row r="49" spans="1:13" ht="45" customHeight="1">
      <c r="A49" s="1632"/>
      <c r="B49" s="383" t="s">
        <v>985</v>
      </c>
      <c r="C49" s="2103" t="s">
        <v>1826</v>
      </c>
      <c r="D49" s="2103"/>
      <c r="E49" s="2103"/>
      <c r="F49" s="2103"/>
      <c r="G49" s="2103"/>
      <c r="H49" s="2103"/>
      <c r="I49" s="2103"/>
      <c r="J49" s="2103"/>
      <c r="K49" s="2103"/>
      <c r="L49" s="2103"/>
      <c r="M49" s="2135"/>
    </row>
    <row r="50" spans="1:13" ht="15.75" customHeight="1">
      <c r="A50" s="1632"/>
      <c r="B50" s="387" t="s">
        <v>986</v>
      </c>
      <c r="C50" s="1610" t="s">
        <v>1827</v>
      </c>
      <c r="D50" s="1610"/>
      <c r="E50" s="1610"/>
      <c r="F50" s="1610"/>
      <c r="G50" s="1610"/>
      <c r="H50" s="1610"/>
      <c r="I50" s="1610"/>
      <c r="J50" s="1610"/>
      <c r="K50" s="1610"/>
      <c r="L50" s="1610"/>
      <c r="M50" s="1611"/>
    </row>
    <row r="51" spans="1:13" ht="15.75" customHeight="1">
      <c r="A51" s="1632"/>
      <c r="B51" s="387" t="s">
        <v>988</v>
      </c>
      <c r="C51" s="1610" t="s">
        <v>1617</v>
      </c>
      <c r="D51" s="1610"/>
      <c r="E51" s="1610"/>
      <c r="F51" s="1610"/>
      <c r="G51" s="1610"/>
      <c r="H51" s="1610"/>
      <c r="I51" s="1610"/>
      <c r="J51" s="1610"/>
      <c r="K51" s="1610"/>
      <c r="L51" s="1610"/>
      <c r="M51" s="1611"/>
    </row>
    <row r="52" spans="1:13" ht="15.75" customHeight="1">
      <c r="A52" s="1632"/>
      <c r="B52" s="387" t="s">
        <v>990</v>
      </c>
      <c r="C52" s="2451">
        <v>44562</v>
      </c>
      <c r="D52" s="1756"/>
      <c r="E52" s="1756"/>
      <c r="F52" s="1756"/>
      <c r="G52" s="1756"/>
      <c r="H52" s="1756"/>
      <c r="I52" s="1756"/>
      <c r="J52" s="1756"/>
      <c r="K52" s="1756"/>
      <c r="L52" s="1756"/>
      <c r="M52" s="1757"/>
    </row>
    <row r="53" spans="1:13" ht="15.75" customHeight="1">
      <c r="A53" s="1652" t="s">
        <v>216</v>
      </c>
      <c r="B53" s="391" t="s">
        <v>992</v>
      </c>
      <c r="C53" s="1610" t="s">
        <v>664</v>
      </c>
      <c r="D53" s="1610"/>
      <c r="E53" s="1610"/>
      <c r="F53" s="1610"/>
      <c r="G53" s="1610"/>
      <c r="H53" s="1610"/>
      <c r="I53" s="1610"/>
      <c r="J53" s="1610"/>
      <c r="K53" s="1610"/>
      <c r="L53" s="1610"/>
      <c r="M53" s="1611"/>
    </row>
    <row r="54" spans="1:13" ht="15.75" customHeight="1">
      <c r="A54" s="1653"/>
      <c r="B54" s="391" t="s">
        <v>993</v>
      </c>
      <c r="C54" s="1610" t="s">
        <v>1609</v>
      </c>
      <c r="D54" s="1610"/>
      <c r="E54" s="1610"/>
      <c r="F54" s="1610"/>
      <c r="G54" s="1610"/>
      <c r="H54" s="1610"/>
      <c r="I54" s="1610"/>
      <c r="J54" s="1610"/>
      <c r="K54" s="1610"/>
      <c r="L54" s="1610"/>
      <c r="M54" s="1611"/>
    </row>
    <row r="55" spans="1:13" ht="15.75" customHeight="1">
      <c r="A55" s="1653"/>
      <c r="B55" s="391" t="s">
        <v>995</v>
      </c>
      <c r="C55" s="1610" t="s">
        <v>66</v>
      </c>
      <c r="D55" s="1610"/>
      <c r="E55" s="1610"/>
      <c r="F55" s="1610"/>
      <c r="G55" s="1610"/>
      <c r="H55" s="1610"/>
      <c r="I55" s="1610"/>
      <c r="J55" s="1610"/>
      <c r="K55" s="1610"/>
      <c r="L55" s="1610"/>
      <c r="M55" s="1611"/>
    </row>
    <row r="56" spans="1:13" ht="15.75" customHeight="1">
      <c r="A56" s="1653"/>
      <c r="B56" s="391" t="s">
        <v>997</v>
      </c>
      <c r="C56" s="1610" t="s">
        <v>1610</v>
      </c>
      <c r="D56" s="1610"/>
      <c r="E56" s="1610"/>
      <c r="F56" s="1610"/>
      <c r="G56" s="1610"/>
      <c r="H56" s="1610"/>
      <c r="I56" s="1610"/>
      <c r="J56" s="1610"/>
      <c r="K56" s="1610"/>
      <c r="L56" s="1610"/>
      <c r="M56" s="1611"/>
    </row>
    <row r="57" spans="1:13" ht="15.75" customHeight="1">
      <c r="A57" s="1653"/>
      <c r="B57" s="391" t="s">
        <v>998</v>
      </c>
      <c r="C57" s="1610" t="s">
        <v>665</v>
      </c>
      <c r="D57" s="1610"/>
      <c r="E57" s="1610"/>
      <c r="F57" s="1610"/>
      <c r="G57" s="1610"/>
      <c r="H57" s="1610"/>
      <c r="I57" s="1610"/>
      <c r="J57" s="1610"/>
      <c r="K57" s="1610"/>
      <c r="L57" s="1610"/>
      <c r="M57" s="1611"/>
    </row>
    <row r="58" spans="1:13" ht="15.75" customHeight="1">
      <c r="A58" s="1654"/>
      <c r="B58" s="391" t="s">
        <v>999</v>
      </c>
      <c r="C58" s="1610" t="s">
        <v>1611</v>
      </c>
      <c r="D58" s="1610"/>
      <c r="E58" s="1610"/>
      <c r="F58" s="1610"/>
      <c r="G58" s="1610"/>
      <c r="H58" s="1610"/>
      <c r="I58" s="1610"/>
      <c r="J58" s="1610"/>
      <c r="K58" s="1610"/>
      <c r="L58" s="1610"/>
      <c r="M58" s="1611"/>
    </row>
    <row r="59" spans="1:13" ht="15.75" customHeight="1">
      <c r="A59" s="1652" t="s">
        <v>1000</v>
      </c>
      <c r="B59" s="392" t="s">
        <v>1001</v>
      </c>
      <c r="C59" s="1610" t="s">
        <v>1612</v>
      </c>
      <c r="D59" s="1610"/>
      <c r="E59" s="1610"/>
      <c r="F59" s="1610"/>
      <c r="G59" s="1610"/>
      <c r="H59" s="1610"/>
      <c r="I59" s="1610"/>
      <c r="J59" s="1610"/>
      <c r="K59" s="1610"/>
      <c r="L59" s="1610"/>
      <c r="M59" s="1611"/>
    </row>
    <row r="60" spans="1:13" ht="15.75" customHeight="1">
      <c r="A60" s="1653"/>
      <c r="B60" s="392" t="s">
        <v>1003</v>
      </c>
      <c r="C60" s="1610" t="s">
        <v>1613</v>
      </c>
      <c r="D60" s="1610"/>
      <c r="E60" s="1610"/>
      <c r="F60" s="1610"/>
      <c r="G60" s="1610"/>
      <c r="H60" s="1610"/>
      <c r="I60" s="1610"/>
      <c r="J60" s="1610"/>
      <c r="K60" s="1610"/>
      <c r="L60" s="1610"/>
      <c r="M60" s="1611"/>
    </row>
    <row r="61" spans="1:13">
      <c r="A61" s="1653"/>
      <c r="B61" s="393" t="s">
        <v>296</v>
      </c>
      <c r="C61" s="1610" t="s">
        <v>66</v>
      </c>
      <c r="D61" s="1610"/>
      <c r="E61" s="1610"/>
      <c r="F61" s="1610"/>
      <c r="G61" s="1610"/>
      <c r="H61" s="1610"/>
      <c r="I61" s="1610"/>
      <c r="J61" s="1610"/>
      <c r="K61" s="1610"/>
      <c r="L61" s="1610"/>
      <c r="M61" s="1611"/>
    </row>
    <row r="62" spans="1:13" ht="15.75" customHeight="1">
      <c r="A62" s="318" t="s">
        <v>220</v>
      </c>
      <c r="B62" s="394" t="s">
        <v>594</v>
      </c>
      <c r="C62" s="1765" t="s">
        <v>594</v>
      </c>
      <c r="D62" s="1765"/>
      <c r="E62" s="1765"/>
      <c r="F62" s="1765"/>
      <c r="G62" s="1765"/>
      <c r="H62" s="1765"/>
      <c r="I62" s="1765"/>
      <c r="J62" s="1765"/>
      <c r="K62" s="1765"/>
      <c r="L62" s="1765"/>
      <c r="M62" s="1766"/>
    </row>
    <row r="63" spans="1:13">
      <c r="A63" s="11"/>
      <c r="B63" s="868"/>
      <c r="C63" s="397"/>
      <c r="D63" s="397"/>
      <c r="E63" s="397"/>
      <c r="F63" s="397"/>
      <c r="G63" s="397"/>
      <c r="H63" s="397"/>
      <c r="I63" s="397"/>
      <c r="J63" s="397"/>
      <c r="K63" s="397"/>
      <c r="L63" s="397"/>
      <c r="M63" s="397"/>
    </row>
  </sheetData>
  <mergeCells count="51">
    <mergeCell ref="A53:A58"/>
    <mergeCell ref="A59:A61"/>
    <mergeCell ref="C61:M61"/>
    <mergeCell ref="C62:M62"/>
    <mergeCell ref="A16:A52"/>
    <mergeCell ref="B35:B44"/>
    <mergeCell ref="H43:I43"/>
    <mergeCell ref="B45:B48"/>
    <mergeCell ref="F46:F47"/>
    <mergeCell ref="G46:J47"/>
    <mergeCell ref="C60:M60"/>
    <mergeCell ref="C57:M57"/>
    <mergeCell ref="C58:M58"/>
    <mergeCell ref="C59:M59"/>
    <mergeCell ref="C54:M54"/>
    <mergeCell ref="C16:M16"/>
    <mergeCell ref="C11:M11"/>
    <mergeCell ref="L46:M47"/>
    <mergeCell ref="C51:M51"/>
    <mergeCell ref="C52:M52"/>
    <mergeCell ref="C53:M53"/>
    <mergeCell ref="C49:M49"/>
    <mergeCell ref="C50:M50"/>
    <mergeCell ref="F9:G9"/>
    <mergeCell ref="I9:J9"/>
    <mergeCell ref="C10:D10"/>
    <mergeCell ref="F10:G10"/>
    <mergeCell ref="I10:J10"/>
    <mergeCell ref="C55:M55"/>
    <mergeCell ref="C56:M56"/>
    <mergeCell ref="C17:M17"/>
    <mergeCell ref="B18:B24"/>
    <mergeCell ref="B25:B28"/>
    <mergeCell ref="J30:L30"/>
    <mergeCell ref="B32:B34"/>
    <mergeCell ref="A2:A15"/>
    <mergeCell ref="C2:M2"/>
    <mergeCell ref="C3:M3"/>
    <mergeCell ref="F4:G4"/>
    <mergeCell ref="C5:M5"/>
    <mergeCell ref="C6:M6"/>
    <mergeCell ref="C7:D7"/>
    <mergeCell ref="I7:M7"/>
    <mergeCell ref="B8:B10"/>
    <mergeCell ref="C9:D9"/>
    <mergeCell ref="C12:M12"/>
    <mergeCell ref="C13:M13"/>
    <mergeCell ref="B14:B15"/>
    <mergeCell ref="C14:D14"/>
    <mergeCell ref="F14:M14"/>
    <mergeCell ref="D4:E4"/>
  </mergeCells>
  <pageMargins left="0.7" right="0.7" top="0.75" bottom="0.75" header="0.3" footer="0.3"/>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5"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1828</v>
      </c>
      <c r="C1" s="196"/>
      <c r="D1" s="196"/>
      <c r="E1" s="196"/>
      <c r="F1" s="196"/>
      <c r="G1" s="196"/>
      <c r="H1" s="196"/>
      <c r="I1" s="196"/>
      <c r="J1" s="196"/>
      <c r="K1" s="196"/>
      <c r="L1" s="196"/>
      <c r="M1" s="197"/>
    </row>
    <row r="2" spans="1:13" ht="36" customHeight="1">
      <c r="A2" s="1728" t="s">
        <v>944</v>
      </c>
      <c r="B2" s="139" t="s">
        <v>945</v>
      </c>
      <c r="C2" s="1927" t="s">
        <v>774</v>
      </c>
      <c r="D2" s="1639"/>
      <c r="E2" s="1639"/>
      <c r="F2" s="1639"/>
      <c r="G2" s="1639"/>
      <c r="H2" s="1639"/>
      <c r="I2" s="1639"/>
      <c r="J2" s="1639"/>
      <c r="K2" s="1639"/>
      <c r="L2" s="1639"/>
      <c r="M2" s="1640"/>
    </row>
    <row r="3" spans="1:13" ht="31.5">
      <c r="A3" s="1729"/>
      <c r="B3" s="151" t="s">
        <v>1063</v>
      </c>
      <c r="C3" s="1733" t="s">
        <v>1829</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42</v>
      </c>
      <c r="I4" s="118"/>
      <c r="J4" s="118"/>
      <c r="K4" s="118"/>
      <c r="L4" s="118"/>
      <c r="M4" s="119"/>
    </row>
    <row r="5" spans="1:13">
      <c r="A5" s="1729"/>
      <c r="B5" s="142" t="s">
        <v>947</v>
      </c>
      <c r="C5" s="1577" t="s">
        <v>1830</v>
      </c>
      <c r="D5" s="1554"/>
      <c r="E5" s="1554"/>
      <c r="F5" s="1554"/>
      <c r="G5" s="1554"/>
      <c r="H5" s="1554"/>
      <c r="I5" s="1554"/>
      <c r="J5" s="1554"/>
      <c r="K5" s="1554"/>
      <c r="L5" s="1554"/>
      <c r="M5" s="1555"/>
    </row>
    <row r="6" spans="1:13" ht="31.5" customHeight="1">
      <c r="A6" s="1729"/>
      <c r="B6" s="142" t="s">
        <v>948</v>
      </c>
      <c r="C6" s="1577" t="s">
        <v>1831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577" t="s">
        <v>1832</v>
      </c>
      <c r="D11" s="1554"/>
      <c r="E11" s="1554"/>
      <c r="F11" s="1554"/>
      <c r="G11" s="1554"/>
      <c r="H11" s="1554"/>
      <c r="I11" s="1554"/>
      <c r="J11" s="1554"/>
      <c r="K11" s="1554"/>
      <c r="L11" s="1554"/>
      <c r="M11" s="1555"/>
    </row>
    <row r="12" spans="1:13" ht="95.25" customHeight="1">
      <c r="A12" s="1729"/>
      <c r="B12" s="151" t="s">
        <v>1069</v>
      </c>
      <c r="C12" s="1577" t="s">
        <v>1833</v>
      </c>
      <c r="D12" s="1554"/>
      <c r="E12" s="1554"/>
      <c r="F12" s="1554"/>
      <c r="G12" s="1554"/>
      <c r="H12" s="1554"/>
      <c r="I12" s="1554"/>
      <c r="J12" s="1554"/>
      <c r="K12" s="1554"/>
      <c r="L12" s="1554"/>
      <c r="M12" s="1555"/>
    </row>
    <row r="13" spans="1:13" ht="31.5">
      <c r="A13" s="1729"/>
      <c r="B13" s="151" t="s">
        <v>1071</v>
      </c>
      <c r="C13" s="1899" t="s">
        <v>765</v>
      </c>
      <c r="D13" s="1900"/>
      <c r="E13" s="1900"/>
      <c r="F13" s="1900"/>
      <c r="G13" s="1900"/>
      <c r="H13" s="1900"/>
      <c r="I13" s="1900"/>
      <c r="J13" s="1900"/>
      <c r="K13" s="1900"/>
      <c r="L13" s="1900"/>
      <c r="M13" s="1901"/>
    </row>
    <row r="14" spans="1:13" ht="66" customHeight="1">
      <c r="A14" s="1729"/>
      <c r="B14" s="1746" t="s">
        <v>1072</v>
      </c>
      <c r="C14" s="1722" t="s">
        <v>57</v>
      </c>
      <c r="D14" s="1724"/>
      <c r="E14" s="84" t="s">
        <v>108</v>
      </c>
      <c r="F14" s="1663" t="s">
        <v>1834</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776</v>
      </c>
      <c r="D16" s="1554"/>
      <c r="E16" s="1554"/>
      <c r="F16" s="1554"/>
      <c r="G16" s="1554"/>
      <c r="H16" s="1554"/>
      <c r="I16" s="1554"/>
      <c r="J16" s="1554"/>
      <c r="K16" s="1554"/>
      <c r="L16" s="1554"/>
      <c r="M16" s="1555"/>
    </row>
    <row r="17" spans="1:13" ht="39" customHeight="1">
      <c r="A17" s="1715"/>
      <c r="B17" s="140" t="s">
        <v>1074</v>
      </c>
      <c r="C17" s="2125" t="s">
        <v>1835</v>
      </c>
      <c r="D17" s="1673"/>
      <c r="E17" s="1673"/>
      <c r="F17" s="1673"/>
      <c r="G17" s="1673"/>
      <c r="H17" s="1673"/>
      <c r="I17" s="1673"/>
      <c r="J17" s="1673"/>
      <c r="K17" s="1673"/>
      <c r="L17" s="1673"/>
      <c r="M17" s="1674"/>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1126</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22">
        <v>22741</v>
      </c>
      <c r="E30" s="220" t="s">
        <v>594</v>
      </c>
      <c r="F30" s="221" t="s">
        <v>975</v>
      </c>
      <c r="G30" s="222">
        <v>2021</v>
      </c>
      <c r="H30" s="220" t="s">
        <v>594</v>
      </c>
      <c r="I30" s="221" t="s">
        <v>976</v>
      </c>
      <c r="J30" s="1663" t="s">
        <v>1075</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ht="16.5" customHeight="1">
      <c r="A37" s="1715"/>
      <c r="B37" s="1557"/>
      <c r="C37" s="81"/>
      <c r="D37" s="223">
        <v>26000</v>
      </c>
      <c r="E37" s="212" t="s">
        <v>594</v>
      </c>
      <c r="F37" s="223">
        <v>26000</v>
      </c>
      <c r="G37" s="212" t="s">
        <v>594</v>
      </c>
      <c r="H37" s="223">
        <v>26000</v>
      </c>
      <c r="I37" s="212" t="s">
        <v>594</v>
      </c>
      <c r="J37" s="223">
        <v>26000</v>
      </c>
      <c r="K37" s="212" t="s">
        <v>594</v>
      </c>
      <c r="L37" s="223">
        <v>26000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26000</v>
      </c>
      <c r="E39" s="212" t="s">
        <v>594</v>
      </c>
      <c r="F39" s="223">
        <v>26000</v>
      </c>
      <c r="G39" s="212" t="s">
        <v>594</v>
      </c>
      <c r="H39" s="223">
        <v>26000</v>
      </c>
      <c r="I39" s="212" t="s">
        <v>594</v>
      </c>
      <c r="J39" s="223">
        <v>26000</v>
      </c>
      <c r="K39" s="212" t="s">
        <v>594</v>
      </c>
      <c r="L39" s="223">
        <v>26000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23">
        <v>26000</v>
      </c>
      <c r="E41" s="212" t="s">
        <v>594</v>
      </c>
      <c r="F41" s="2017">
        <v>26000</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1.5" customHeight="1">
      <c r="A47" s="1715"/>
      <c r="B47" s="151" t="s">
        <v>985</v>
      </c>
      <c r="C47" s="1577" t="s">
        <v>1836</v>
      </c>
      <c r="D47" s="1554"/>
      <c r="E47" s="1554"/>
      <c r="F47" s="1554"/>
      <c r="G47" s="1554"/>
      <c r="H47" s="1554"/>
      <c r="I47" s="1554"/>
      <c r="J47" s="1554"/>
      <c r="K47" s="1554"/>
      <c r="L47" s="1554"/>
      <c r="M47" s="1555"/>
    </row>
    <row r="48" spans="1:13">
      <c r="A48" s="1715"/>
      <c r="B48" s="140" t="s">
        <v>986</v>
      </c>
      <c r="C48" s="1577" t="s">
        <v>1837</v>
      </c>
      <c r="D48" s="1554"/>
      <c r="E48" s="1554"/>
      <c r="F48" s="1554"/>
      <c r="G48" s="1554"/>
      <c r="H48" s="1554"/>
      <c r="I48" s="1554"/>
      <c r="J48" s="1554"/>
      <c r="K48" s="1554"/>
      <c r="L48" s="1554"/>
      <c r="M48" s="1555"/>
    </row>
    <row r="49" spans="1:13">
      <c r="A49" s="1715"/>
      <c r="B49" s="140" t="s">
        <v>988</v>
      </c>
      <c r="C49" s="1577" t="s">
        <v>1014</v>
      </c>
      <c r="D49" s="1554"/>
      <c r="E49" s="1554"/>
      <c r="F49" s="1554"/>
      <c r="G49" s="1554"/>
      <c r="H49" s="1554"/>
      <c r="I49" s="1554"/>
      <c r="J49" s="1554"/>
      <c r="K49" s="1554"/>
      <c r="L49" s="1554"/>
      <c r="M49" s="1555"/>
    </row>
    <row r="50" spans="1:13">
      <c r="A50" s="1715"/>
      <c r="B50" s="140" t="s">
        <v>990</v>
      </c>
      <c r="C50" s="1917">
        <v>2015</v>
      </c>
      <c r="D50" s="1918"/>
      <c r="E50" s="1918"/>
      <c r="F50" s="1918"/>
      <c r="G50" s="1918"/>
      <c r="H50" s="1918"/>
      <c r="I50" s="1918"/>
      <c r="J50" s="1918"/>
      <c r="K50" s="1918"/>
      <c r="L50" s="1918"/>
      <c r="M50" s="1919"/>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213"/>
      <c r="D60" s="1765"/>
      <c r="E60" s="1765"/>
      <c r="F60" s="1765"/>
      <c r="G60" s="1765"/>
      <c r="H60" s="1765"/>
      <c r="I60" s="1765"/>
      <c r="J60" s="1765"/>
      <c r="K60" s="1765"/>
      <c r="L60" s="1765"/>
      <c r="M60" s="1766"/>
    </row>
  </sheetData>
  <mergeCells count="50">
    <mergeCell ref="C60:M60"/>
    <mergeCell ref="C49:M49"/>
    <mergeCell ref="C50:M50"/>
    <mergeCell ref="C55:M55"/>
    <mergeCell ref="C56:M56"/>
    <mergeCell ref="A57:A59"/>
    <mergeCell ref="C57:M57"/>
    <mergeCell ref="C58:M58"/>
    <mergeCell ref="C59:M59"/>
    <mergeCell ref="F44:F45"/>
    <mergeCell ref="G44:J45"/>
    <mergeCell ref="L44:M45"/>
    <mergeCell ref="C47:M47"/>
    <mergeCell ref="C48:M48"/>
    <mergeCell ref="A51:A56"/>
    <mergeCell ref="C51:M51"/>
    <mergeCell ref="C52:M52"/>
    <mergeCell ref="C53:M53"/>
    <mergeCell ref="C54:M54"/>
    <mergeCell ref="A16:A50"/>
    <mergeCell ref="C16:M16"/>
    <mergeCell ref="B35:B42"/>
    <mergeCell ref="F41:G41"/>
    <mergeCell ref="B43:B46"/>
    <mergeCell ref="C12:M12"/>
    <mergeCell ref="C13:M13"/>
    <mergeCell ref="B14:B15"/>
    <mergeCell ref="C14:D14"/>
    <mergeCell ref="F14:M14"/>
    <mergeCell ref="C17:M17"/>
    <mergeCell ref="B18:B24"/>
    <mergeCell ref="B25:B28"/>
    <mergeCell ref="J30:L30"/>
    <mergeCell ref="B32:B34"/>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1838</v>
      </c>
      <c r="C1" s="196"/>
      <c r="D1" s="196"/>
      <c r="E1" s="196"/>
      <c r="F1" s="196"/>
      <c r="G1" s="196"/>
      <c r="H1" s="196"/>
      <c r="I1" s="196"/>
      <c r="J1" s="196"/>
      <c r="K1" s="196"/>
      <c r="L1" s="196"/>
      <c r="M1" s="197"/>
    </row>
    <row r="2" spans="1:13" ht="36" customHeight="1">
      <c r="A2" s="1728" t="s">
        <v>944</v>
      </c>
      <c r="B2" s="139" t="s">
        <v>945</v>
      </c>
      <c r="C2" s="1927" t="s">
        <v>778</v>
      </c>
      <c r="D2" s="1639"/>
      <c r="E2" s="1639"/>
      <c r="F2" s="1639"/>
      <c r="G2" s="1639"/>
      <c r="H2" s="1639"/>
      <c r="I2" s="1639"/>
      <c r="J2" s="1639"/>
      <c r="K2" s="1639"/>
      <c r="L2" s="1639"/>
      <c r="M2" s="1640"/>
    </row>
    <row r="3" spans="1:13" ht="31.5">
      <c r="A3" s="1729"/>
      <c r="B3" s="151" t="s">
        <v>1063</v>
      </c>
      <c r="C3" s="1733" t="s">
        <v>1829</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42</v>
      </c>
      <c r="I4" s="118"/>
      <c r="J4" s="118"/>
      <c r="K4" s="118"/>
      <c r="L4" s="118"/>
      <c r="M4" s="119"/>
    </row>
    <row r="5" spans="1:13">
      <c r="A5" s="1729"/>
      <c r="B5" s="142" t="s">
        <v>947</v>
      </c>
      <c r="C5" s="1577" t="s">
        <v>1830</v>
      </c>
      <c r="D5" s="1554"/>
      <c r="E5" s="1554"/>
      <c r="F5" s="1554"/>
      <c r="G5" s="1554"/>
      <c r="H5" s="1554"/>
      <c r="I5" s="1554"/>
      <c r="J5" s="1554"/>
      <c r="K5" s="1554"/>
      <c r="L5" s="1554"/>
      <c r="M5" s="1555"/>
    </row>
    <row r="6" spans="1:13" ht="31.5" customHeight="1">
      <c r="A6" s="1729"/>
      <c r="B6" s="142" t="s">
        <v>948</v>
      </c>
      <c r="C6" s="1577" t="s">
        <v>1831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577" t="s">
        <v>1839</v>
      </c>
      <c r="D11" s="1554"/>
      <c r="E11" s="1554"/>
      <c r="F11" s="1554"/>
      <c r="G11" s="1554"/>
      <c r="H11" s="1554"/>
      <c r="I11" s="1554"/>
      <c r="J11" s="1554"/>
      <c r="K11" s="1554"/>
      <c r="L11" s="1554"/>
      <c r="M11" s="1555"/>
    </row>
    <row r="12" spans="1:13" ht="69" customHeight="1">
      <c r="A12" s="1729"/>
      <c r="B12" s="151" t="s">
        <v>1069</v>
      </c>
      <c r="C12" s="1577" t="s">
        <v>1840</v>
      </c>
      <c r="D12" s="1554"/>
      <c r="E12" s="1554"/>
      <c r="F12" s="1554"/>
      <c r="G12" s="1554"/>
      <c r="H12" s="1554"/>
      <c r="I12" s="1554"/>
      <c r="J12" s="1554"/>
      <c r="K12" s="1554"/>
      <c r="L12" s="1554"/>
      <c r="M12" s="1555"/>
    </row>
    <row r="13" spans="1:13" ht="31.5">
      <c r="A13" s="1729"/>
      <c r="B13" s="151" t="s">
        <v>1071</v>
      </c>
      <c r="C13" s="1899" t="s">
        <v>765</v>
      </c>
      <c r="D13" s="1900"/>
      <c r="E13" s="1900"/>
      <c r="F13" s="1900"/>
      <c r="G13" s="1900"/>
      <c r="H13" s="1900"/>
      <c r="I13" s="1900"/>
      <c r="J13" s="1900"/>
      <c r="K13" s="1900"/>
      <c r="L13" s="1900"/>
      <c r="M13" s="1901"/>
    </row>
    <row r="14" spans="1:13" ht="66" customHeight="1">
      <c r="A14" s="1729"/>
      <c r="B14" s="1746" t="s">
        <v>1072</v>
      </c>
      <c r="C14" s="1722" t="s">
        <v>57</v>
      </c>
      <c r="D14" s="1724"/>
      <c r="E14" s="84" t="s">
        <v>108</v>
      </c>
      <c r="F14" s="1663" t="s">
        <v>1834</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780</v>
      </c>
      <c r="D16" s="1554"/>
      <c r="E16" s="1554"/>
      <c r="F16" s="1554"/>
      <c r="G16" s="1554"/>
      <c r="H16" s="1554"/>
      <c r="I16" s="1554"/>
      <c r="J16" s="1554"/>
      <c r="K16" s="1554"/>
      <c r="L16" s="1554"/>
      <c r="M16" s="1555"/>
    </row>
    <row r="17" spans="1:13" ht="39" customHeight="1">
      <c r="A17" s="1715"/>
      <c r="B17" s="140" t="s">
        <v>1074</v>
      </c>
      <c r="C17" s="1577" t="s">
        <v>1841</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1126</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463">
        <v>836</v>
      </c>
      <c r="E30" s="220" t="s">
        <v>594</v>
      </c>
      <c r="F30" s="221" t="s">
        <v>975</v>
      </c>
      <c r="G30" s="222">
        <v>2021</v>
      </c>
      <c r="H30" s="220" t="s">
        <v>594</v>
      </c>
      <c r="I30" s="221" t="s">
        <v>976</v>
      </c>
      <c r="J30" s="1663" t="s">
        <v>1075</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ht="16.5" customHeight="1">
      <c r="A37" s="1715"/>
      <c r="B37" s="1557"/>
      <c r="C37" s="81"/>
      <c r="D37" s="223">
        <v>850</v>
      </c>
      <c r="E37" s="212" t="s">
        <v>594</v>
      </c>
      <c r="F37" s="223">
        <v>850</v>
      </c>
      <c r="G37" s="212" t="s">
        <v>594</v>
      </c>
      <c r="H37" s="223">
        <v>850</v>
      </c>
      <c r="I37" s="212" t="s">
        <v>594</v>
      </c>
      <c r="J37" s="223">
        <v>850</v>
      </c>
      <c r="K37" s="212" t="s">
        <v>594</v>
      </c>
      <c r="L37" s="223">
        <v>850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850</v>
      </c>
      <c r="E39" s="212" t="s">
        <v>594</v>
      </c>
      <c r="F39" s="223">
        <v>850</v>
      </c>
      <c r="G39" s="212" t="s">
        <v>594</v>
      </c>
      <c r="H39" s="223">
        <v>850</v>
      </c>
      <c r="I39" s="212" t="s">
        <v>594</v>
      </c>
      <c r="J39" s="223">
        <v>850</v>
      </c>
      <c r="K39" s="212" t="s">
        <v>594</v>
      </c>
      <c r="L39" s="223">
        <v>850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23">
        <v>850</v>
      </c>
      <c r="E41" s="212" t="s">
        <v>594</v>
      </c>
      <c r="F41" s="2222">
        <v>850</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1.5" customHeight="1">
      <c r="A47" s="1715"/>
      <c r="B47" s="151" t="s">
        <v>985</v>
      </c>
      <c r="C47" s="1577" t="s">
        <v>1842</v>
      </c>
      <c r="D47" s="1554"/>
      <c r="E47" s="1554"/>
      <c r="F47" s="1554"/>
      <c r="G47" s="1554"/>
      <c r="H47" s="1554"/>
      <c r="I47" s="1554"/>
      <c r="J47" s="1554"/>
      <c r="K47" s="1554"/>
      <c r="L47" s="1554"/>
      <c r="M47" s="1555"/>
    </row>
    <row r="48" spans="1:13">
      <c r="A48" s="1715"/>
      <c r="B48" s="140" t="s">
        <v>986</v>
      </c>
      <c r="C48" s="1577" t="s">
        <v>1837</v>
      </c>
      <c r="D48" s="1554"/>
      <c r="E48" s="1554"/>
      <c r="F48" s="1554"/>
      <c r="G48" s="1554"/>
      <c r="H48" s="1554"/>
      <c r="I48" s="1554"/>
      <c r="J48" s="1554"/>
      <c r="K48" s="1554"/>
      <c r="L48" s="1554"/>
      <c r="M48" s="1555"/>
    </row>
    <row r="49" spans="1:13">
      <c r="A49" s="1715"/>
      <c r="B49" s="140" t="s">
        <v>988</v>
      </c>
      <c r="C49" s="1577" t="s">
        <v>1014</v>
      </c>
      <c r="D49" s="1554"/>
      <c r="E49" s="1554"/>
      <c r="F49" s="1554"/>
      <c r="G49" s="1554"/>
      <c r="H49" s="1554"/>
      <c r="I49" s="1554"/>
      <c r="J49" s="1554"/>
      <c r="K49" s="1554"/>
      <c r="L49" s="1554"/>
      <c r="M49" s="1555"/>
    </row>
    <row r="50" spans="1:13">
      <c r="A50" s="1715"/>
      <c r="B50" s="140" t="s">
        <v>990</v>
      </c>
      <c r="C50" s="1917">
        <v>2008</v>
      </c>
      <c r="D50" s="1918"/>
      <c r="E50" s="1918"/>
      <c r="F50" s="1918"/>
      <c r="G50" s="1918"/>
      <c r="H50" s="1918"/>
      <c r="I50" s="1918"/>
      <c r="J50" s="1918"/>
      <c r="K50" s="1918"/>
      <c r="L50" s="1918"/>
      <c r="M50" s="1919"/>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213"/>
      <c r="D60" s="1765"/>
      <c r="E60" s="1765"/>
      <c r="F60" s="1765"/>
      <c r="G60" s="1765"/>
      <c r="H60" s="1765"/>
      <c r="I60" s="1765"/>
      <c r="J60" s="1765"/>
      <c r="K60" s="1765"/>
      <c r="L60" s="1765"/>
      <c r="M60" s="1766"/>
    </row>
  </sheetData>
  <mergeCells count="50">
    <mergeCell ref="A57:A59"/>
    <mergeCell ref="C57:M57"/>
    <mergeCell ref="C58:M58"/>
    <mergeCell ref="C59:M59"/>
    <mergeCell ref="C60:M60"/>
    <mergeCell ref="C50:M50"/>
    <mergeCell ref="A51:A56"/>
    <mergeCell ref="C51:M51"/>
    <mergeCell ref="C52:M52"/>
    <mergeCell ref="C53:M53"/>
    <mergeCell ref="C54:M54"/>
    <mergeCell ref="C55:M55"/>
    <mergeCell ref="C56:M56"/>
    <mergeCell ref="C49:M49"/>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F9:G9"/>
    <mergeCell ref="I9:J9"/>
    <mergeCell ref="C10:D10"/>
    <mergeCell ref="F10:G10"/>
    <mergeCell ref="I10:J10"/>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B22" zoomScale="72" zoomScaleNormal="72" zoomScalePageLayoutView="80" workbookViewId="0">
      <selection activeCell="C2" sqref="C2:M2"/>
    </sheetView>
  </sheetViews>
  <sheetFormatPr baseColWidth="10" defaultColWidth="11.42578125" defaultRowHeight="15.75"/>
  <cols>
    <col min="1" max="1" width="25.140625" style="11" customWidth="1"/>
    <col min="2" max="2" width="39.140625" style="42" customWidth="1"/>
    <col min="3" max="13" width="11.42578125" style="11"/>
    <col min="14" max="18" width="28" style="11" customWidth="1"/>
    <col min="19" max="16384" width="11.42578125" style="11"/>
  </cols>
  <sheetData>
    <row r="1" spans="1:13">
      <c r="A1" s="56"/>
      <c r="B1" s="57" t="s">
        <v>1843</v>
      </c>
      <c r="C1" s="196"/>
      <c r="D1" s="196"/>
      <c r="E1" s="196"/>
      <c r="F1" s="196"/>
      <c r="G1" s="196"/>
      <c r="H1" s="196"/>
      <c r="I1" s="196"/>
      <c r="J1" s="196"/>
      <c r="K1" s="196"/>
      <c r="L1" s="196"/>
      <c r="M1" s="197"/>
    </row>
    <row r="2" spans="1:13" ht="36" customHeight="1">
      <c r="A2" s="1728" t="s">
        <v>944</v>
      </c>
      <c r="B2" s="139" t="s">
        <v>945</v>
      </c>
      <c r="C2" s="1927" t="s">
        <v>2181</v>
      </c>
      <c r="D2" s="1639"/>
      <c r="E2" s="1639"/>
      <c r="F2" s="1639"/>
      <c r="G2" s="1639"/>
      <c r="H2" s="1639"/>
      <c r="I2" s="1639"/>
      <c r="J2" s="1639"/>
      <c r="K2" s="1639"/>
      <c r="L2" s="1639"/>
      <c r="M2" s="1640"/>
    </row>
    <row r="3" spans="1:13" ht="31.5" customHeight="1">
      <c r="A3" s="1729"/>
      <c r="B3" s="151" t="s">
        <v>1063</v>
      </c>
      <c r="C3" s="1733" t="s">
        <v>1829</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42</v>
      </c>
      <c r="I4" s="118"/>
      <c r="J4" s="118"/>
      <c r="K4" s="118"/>
      <c r="L4" s="118"/>
      <c r="M4" s="119"/>
    </row>
    <row r="5" spans="1:13" ht="15.75" customHeight="1">
      <c r="A5" s="1729"/>
      <c r="B5" s="142" t="s">
        <v>947</v>
      </c>
      <c r="C5" s="1577" t="s">
        <v>1830</v>
      </c>
      <c r="D5" s="1554"/>
      <c r="E5" s="1554"/>
      <c r="F5" s="1554"/>
      <c r="G5" s="1554"/>
      <c r="H5" s="1554"/>
      <c r="I5" s="1554"/>
      <c r="J5" s="1554"/>
      <c r="K5" s="1554"/>
      <c r="L5" s="1554"/>
      <c r="M5" s="1555"/>
    </row>
    <row r="6" spans="1:13" ht="31.5" customHeight="1">
      <c r="A6" s="1729"/>
      <c r="B6" s="142" t="s">
        <v>948</v>
      </c>
      <c r="C6" s="1577" t="s">
        <v>1831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577" t="s">
        <v>2185</v>
      </c>
      <c r="D11" s="1554"/>
      <c r="E11" s="1554"/>
      <c r="F11" s="1554"/>
      <c r="G11" s="1554"/>
      <c r="H11" s="1554"/>
      <c r="I11" s="1554"/>
      <c r="J11" s="1554"/>
      <c r="K11" s="1554"/>
      <c r="L11" s="1554"/>
      <c r="M11" s="1555"/>
    </row>
    <row r="12" spans="1:13" ht="69" customHeight="1">
      <c r="A12" s="1729"/>
      <c r="B12" s="151" t="s">
        <v>1069</v>
      </c>
      <c r="C12" s="1577" t="s">
        <v>2183</v>
      </c>
      <c r="D12" s="1554"/>
      <c r="E12" s="1554"/>
      <c r="F12" s="1554"/>
      <c r="G12" s="1554"/>
      <c r="H12" s="1554"/>
      <c r="I12" s="1554"/>
      <c r="J12" s="1554"/>
      <c r="K12" s="1554"/>
      <c r="L12" s="1554"/>
      <c r="M12" s="1555"/>
    </row>
    <row r="13" spans="1:13" ht="31.5" customHeight="1">
      <c r="A13" s="1729"/>
      <c r="B13" s="151" t="s">
        <v>1071</v>
      </c>
      <c r="C13" s="1899" t="s">
        <v>2184</v>
      </c>
      <c r="D13" s="1900"/>
      <c r="E13" s="1900"/>
      <c r="F13" s="1900"/>
      <c r="G13" s="1900"/>
      <c r="H13" s="1900"/>
      <c r="I13" s="1900"/>
      <c r="J13" s="1900"/>
      <c r="K13" s="1900"/>
      <c r="L13" s="1900"/>
      <c r="M13" s="1901"/>
    </row>
    <row r="14" spans="1:13" ht="66" customHeight="1">
      <c r="A14" s="1729"/>
      <c r="B14" s="1746" t="s">
        <v>1072</v>
      </c>
      <c r="C14" s="1722" t="s">
        <v>57</v>
      </c>
      <c r="D14" s="1724"/>
      <c r="E14" s="84" t="s">
        <v>108</v>
      </c>
      <c r="F14" s="1663" t="s">
        <v>1834</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ht="15.75" customHeight="1">
      <c r="A16" s="1714" t="s">
        <v>204</v>
      </c>
      <c r="B16" s="140" t="s">
        <v>283</v>
      </c>
      <c r="C16" s="1577" t="s">
        <v>782</v>
      </c>
      <c r="D16" s="1554"/>
      <c r="E16" s="1554"/>
      <c r="F16" s="1554"/>
      <c r="G16" s="1554"/>
      <c r="H16" s="1554"/>
      <c r="I16" s="1554"/>
      <c r="J16" s="1554"/>
      <c r="K16" s="1554"/>
      <c r="L16" s="1554"/>
      <c r="M16" s="1555"/>
    </row>
    <row r="17" spans="1:13" ht="66" customHeight="1">
      <c r="A17" s="1715"/>
      <c r="B17" s="140" t="s">
        <v>1074</v>
      </c>
      <c r="C17" s="1609" t="s">
        <v>2182</v>
      </c>
      <c r="D17" s="1610"/>
      <c r="E17" s="1610"/>
      <c r="F17" s="1610"/>
      <c r="G17" s="1610"/>
      <c r="H17" s="1610"/>
      <c r="I17" s="1610"/>
      <c r="J17" s="1610"/>
      <c r="K17" s="1610"/>
      <c r="L17" s="1610"/>
      <c r="M17" s="1611"/>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19">
        <v>0.82</v>
      </c>
      <c r="E30" s="220" t="s">
        <v>594</v>
      </c>
      <c r="F30" s="221" t="s">
        <v>975</v>
      </c>
      <c r="G30" s="222">
        <v>2022</v>
      </c>
      <c r="H30" s="220" t="s">
        <v>594</v>
      </c>
      <c r="I30" s="221" t="s">
        <v>976</v>
      </c>
      <c r="J30" s="2453" t="s">
        <v>2186</v>
      </c>
      <c r="K30" s="2454"/>
      <c r="L30" s="2455"/>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ht="16.5" customHeight="1">
      <c r="A37" s="1715"/>
      <c r="B37" s="1557"/>
      <c r="C37" s="81"/>
      <c r="D37" s="224">
        <v>0.82</v>
      </c>
      <c r="E37" s="212" t="s">
        <v>594</v>
      </c>
      <c r="F37" s="224">
        <v>0.83</v>
      </c>
      <c r="G37" s="212" t="s">
        <v>594</v>
      </c>
      <c r="H37" s="224">
        <v>0.84</v>
      </c>
      <c r="I37" s="212" t="s">
        <v>594</v>
      </c>
      <c r="J37" s="224">
        <v>0.85</v>
      </c>
      <c r="K37" s="212" t="s">
        <v>594</v>
      </c>
      <c r="L37" s="224">
        <v>0.86</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4">
        <v>0.87</v>
      </c>
      <c r="E39" s="212" t="s">
        <v>594</v>
      </c>
      <c r="F39" s="224">
        <v>0.88</v>
      </c>
      <c r="G39" s="212" t="s">
        <v>594</v>
      </c>
      <c r="H39" s="224">
        <v>0.89</v>
      </c>
      <c r="I39" s="212" t="s">
        <v>594</v>
      </c>
      <c r="J39" s="224">
        <v>0.9</v>
      </c>
      <c r="K39" s="212" t="s">
        <v>594</v>
      </c>
      <c r="L39" s="224">
        <v>0.91</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24">
        <v>0.92</v>
      </c>
      <c r="E41" s="212" t="s">
        <v>594</v>
      </c>
      <c r="F41" s="2456">
        <v>0.92</v>
      </c>
      <c r="G41" s="2457"/>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228" customHeight="1">
      <c r="A47" s="1715"/>
      <c r="B47" s="151" t="s">
        <v>985</v>
      </c>
      <c r="C47" s="1609" t="s">
        <v>2297</v>
      </c>
      <c r="D47" s="1610"/>
      <c r="E47" s="1610"/>
      <c r="F47" s="1610"/>
      <c r="G47" s="1610"/>
      <c r="H47" s="1610"/>
      <c r="I47" s="1610"/>
      <c r="J47" s="1610"/>
      <c r="K47" s="1610"/>
      <c r="L47" s="1610"/>
      <c r="M47" s="1611"/>
    </row>
    <row r="48" spans="1:13" ht="33" customHeight="1">
      <c r="A48" s="1715"/>
      <c r="B48" s="140" t="s">
        <v>986</v>
      </c>
      <c r="C48" s="1577" t="s">
        <v>2187</v>
      </c>
      <c r="D48" s="1554"/>
      <c r="E48" s="1554"/>
      <c r="F48" s="1554"/>
      <c r="G48" s="1554"/>
      <c r="H48" s="1554"/>
      <c r="I48" s="1554"/>
      <c r="J48" s="1554"/>
      <c r="K48" s="1554"/>
      <c r="L48" s="1554"/>
      <c r="M48" s="1555"/>
    </row>
    <row r="49" spans="1:13">
      <c r="A49" s="1715"/>
      <c r="B49" s="140" t="s">
        <v>988</v>
      </c>
      <c r="C49" s="1547" t="s">
        <v>1014</v>
      </c>
      <c r="D49" s="1548"/>
      <c r="E49" s="1548"/>
      <c r="F49" s="1548"/>
      <c r="G49" s="1548"/>
      <c r="H49" s="1548"/>
      <c r="I49" s="1548"/>
      <c r="J49" s="1548"/>
      <c r="K49" s="1548"/>
      <c r="L49" s="1548"/>
      <c r="M49" s="2452"/>
    </row>
    <row r="50" spans="1:13">
      <c r="A50" s="1715"/>
      <c r="B50" s="140" t="s">
        <v>990</v>
      </c>
      <c r="C50" s="2458">
        <v>2019</v>
      </c>
      <c r="D50" s="2459"/>
      <c r="E50" s="2459"/>
      <c r="F50" s="2459"/>
      <c r="G50" s="2459"/>
      <c r="H50" s="2459"/>
      <c r="I50" s="2459"/>
      <c r="J50" s="2459"/>
      <c r="K50" s="2459"/>
      <c r="L50" s="2459"/>
      <c r="M50" s="2460"/>
    </row>
    <row r="51" spans="1:13" ht="15.75" customHeight="1">
      <c r="A51" s="1699" t="s">
        <v>216</v>
      </c>
      <c r="B51" s="144" t="s">
        <v>992</v>
      </c>
      <c r="C51" s="2458" t="s">
        <v>336</v>
      </c>
      <c r="D51" s="2459"/>
      <c r="E51" s="2459"/>
      <c r="F51" s="2459"/>
      <c r="G51" s="2459"/>
      <c r="H51" s="2459"/>
      <c r="I51" s="2459"/>
      <c r="J51" s="2459"/>
      <c r="K51" s="2459"/>
      <c r="L51" s="2459"/>
      <c r="M51" s="2460"/>
    </row>
    <row r="52" spans="1:13" ht="15.75" customHeight="1">
      <c r="A52" s="1700"/>
      <c r="B52" s="144" t="s">
        <v>993</v>
      </c>
      <c r="C52" s="2458" t="s">
        <v>994</v>
      </c>
      <c r="D52" s="2459"/>
      <c r="E52" s="2459"/>
      <c r="F52" s="2459"/>
      <c r="G52" s="2459"/>
      <c r="H52" s="2459"/>
      <c r="I52" s="2459"/>
      <c r="J52" s="2459"/>
      <c r="K52" s="2459"/>
      <c r="L52" s="2459"/>
      <c r="M52" s="2460"/>
    </row>
    <row r="53" spans="1:13" ht="15.75" customHeight="1">
      <c r="A53" s="1700"/>
      <c r="B53" s="144" t="s">
        <v>995</v>
      </c>
      <c r="C53" s="2458" t="s">
        <v>996</v>
      </c>
      <c r="D53" s="2459"/>
      <c r="E53" s="2459"/>
      <c r="F53" s="2459"/>
      <c r="G53" s="2459"/>
      <c r="H53" s="2459"/>
      <c r="I53" s="2459"/>
      <c r="J53" s="2459"/>
      <c r="K53" s="2459"/>
      <c r="L53" s="2459"/>
      <c r="M53" s="2460"/>
    </row>
    <row r="54" spans="1:13" ht="15.75" customHeight="1">
      <c r="A54" s="1700"/>
      <c r="B54" s="145" t="s">
        <v>997</v>
      </c>
      <c r="C54" s="2458" t="s">
        <v>335</v>
      </c>
      <c r="D54" s="2459"/>
      <c r="E54" s="2459"/>
      <c r="F54" s="2459"/>
      <c r="G54" s="2459"/>
      <c r="H54" s="2459"/>
      <c r="I54" s="2459"/>
      <c r="J54" s="2459"/>
      <c r="K54" s="2459"/>
      <c r="L54" s="2459"/>
      <c r="M54" s="2460"/>
    </row>
    <row r="55" spans="1:13" ht="15.75" customHeight="1">
      <c r="A55" s="1700"/>
      <c r="B55" s="144" t="s">
        <v>998</v>
      </c>
      <c r="C55" s="2461" t="s">
        <v>337</v>
      </c>
      <c r="D55" s="2462"/>
      <c r="E55" s="2462"/>
      <c r="F55" s="2462"/>
      <c r="G55" s="2462"/>
      <c r="H55" s="2462"/>
      <c r="I55" s="2462"/>
      <c r="J55" s="2462"/>
      <c r="K55" s="2462"/>
      <c r="L55" s="2462"/>
      <c r="M55" s="2463"/>
    </row>
    <row r="56" spans="1:13">
      <c r="A56" s="1704"/>
      <c r="B56" s="144" t="s">
        <v>999</v>
      </c>
      <c r="C56" s="2458">
        <v>3102407261</v>
      </c>
      <c r="D56" s="2459"/>
      <c r="E56" s="2459"/>
      <c r="F56" s="2459"/>
      <c r="G56" s="2459"/>
      <c r="H56" s="2459"/>
      <c r="I56" s="2459"/>
      <c r="J56" s="2459"/>
      <c r="K56" s="2459"/>
      <c r="L56" s="2459"/>
      <c r="M56" s="2460"/>
    </row>
    <row r="57" spans="1:13" ht="15.75" customHeight="1">
      <c r="A57" s="1699" t="s">
        <v>1000</v>
      </c>
      <c r="B57" s="146" t="s">
        <v>1001</v>
      </c>
      <c r="C57" s="1547" t="s">
        <v>1002</v>
      </c>
      <c r="D57" s="1548"/>
      <c r="E57" s="1548"/>
      <c r="F57" s="1548"/>
      <c r="G57" s="1548"/>
      <c r="H57" s="1548"/>
      <c r="I57" s="1548"/>
      <c r="J57" s="1548"/>
      <c r="K57" s="1548"/>
      <c r="L57" s="1548"/>
      <c r="M57" s="1549"/>
    </row>
    <row r="58" spans="1:13" ht="30" customHeight="1">
      <c r="A58" s="1700"/>
      <c r="B58" s="146" t="s">
        <v>1003</v>
      </c>
      <c r="C58" s="2388" t="s">
        <v>1004</v>
      </c>
      <c r="D58" s="2389"/>
      <c r="E58" s="2389"/>
      <c r="F58" s="2389"/>
      <c r="G58" s="2389"/>
      <c r="H58" s="2389"/>
      <c r="I58" s="2389"/>
      <c r="J58" s="2389"/>
      <c r="K58" s="2389"/>
      <c r="L58" s="2389"/>
      <c r="M58" s="2464"/>
    </row>
    <row r="59" spans="1:13" ht="30" customHeight="1">
      <c r="A59" s="1700"/>
      <c r="B59" s="147" t="s">
        <v>296</v>
      </c>
      <c r="C59" s="2427" t="s">
        <v>1067</v>
      </c>
      <c r="D59" s="2428"/>
      <c r="E59" s="2428"/>
      <c r="F59" s="2428"/>
      <c r="G59" s="2428"/>
      <c r="H59" s="2428"/>
      <c r="I59" s="2428"/>
      <c r="J59" s="2428"/>
      <c r="K59" s="2428"/>
      <c r="L59" s="2428"/>
      <c r="M59" s="2429"/>
    </row>
    <row r="60" spans="1:13" ht="138.75" customHeight="1">
      <c r="A60" s="138" t="s">
        <v>220</v>
      </c>
      <c r="B60" s="148"/>
      <c r="C60" s="2213" t="s">
        <v>2298</v>
      </c>
      <c r="D60" s="1765"/>
      <c r="E60" s="1765"/>
      <c r="F60" s="1765"/>
      <c r="G60" s="1765"/>
      <c r="H60" s="1765"/>
      <c r="I60" s="1765"/>
      <c r="J60" s="1765"/>
      <c r="K60" s="1765"/>
      <c r="L60" s="1765"/>
      <c r="M60" s="1766"/>
    </row>
  </sheetData>
  <mergeCells count="50">
    <mergeCell ref="A57:A59"/>
    <mergeCell ref="C57:M57"/>
    <mergeCell ref="C58:M58"/>
    <mergeCell ref="C59:M59"/>
    <mergeCell ref="C60:M60"/>
    <mergeCell ref="C50:M50"/>
    <mergeCell ref="A51:A56"/>
    <mergeCell ref="C51:M51"/>
    <mergeCell ref="C52:M52"/>
    <mergeCell ref="C53:M53"/>
    <mergeCell ref="C54:M54"/>
    <mergeCell ref="C55:M55"/>
    <mergeCell ref="C56:M56"/>
    <mergeCell ref="C49:M49"/>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F9:G9"/>
    <mergeCell ref="I9:J9"/>
    <mergeCell ref="C10:D10"/>
    <mergeCell ref="F10:G10"/>
    <mergeCell ref="I10:J10"/>
    <mergeCell ref="A2:A15"/>
    <mergeCell ref="C2:M2"/>
    <mergeCell ref="C3:M3"/>
    <mergeCell ref="F4:G4"/>
    <mergeCell ref="C5:M5"/>
    <mergeCell ref="C6:M6"/>
    <mergeCell ref="C7:D7"/>
    <mergeCell ref="I7:M7"/>
    <mergeCell ref="B8:B10"/>
    <mergeCell ref="C9:D9"/>
    <mergeCell ref="B14:B15"/>
    <mergeCell ref="C11:M11"/>
    <mergeCell ref="C12:M12"/>
    <mergeCell ref="C13:M13"/>
    <mergeCell ref="C14:D14"/>
    <mergeCell ref="F14:M14"/>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B16" zoomScale="72" zoomScaleNormal="72" workbookViewId="0">
      <selection activeCell="C2" sqref="C2:M2"/>
    </sheetView>
  </sheetViews>
  <sheetFormatPr baseColWidth="10" defaultColWidth="9.140625" defaultRowHeight="15"/>
  <cols>
    <col min="1" max="1" width="24.140625" style="270" customWidth="1"/>
    <col min="2" max="2" width="51.140625" customWidth="1"/>
    <col min="13" max="13" width="17.42578125" customWidth="1"/>
  </cols>
  <sheetData>
    <row r="1" spans="1:13" ht="15.75">
      <c r="A1" s="778" t="s">
        <v>594</v>
      </c>
      <c r="B1" s="2465" t="s">
        <v>1844</v>
      </c>
      <c r="C1" s="2466"/>
      <c r="D1" s="2466"/>
      <c r="E1" s="2466"/>
      <c r="F1" s="2466"/>
      <c r="G1" s="2466"/>
      <c r="H1" s="2466"/>
      <c r="I1" s="2466"/>
      <c r="J1" s="2466"/>
      <c r="K1" s="2466"/>
      <c r="L1" s="2466"/>
      <c r="M1" s="2467"/>
    </row>
    <row r="2" spans="1:13" ht="30" customHeight="1">
      <c r="A2" s="2243" t="s">
        <v>944</v>
      </c>
      <c r="B2" s="254" t="s">
        <v>945</v>
      </c>
      <c r="C2" s="2033" t="s">
        <v>785</v>
      </c>
      <c r="D2" s="2033"/>
      <c r="E2" s="2033"/>
      <c r="F2" s="2033"/>
      <c r="G2" s="2033"/>
      <c r="H2" s="2033"/>
      <c r="I2" s="2033"/>
      <c r="J2" s="2033"/>
      <c r="K2" s="2033"/>
      <c r="L2" s="2033"/>
      <c r="M2" s="2034"/>
    </row>
    <row r="3" spans="1:13" ht="15" customHeight="1">
      <c r="A3" s="2244"/>
      <c r="B3" s="255" t="s">
        <v>1063</v>
      </c>
      <c r="C3" s="1639" t="s">
        <v>1845</v>
      </c>
      <c r="D3" s="1639"/>
      <c r="E3" s="1639"/>
      <c r="F3" s="1639"/>
      <c r="G3" s="1639"/>
      <c r="H3" s="1639"/>
      <c r="I3" s="1639"/>
      <c r="J3" s="1639"/>
      <c r="K3" s="1639"/>
      <c r="L3" s="1639"/>
      <c r="M3" s="1640"/>
    </row>
    <row r="4" spans="1:13" ht="15" customHeight="1">
      <c r="A4" s="2244"/>
      <c r="B4" s="256" t="s">
        <v>292</v>
      </c>
      <c r="C4" s="216" t="s">
        <v>463</v>
      </c>
      <c r="D4" s="229" t="s">
        <v>594</v>
      </c>
      <c r="E4" s="465" t="s">
        <v>594</v>
      </c>
      <c r="F4" s="2157" t="s">
        <v>293</v>
      </c>
      <c r="G4" s="2158"/>
      <c r="H4" s="231">
        <v>42</v>
      </c>
      <c r="I4" s="216" t="s">
        <v>594</v>
      </c>
      <c r="J4" s="216" t="s">
        <v>594</v>
      </c>
      <c r="K4" s="216" t="s">
        <v>594</v>
      </c>
      <c r="L4" s="216" t="s">
        <v>594</v>
      </c>
      <c r="M4" s="217" t="s">
        <v>594</v>
      </c>
    </row>
    <row r="5" spans="1:13" ht="29.25" customHeight="1">
      <c r="A5" s="2244"/>
      <c r="B5" s="256" t="s">
        <v>947</v>
      </c>
      <c r="C5" s="1577" t="s">
        <v>1830</v>
      </c>
      <c r="D5" s="1554"/>
      <c r="E5" s="1554"/>
      <c r="F5" s="1554"/>
      <c r="G5" s="1554"/>
      <c r="H5" s="1554"/>
      <c r="I5" s="1554"/>
      <c r="J5" s="1554"/>
      <c r="K5" s="1554"/>
      <c r="L5" s="1554"/>
      <c r="M5" s="1555"/>
    </row>
    <row r="6" spans="1:13" ht="15" customHeight="1">
      <c r="A6" s="2244"/>
      <c r="B6" s="256" t="s">
        <v>948</v>
      </c>
      <c r="C6" s="1577" t="s">
        <v>1831</v>
      </c>
      <c r="D6" s="1554"/>
      <c r="E6" s="1554"/>
      <c r="F6" s="1554"/>
      <c r="G6" s="1554"/>
      <c r="H6" s="1554"/>
      <c r="I6" s="1554"/>
      <c r="J6" s="1554"/>
      <c r="K6" s="1554"/>
      <c r="L6" s="1554"/>
      <c r="M6" s="1555"/>
    </row>
    <row r="7" spans="1:13" ht="15" customHeight="1">
      <c r="A7" s="2244"/>
      <c r="B7" s="256" t="s">
        <v>949</v>
      </c>
      <c r="C7" s="1583" t="s">
        <v>33</v>
      </c>
      <c r="D7" s="1560"/>
      <c r="E7" s="120"/>
      <c r="F7" s="120"/>
      <c r="G7" s="121"/>
      <c r="H7" s="61" t="s">
        <v>296</v>
      </c>
      <c r="I7" s="1559" t="s">
        <v>56</v>
      </c>
      <c r="J7" s="1560"/>
      <c r="K7" s="1560"/>
      <c r="L7" s="1560"/>
      <c r="M7" s="1561"/>
    </row>
    <row r="8" spans="1:13" ht="15.75">
      <c r="A8" s="2244"/>
      <c r="B8" s="1790" t="s">
        <v>950</v>
      </c>
      <c r="C8" s="221" t="s">
        <v>594</v>
      </c>
      <c r="D8" s="221" t="s">
        <v>594</v>
      </c>
      <c r="E8" s="258" t="s">
        <v>594</v>
      </c>
      <c r="F8" s="258" t="s">
        <v>594</v>
      </c>
      <c r="G8" s="258" t="s">
        <v>594</v>
      </c>
      <c r="H8" s="258" t="s">
        <v>594</v>
      </c>
      <c r="I8" s="221" t="s">
        <v>594</v>
      </c>
      <c r="J8" s="221" t="s">
        <v>594</v>
      </c>
      <c r="K8" s="221" t="s">
        <v>594</v>
      </c>
      <c r="L8" s="221" t="s">
        <v>594</v>
      </c>
      <c r="M8" s="234" t="s">
        <v>594</v>
      </c>
    </row>
    <row r="9" spans="1:13" ht="15" customHeight="1">
      <c r="A9" s="2244"/>
      <c r="B9" s="1790"/>
      <c r="C9" s="1552" t="s">
        <v>56</v>
      </c>
      <c r="D9" s="1552"/>
      <c r="E9" s="221" t="s">
        <v>594</v>
      </c>
      <c r="F9" s="1666" t="s">
        <v>594</v>
      </c>
      <c r="G9" s="1666"/>
      <c r="H9" s="221" t="s">
        <v>594</v>
      </c>
      <c r="I9" s="1666" t="s">
        <v>594</v>
      </c>
      <c r="J9" s="1666"/>
      <c r="K9" s="221" t="s">
        <v>594</v>
      </c>
      <c r="L9" s="221" t="s">
        <v>594</v>
      </c>
      <c r="M9" s="234" t="s">
        <v>594</v>
      </c>
    </row>
    <row r="10" spans="1:13" ht="15" customHeight="1">
      <c r="A10" s="2244"/>
      <c r="B10" s="1791"/>
      <c r="C10" s="1666" t="s">
        <v>951</v>
      </c>
      <c r="D10" s="1666"/>
      <c r="E10" s="236" t="s">
        <v>594</v>
      </c>
      <c r="F10" s="1666" t="s">
        <v>951</v>
      </c>
      <c r="G10" s="1666"/>
      <c r="H10" s="236" t="s">
        <v>594</v>
      </c>
      <c r="I10" s="1666" t="s">
        <v>951</v>
      </c>
      <c r="J10" s="1666"/>
      <c r="K10" s="236" t="s">
        <v>594</v>
      </c>
      <c r="L10" s="236" t="s">
        <v>594</v>
      </c>
      <c r="M10" s="248" t="s">
        <v>594</v>
      </c>
    </row>
    <row r="11" spans="1:13" ht="43.5" customHeight="1">
      <c r="A11" s="2244"/>
      <c r="B11" s="256" t="s">
        <v>952</v>
      </c>
      <c r="C11" s="1554" t="s">
        <v>1846</v>
      </c>
      <c r="D11" s="1554"/>
      <c r="E11" s="1554"/>
      <c r="F11" s="1554"/>
      <c r="G11" s="1554"/>
      <c r="H11" s="1554"/>
      <c r="I11" s="1554"/>
      <c r="J11" s="1554"/>
      <c r="K11" s="1554"/>
      <c r="L11" s="1554"/>
      <c r="M11" s="1555"/>
    </row>
    <row r="12" spans="1:13" ht="78.75" customHeight="1">
      <c r="A12" s="2244"/>
      <c r="B12" s="256" t="s">
        <v>1069</v>
      </c>
      <c r="C12" s="1554" t="s">
        <v>1847</v>
      </c>
      <c r="D12" s="1554"/>
      <c r="E12" s="1554"/>
      <c r="F12" s="1554"/>
      <c r="G12" s="1554"/>
      <c r="H12" s="1554"/>
      <c r="I12" s="1554"/>
      <c r="J12" s="1554"/>
      <c r="K12" s="1554"/>
      <c r="L12" s="1554"/>
      <c r="M12" s="1555"/>
    </row>
    <row r="13" spans="1:13" ht="38.25" customHeight="1">
      <c r="A13" s="2244"/>
      <c r="B13" s="256" t="s">
        <v>1071</v>
      </c>
      <c r="C13" s="1899" t="s">
        <v>765</v>
      </c>
      <c r="D13" s="1900"/>
      <c r="E13" s="1900"/>
      <c r="F13" s="1900"/>
      <c r="G13" s="1900"/>
      <c r="H13" s="1900"/>
      <c r="I13" s="1900"/>
      <c r="J13" s="1900"/>
      <c r="K13" s="1900"/>
      <c r="L13" s="1900"/>
      <c r="M13" s="1901"/>
    </row>
    <row r="14" spans="1:13" ht="86.25" customHeight="1">
      <c r="A14" s="2244"/>
      <c r="B14" s="1767" t="s">
        <v>1072</v>
      </c>
      <c r="C14" s="1671" t="s">
        <v>55</v>
      </c>
      <c r="D14" s="1671"/>
      <c r="E14" s="466" t="s">
        <v>108</v>
      </c>
      <c r="F14" s="1554" t="s">
        <v>1848</v>
      </c>
      <c r="G14" s="1554"/>
      <c r="H14" s="1554"/>
      <c r="I14" s="1554"/>
      <c r="J14" s="1554"/>
      <c r="K14" s="1554"/>
      <c r="L14" s="1554"/>
      <c r="M14" s="1555"/>
    </row>
    <row r="15" spans="1:13" ht="15.75">
      <c r="A15" s="2244"/>
      <c r="B15" s="1768"/>
      <c r="C15" s="736" t="s">
        <v>594</v>
      </c>
      <c r="D15" s="736" t="s">
        <v>594</v>
      </c>
      <c r="E15" s="736" t="s">
        <v>594</v>
      </c>
      <c r="F15" s="736" t="s">
        <v>594</v>
      </c>
      <c r="G15" s="736" t="s">
        <v>594</v>
      </c>
      <c r="H15" s="736" t="s">
        <v>594</v>
      </c>
      <c r="I15" s="736" t="s">
        <v>594</v>
      </c>
      <c r="J15" s="736" t="s">
        <v>594</v>
      </c>
      <c r="K15" s="736" t="s">
        <v>594</v>
      </c>
      <c r="L15" s="736" t="s">
        <v>594</v>
      </c>
      <c r="M15" s="736" t="s">
        <v>594</v>
      </c>
    </row>
    <row r="16" spans="1:13" ht="15" customHeight="1">
      <c r="A16" s="2238" t="s">
        <v>204</v>
      </c>
      <c r="B16" s="259" t="s">
        <v>283</v>
      </c>
      <c r="C16" s="1663" t="s">
        <v>788</v>
      </c>
      <c r="D16" s="1554"/>
      <c r="E16" s="1554"/>
      <c r="F16" s="1554"/>
      <c r="G16" s="1554"/>
      <c r="H16" s="1554"/>
      <c r="I16" s="1554"/>
      <c r="J16" s="1554"/>
      <c r="K16" s="1554"/>
      <c r="L16" s="1554"/>
      <c r="M16" s="1555"/>
    </row>
    <row r="17" spans="1:13" ht="25.5" customHeight="1">
      <c r="A17" s="2239"/>
      <c r="B17" s="259" t="s">
        <v>1074</v>
      </c>
      <c r="C17" s="1554" t="s">
        <v>1849</v>
      </c>
      <c r="D17" s="1554"/>
      <c r="E17" s="1554"/>
      <c r="F17" s="1554"/>
      <c r="G17" s="1554"/>
      <c r="H17" s="1554"/>
      <c r="I17" s="1554"/>
      <c r="J17" s="1554"/>
      <c r="K17" s="1554"/>
      <c r="L17" s="1554"/>
      <c r="M17" s="1555"/>
    </row>
    <row r="18" spans="1:13" ht="15.75">
      <c r="A18" s="2239"/>
      <c r="B18" s="1634" t="s">
        <v>954</v>
      </c>
      <c r="C18" s="221" t="s">
        <v>594</v>
      </c>
      <c r="D18" s="220" t="s">
        <v>594</v>
      </c>
      <c r="E18" s="220" t="s">
        <v>594</v>
      </c>
      <c r="F18" s="220" t="s">
        <v>594</v>
      </c>
      <c r="G18" s="220" t="s">
        <v>594</v>
      </c>
      <c r="H18" s="220" t="s">
        <v>594</v>
      </c>
      <c r="I18" s="220" t="s">
        <v>594</v>
      </c>
      <c r="J18" s="220" t="s">
        <v>594</v>
      </c>
      <c r="K18" s="220" t="s">
        <v>594</v>
      </c>
      <c r="L18" s="220" t="s">
        <v>594</v>
      </c>
      <c r="M18" s="242" t="s">
        <v>594</v>
      </c>
    </row>
    <row r="19" spans="1:13" ht="15.75">
      <c r="A19" s="2239"/>
      <c r="B19" s="1634"/>
      <c r="C19" s="221" t="s">
        <v>594</v>
      </c>
      <c r="D19" s="216" t="s">
        <v>594</v>
      </c>
      <c r="E19" s="220" t="s">
        <v>594</v>
      </c>
      <c r="F19" s="216" t="s">
        <v>594</v>
      </c>
      <c r="G19" s="220" t="s">
        <v>594</v>
      </c>
      <c r="H19" s="216" t="s">
        <v>594</v>
      </c>
      <c r="I19" s="220" t="s">
        <v>594</v>
      </c>
      <c r="J19" s="216" t="s">
        <v>594</v>
      </c>
      <c r="K19" s="220" t="s">
        <v>594</v>
      </c>
      <c r="L19" s="220" t="s">
        <v>594</v>
      </c>
      <c r="M19" s="242" t="s">
        <v>594</v>
      </c>
    </row>
    <row r="20" spans="1:13" ht="31.5">
      <c r="A20" s="2239"/>
      <c r="B20" s="1634"/>
      <c r="C20" s="220" t="s">
        <v>955</v>
      </c>
      <c r="D20" s="260" t="s">
        <v>594</v>
      </c>
      <c r="E20" s="220" t="s">
        <v>956</v>
      </c>
      <c r="F20" s="260" t="s">
        <v>594</v>
      </c>
      <c r="G20" s="220" t="s">
        <v>957</v>
      </c>
      <c r="H20" s="260" t="s">
        <v>594</v>
      </c>
      <c r="I20" s="220" t="s">
        <v>958</v>
      </c>
      <c r="J20" s="260" t="s">
        <v>964</v>
      </c>
      <c r="K20" s="220" t="s">
        <v>594</v>
      </c>
      <c r="L20" s="220" t="s">
        <v>594</v>
      </c>
      <c r="M20" s="242" t="s">
        <v>594</v>
      </c>
    </row>
    <row r="21" spans="1:13" ht="31.5">
      <c r="A21" s="2239"/>
      <c r="B21" s="1634"/>
      <c r="C21" s="220" t="s">
        <v>959</v>
      </c>
      <c r="D21" s="260" t="s">
        <v>594</v>
      </c>
      <c r="E21" s="220" t="s">
        <v>960</v>
      </c>
      <c r="F21" s="260" t="s">
        <v>594</v>
      </c>
      <c r="G21" s="220" t="s">
        <v>961</v>
      </c>
      <c r="H21" s="260" t="s">
        <v>594</v>
      </c>
      <c r="I21" s="220" t="s">
        <v>594</v>
      </c>
      <c r="J21" s="220" t="s">
        <v>594</v>
      </c>
      <c r="K21" s="220" t="s">
        <v>594</v>
      </c>
      <c r="L21" s="220" t="s">
        <v>594</v>
      </c>
      <c r="M21" s="242" t="s">
        <v>594</v>
      </c>
    </row>
    <row r="22" spans="1:13" ht="31.5">
      <c r="A22" s="2239"/>
      <c r="B22" s="1634"/>
      <c r="C22" s="220" t="s">
        <v>962</v>
      </c>
      <c r="D22" s="260" t="s">
        <v>594</v>
      </c>
      <c r="E22" s="220" t="s">
        <v>963</v>
      </c>
      <c r="F22" s="260" t="s">
        <v>594</v>
      </c>
      <c r="G22" s="220" t="s">
        <v>594</v>
      </c>
      <c r="H22" s="220" t="s">
        <v>594</v>
      </c>
      <c r="I22" s="220" t="s">
        <v>594</v>
      </c>
      <c r="J22" s="220" t="s">
        <v>594</v>
      </c>
      <c r="K22" s="220" t="s">
        <v>594</v>
      </c>
      <c r="L22" s="220" t="s">
        <v>594</v>
      </c>
      <c r="M22" s="242" t="s">
        <v>594</v>
      </c>
    </row>
    <row r="23" spans="1:13" ht="15.75">
      <c r="A23" s="2239"/>
      <c r="B23" s="1634"/>
      <c r="C23" s="220" t="s">
        <v>105</v>
      </c>
      <c r="D23" s="260" t="s">
        <v>594</v>
      </c>
      <c r="E23" s="220" t="s">
        <v>965</v>
      </c>
      <c r="F23" s="236" t="s">
        <v>594</v>
      </c>
      <c r="G23" s="236" t="s">
        <v>594</v>
      </c>
      <c r="H23" s="236" t="s">
        <v>594</v>
      </c>
      <c r="I23" s="236" t="s">
        <v>594</v>
      </c>
      <c r="J23" s="236" t="s">
        <v>594</v>
      </c>
      <c r="K23" s="236" t="s">
        <v>594</v>
      </c>
      <c r="L23" s="236" t="s">
        <v>594</v>
      </c>
      <c r="M23" s="248" t="s">
        <v>594</v>
      </c>
    </row>
    <row r="24" spans="1:13" ht="15.75">
      <c r="A24" s="2239"/>
      <c r="B24" s="1635"/>
      <c r="C24" s="216" t="s">
        <v>594</v>
      </c>
      <c r="D24" s="216" t="s">
        <v>594</v>
      </c>
      <c r="E24" s="216" t="s">
        <v>594</v>
      </c>
      <c r="F24" s="216" t="s">
        <v>594</v>
      </c>
      <c r="G24" s="216" t="s">
        <v>594</v>
      </c>
      <c r="H24" s="216" t="s">
        <v>594</v>
      </c>
      <c r="I24" s="216" t="s">
        <v>594</v>
      </c>
      <c r="J24" s="216" t="s">
        <v>594</v>
      </c>
      <c r="K24" s="216" t="s">
        <v>594</v>
      </c>
      <c r="L24" s="216" t="s">
        <v>594</v>
      </c>
      <c r="M24" s="217" t="s">
        <v>594</v>
      </c>
    </row>
    <row r="25" spans="1:13" ht="15.75">
      <c r="A25" s="2239"/>
      <c r="B25" s="1634" t="s">
        <v>967</v>
      </c>
      <c r="C25" s="220" t="s">
        <v>594</v>
      </c>
      <c r="D25" s="220" t="s">
        <v>594</v>
      </c>
      <c r="E25" s="220" t="s">
        <v>594</v>
      </c>
      <c r="F25" s="220" t="s">
        <v>594</v>
      </c>
      <c r="G25" s="220" t="s">
        <v>594</v>
      </c>
      <c r="H25" s="220" t="s">
        <v>594</v>
      </c>
      <c r="I25" s="220" t="s">
        <v>594</v>
      </c>
      <c r="J25" s="220" t="s">
        <v>594</v>
      </c>
      <c r="K25" s="220" t="s">
        <v>594</v>
      </c>
      <c r="L25" s="221" t="s">
        <v>594</v>
      </c>
      <c r="M25" s="234" t="s">
        <v>594</v>
      </c>
    </row>
    <row r="26" spans="1:13" ht="15.75">
      <c r="A26" s="2239"/>
      <c r="B26" s="1634"/>
      <c r="C26" s="220" t="s">
        <v>968</v>
      </c>
      <c r="D26" s="222" t="s">
        <v>594</v>
      </c>
      <c r="E26" s="220" t="s">
        <v>594</v>
      </c>
      <c r="F26" s="220" t="s">
        <v>969</v>
      </c>
      <c r="G26" s="222" t="s">
        <v>594</v>
      </c>
      <c r="H26" s="220" t="s">
        <v>594</v>
      </c>
      <c r="I26" s="220" t="s">
        <v>970</v>
      </c>
      <c r="J26" s="222" t="s">
        <v>964</v>
      </c>
      <c r="K26" s="220" t="s">
        <v>594</v>
      </c>
      <c r="L26" s="221" t="s">
        <v>594</v>
      </c>
      <c r="M26" s="234" t="s">
        <v>594</v>
      </c>
    </row>
    <row r="27" spans="1:13" ht="31.5">
      <c r="A27" s="2239"/>
      <c r="B27" s="1634"/>
      <c r="C27" s="220" t="s">
        <v>971</v>
      </c>
      <c r="D27" s="261" t="s">
        <v>594</v>
      </c>
      <c r="E27" s="221" t="s">
        <v>594</v>
      </c>
      <c r="F27" s="220" t="s">
        <v>972</v>
      </c>
      <c r="G27" s="260" t="s">
        <v>594</v>
      </c>
      <c r="H27" s="221" t="s">
        <v>594</v>
      </c>
      <c r="I27" s="221" t="s">
        <v>594</v>
      </c>
      <c r="J27" s="221" t="s">
        <v>594</v>
      </c>
      <c r="K27" s="221" t="s">
        <v>594</v>
      </c>
      <c r="L27" s="221" t="s">
        <v>594</v>
      </c>
      <c r="M27" s="234" t="s">
        <v>594</v>
      </c>
    </row>
    <row r="28" spans="1:13" ht="15.75">
      <c r="A28" s="2239"/>
      <c r="B28" s="1635"/>
      <c r="C28" s="216" t="s">
        <v>594</v>
      </c>
      <c r="D28" s="216" t="s">
        <v>594</v>
      </c>
      <c r="E28" s="216" t="s">
        <v>594</v>
      </c>
      <c r="F28" s="216" t="s">
        <v>594</v>
      </c>
      <c r="G28" s="216" t="s">
        <v>594</v>
      </c>
      <c r="H28" s="216" t="s">
        <v>594</v>
      </c>
      <c r="I28" s="216" t="s">
        <v>594</v>
      </c>
      <c r="J28" s="216" t="s">
        <v>594</v>
      </c>
      <c r="K28" s="216" t="s">
        <v>594</v>
      </c>
      <c r="L28" s="236" t="s">
        <v>594</v>
      </c>
      <c r="M28" s="248" t="s">
        <v>594</v>
      </c>
    </row>
    <row r="29" spans="1:13" ht="15.75">
      <c r="A29" s="2239"/>
      <c r="B29" s="257" t="s">
        <v>973</v>
      </c>
      <c r="C29" s="220" t="s">
        <v>594</v>
      </c>
      <c r="D29" s="220" t="s">
        <v>594</v>
      </c>
      <c r="E29" s="220" t="s">
        <v>594</v>
      </c>
      <c r="F29" s="220" t="s">
        <v>594</v>
      </c>
      <c r="G29" s="220" t="s">
        <v>594</v>
      </c>
      <c r="H29" s="220" t="s">
        <v>594</v>
      </c>
      <c r="I29" s="220" t="s">
        <v>594</v>
      </c>
      <c r="J29" s="220" t="s">
        <v>594</v>
      </c>
      <c r="K29" s="220" t="s">
        <v>594</v>
      </c>
      <c r="L29" s="220" t="s">
        <v>594</v>
      </c>
      <c r="M29" s="242" t="s">
        <v>594</v>
      </c>
    </row>
    <row r="30" spans="1:13" ht="31.5">
      <c r="A30" s="2239"/>
      <c r="B30" s="257" t="s">
        <v>594</v>
      </c>
      <c r="C30" s="262" t="s">
        <v>974</v>
      </c>
      <c r="D30" s="467">
        <v>4120</v>
      </c>
      <c r="E30" s="272" t="s">
        <v>594</v>
      </c>
      <c r="F30" s="273" t="s">
        <v>975</v>
      </c>
      <c r="G30" s="308" t="s">
        <v>1850</v>
      </c>
      <c r="H30" s="272" t="s">
        <v>594</v>
      </c>
      <c r="I30" s="273" t="s">
        <v>976</v>
      </c>
      <c r="J30" s="1670" t="s">
        <v>1082</v>
      </c>
      <c r="K30" s="1671"/>
      <c r="L30" s="1672"/>
      <c r="M30" s="242" t="s">
        <v>594</v>
      </c>
    </row>
    <row r="31" spans="1:13" ht="15.75">
      <c r="A31" s="2239"/>
      <c r="B31" s="256" t="s">
        <v>594</v>
      </c>
      <c r="C31" s="216" t="s">
        <v>594</v>
      </c>
      <c r="D31" s="216" t="s">
        <v>594</v>
      </c>
      <c r="E31" s="216" t="s">
        <v>594</v>
      </c>
      <c r="F31" s="216" t="s">
        <v>594</v>
      </c>
      <c r="G31" s="216" t="s">
        <v>594</v>
      </c>
      <c r="H31" s="216" t="s">
        <v>594</v>
      </c>
      <c r="I31" s="216" t="s">
        <v>594</v>
      </c>
      <c r="J31" s="216" t="s">
        <v>594</v>
      </c>
      <c r="K31" s="216" t="s">
        <v>594</v>
      </c>
      <c r="L31" s="216" t="s">
        <v>594</v>
      </c>
      <c r="M31" s="217" t="s">
        <v>594</v>
      </c>
    </row>
    <row r="32" spans="1:13" ht="15.75">
      <c r="A32" s="2239"/>
      <c r="B32" s="1634" t="s">
        <v>977</v>
      </c>
      <c r="C32" s="244" t="s">
        <v>594</v>
      </c>
      <c r="D32" s="244" t="s">
        <v>594</v>
      </c>
      <c r="E32" s="244" t="s">
        <v>594</v>
      </c>
      <c r="F32" s="244" t="s">
        <v>594</v>
      </c>
      <c r="G32" s="244" t="s">
        <v>594</v>
      </c>
      <c r="H32" s="244" t="s">
        <v>594</v>
      </c>
      <c r="I32" s="244" t="s">
        <v>594</v>
      </c>
      <c r="J32" s="244" t="s">
        <v>594</v>
      </c>
      <c r="K32" s="244" t="s">
        <v>594</v>
      </c>
      <c r="L32" s="221" t="s">
        <v>594</v>
      </c>
      <c r="M32" s="234" t="s">
        <v>594</v>
      </c>
    </row>
    <row r="33" spans="1:13" ht="31.5">
      <c r="A33" s="2239"/>
      <c r="B33" s="1634"/>
      <c r="C33" s="220" t="s">
        <v>978</v>
      </c>
      <c r="D33" s="222">
        <v>2.0230000000000001</v>
      </c>
      <c r="E33" s="244" t="s">
        <v>594</v>
      </c>
      <c r="F33" s="220" t="s">
        <v>979</v>
      </c>
      <c r="G33" s="304">
        <v>2033</v>
      </c>
      <c r="H33" s="244" t="s">
        <v>594</v>
      </c>
      <c r="I33" s="221" t="s">
        <v>594</v>
      </c>
      <c r="J33" s="244" t="s">
        <v>594</v>
      </c>
      <c r="K33" s="244" t="s">
        <v>594</v>
      </c>
      <c r="L33" s="221" t="s">
        <v>594</v>
      </c>
      <c r="M33" s="234" t="s">
        <v>594</v>
      </c>
    </row>
    <row r="34" spans="1:13" ht="15.75">
      <c r="A34" s="2239"/>
      <c r="B34" s="1635"/>
      <c r="C34" s="216" t="s">
        <v>594</v>
      </c>
      <c r="D34" s="216" t="s">
        <v>594</v>
      </c>
      <c r="E34" s="247" t="s">
        <v>594</v>
      </c>
      <c r="F34" s="216" t="s">
        <v>594</v>
      </c>
      <c r="G34" s="247" t="s">
        <v>594</v>
      </c>
      <c r="H34" s="247" t="s">
        <v>594</v>
      </c>
      <c r="I34" s="236" t="s">
        <v>594</v>
      </c>
      <c r="J34" s="247" t="s">
        <v>594</v>
      </c>
      <c r="K34" s="247" t="s">
        <v>594</v>
      </c>
      <c r="L34" s="236" t="s">
        <v>594</v>
      </c>
      <c r="M34" s="248" t="s">
        <v>594</v>
      </c>
    </row>
    <row r="35" spans="1:13" ht="15.75">
      <c r="A35" s="2239"/>
      <c r="B35" s="1634" t="s">
        <v>980</v>
      </c>
      <c r="C35" s="220" t="s">
        <v>594</v>
      </c>
      <c r="D35" s="220" t="s">
        <v>594</v>
      </c>
      <c r="E35" s="220" t="s">
        <v>594</v>
      </c>
      <c r="F35" s="220" t="s">
        <v>594</v>
      </c>
      <c r="G35" s="220" t="s">
        <v>594</v>
      </c>
      <c r="H35" s="220" t="s">
        <v>594</v>
      </c>
      <c r="I35" s="220" t="s">
        <v>594</v>
      </c>
      <c r="J35" s="220" t="s">
        <v>594</v>
      </c>
      <c r="K35" s="220" t="s">
        <v>594</v>
      </c>
      <c r="L35" s="220" t="s">
        <v>594</v>
      </c>
      <c r="M35" s="242" t="s">
        <v>594</v>
      </c>
    </row>
    <row r="36" spans="1:13" ht="15.75">
      <c r="A36" s="2239"/>
      <c r="B36" s="1634"/>
      <c r="C36" s="220" t="s">
        <v>594</v>
      </c>
      <c r="D36" s="209">
        <v>2023</v>
      </c>
      <c r="E36" s="209" t="s">
        <v>594</v>
      </c>
      <c r="F36" s="209">
        <v>2024</v>
      </c>
      <c r="G36" s="209" t="s">
        <v>594</v>
      </c>
      <c r="H36" s="209">
        <v>2025</v>
      </c>
      <c r="I36" s="209" t="s">
        <v>594</v>
      </c>
      <c r="J36" s="209">
        <v>2026</v>
      </c>
      <c r="K36" s="209" t="s">
        <v>594</v>
      </c>
      <c r="L36" s="209">
        <v>2027</v>
      </c>
      <c r="M36" s="242" t="s">
        <v>594</v>
      </c>
    </row>
    <row r="37" spans="1:13" ht="15.75">
      <c r="A37" s="2239"/>
      <c r="B37" s="1634"/>
      <c r="C37" s="220" t="s">
        <v>594</v>
      </c>
      <c r="D37" s="223">
        <v>4500</v>
      </c>
      <c r="E37" s="263" t="s">
        <v>594</v>
      </c>
      <c r="F37" s="227">
        <v>4500</v>
      </c>
      <c r="G37" s="263" t="s">
        <v>594</v>
      </c>
      <c r="H37" s="227">
        <v>4500</v>
      </c>
      <c r="I37" s="263" t="s">
        <v>594</v>
      </c>
      <c r="J37" s="227">
        <v>4500</v>
      </c>
      <c r="K37" s="263" t="s">
        <v>594</v>
      </c>
      <c r="L37" s="227">
        <v>4500</v>
      </c>
      <c r="M37" s="264" t="s">
        <v>594</v>
      </c>
    </row>
    <row r="38" spans="1:13" ht="15.75">
      <c r="A38" s="2239"/>
      <c r="B38" s="1634"/>
      <c r="C38" s="220" t="s">
        <v>594</v>
      </c>
      <c r="D38" s="209">
        <v>2028</v>
      </c>
      <c r="E38" s="209" t="s">
        <v>594</v>
      </c>
      <c r="F38" s="209">
        <v>2029</v>
      </c>
      <c r="G38" s="209" t="s">
        <v>594</v>
      </c>
      <c r="H38" s="209">
        <v>2030</v>
      </c>
      <c r="I38" s="209" t="s">
        <v>594</v>
      </c>
      <c r="J38" s="209">
        <v>2031</v>
      </c>
      <c r="K38" s="209" t="s">
        <v>594</v>
      </c>
      <c r="L38" s="209">
        <v>2032</v>
      </c>
      <c r="M38" s="242" t="s">
        <v>594</v>
      </c>
    </row>
    <row r="39" spans="1:13" ht="15.75">
      <c r="A39" s="2239"/>
      <c r="B39" s="1634"/>
      <c r="C39" s="220" t="s">
        <v>594</v>
      </c>
      <c r="D39" s="223">
        <v>4500</v>
      </c>
      <c r="E39" s="263" t="s">
        <v>594</v>
      </c>
      <c r="F39" s="227">
        <v>4500</v>
      </c>
      <c r="G39" s="263" t="s">
        <v>594</v>
      </c>
      <c r="H39" s="227">
        <v>4500</v>
      </c>
      <c r="I39" s="263" t="s">
        <v>594</v>
      </c>
      <c r="J39" s="227">
        <v>4500</v>
      </c>
      <c r="K39" s="263" t="s">
        <v>594</v>
      </c>
      <c r="L39" s="227">
        <v>4500</v>
      </c>
      <c r="M39" s="264" t="s">
        <v>594</v>
      </c>
    </row>
    <row r="40" spans="1:13" ht="15.75">
      <c r="A40" s="2239"/>
      <c r="B40" s="1634"/>
      <c r="C40" s="220" t="s">
        <v>594</v>
      </c>
      <c r="D40" s="220">
        <v>2033</v>
      </c>
      <c r="E40" s="220" t="s">
        <v>594</v>
      </c>
      <c r="F40" s="220"/>
      <c r="G40" s="220" t="s">
        <v>594</v>
      </c>
      <c r="H40" s="221"/>
      <c r="I40" s="221"/>
      <c r="J40" s="221"/>
      <c r="K40" s="220" t="s">
        <v>594</v>
      </c>
      <c r="L40" s="220"/>
      <c r="M40" s="242" t="s">
        <v>594</v>
      </c>
    </row>
    <row r="41" spans="1:13" ht="15.75">
      <c r="A41" s="2239"/>
      <c r="B41" s="1634"/>
      <c r="C41" s="220" t="s">
        <v>594</v>
      </c>
      <c r="D41" s="223">
        <v>4500</v>
      </c>
      <c r="E41" s="263" t="s">
        <v>594</v>
      </c>
      <c r="F41" s="227" t="s">
        <v>594</v>
      </c>
      <c r="G41" s="263" t="s">
        <v>594</v>
      </c>
      <c r="H41" s="227" t="s">
        <v>594</v>
      </c>
      <c r="I41" s="263" t="s">
        <v>594</v>
      </c>
      <c r="J41" s="227" t="s">
        <v>594</v>
      </c>
      <c r="K41" s="263" t="s">
        <v>594</v>
      </c>
      <c r="L41" s="227" t="s">
        <v>594</v>
      </c>
      <c r="M41" s="264" t="s">
        <v>594</v>
      </c>
    </row>
    <row r="42" spans="1:13" ht="15.75">
      <c r="A42" s="2239"/>
      <c r="B42" s="1634"/>
      <c r="C42" s="220" t="s">
        <v>594</v>
      </c>
      <c r="D42" s="216"/>
      <c r="E42" s="216" t="s">
        <v>594</v>
      </c>
      <c r="F42" s="216" t="s">
        <v>981</v>
      </c>
      <c r="G42" s="216" t="s">
        <v>594</v>
      </c>
      <c r="H42" s="220" t="s">
        <v>594</v>
      </c>
      <c r="I42" s="220" t="s">
        <v>594</v>
      </c>
      <c r="J42" s="220" t="s">
        <v>594</v>
      </c>
      <c r="K42" s="220" t="s">
        <v>594</v>
      </c>
      <c r="L42" s="220" t="s">
        <v>594</v>
      </c>
      <c r="M42" s="242" t="s">
        <v>594</v>
      </c>
    </row>
    <row r="43" spans="1:13" ht="15" customHeight="1">
      <c r="A43" s="2239"/>
      <c r="B43" s="1634"/>
      <c r="C43" s="220" t="s">
        <v>594</v>
      </c>
      <c r="D43" s="229" t="s">
        <v>594</v>
      </c>
      <c r="E43" s="231" t="s">
        <v>594</v>
      </c>
      <c r="F43" s="1554">
        <v>4500</v>
      </c>
      <c r="G43" s="1664"/>
      <c r="H43" s="1675" t="s">
        <v>594</v>
      </c>
      <c r="I43" s="1675"/>
      <c r="J43" s="220" t="s">
        <v>594</v>
      </c>
      <c r="K43" s="220" t="s">
        <v>594</v>
      </c>
      <c r="L43" s="220" t="s">
        <v>594</v>
      </c>
      <c r="M43" s="242" t="s">
        <v>594</v>
      </c>
    </row>
    <row r="44" spans="1:13" ht="15.75">
      <c r="A44" s="2239"/>
      <c r="B44" s="1634"/>
      <c r="C44" s="216" t="s">
        <v>594</v>
      </c>
      <c r="D44" s="216" t="s">
        <v>594</v>
      </c>
      <c r="E44" s="216" t="s">
        <v>594</v>
      </c>
      <c r="F44" s="216" t="s">
        <v>594</v>
      </c>
      <c r="G44" s="216" t="s">
        <v>594</v>
      </c>
      <c r="H44" s="216" t="s">
        <v>594</v>
      </c>
      <c r="I44" s="216" t="s">
        <v>594</v>
      </c>
      <c r="J44" s="216" t="s">
        <v>594</v>
      </c>
      <c r="K44" s="216" t="s">
        <v>594</v>
      </c>
      <c r="L44" s="216" t="s">
        <v>594</v>
      </c>
      <c r="M44" s="217" t="s">
        <v>594</v>
      </c>
    </row>
    <row r="45" spans="1:13" ht="15.75">
      <c r="A45" s="2239"/>
      <c r="B45" s="1764" t="s">
        <v>982</v>
      </c>
      <c r="C45" s="220" t="s">
        <v>594</v>
      </c>
      <c r="D45" s="220" t="s">
        <v>594</v>
      </c>
      <c r="E45" s="220" t="s">
        <v>594</v>
      </c>
      <c r="F45" s="220" t="s">
        <v>594</v>
      </c>
      <c r="G45" s="220" t="s">
        <v>594</v>
      </c>
      <c r="H45" s="220" t="s">
        <v>594</v>
      </c>
      <c r="I45" s="220" t="s">
        <v>594</v>
      </c>
      <c r="J45" s="220" t="s">
        <v>594</v>
      </c>
      <c r="K45" s="220" t="s">
        <v>594</v>
      </c>
      <c r="L45" s="221" t="s">
        <v>594</v>
      </c>
      <c r="M45" s="234" t="s">
        <v>594</v>
      </c>
    </row>
    <row r="46" spans="1:13" ht="15" customHeight="1">
      <c r="A46" s="2239"/>
      <c r="B46" s="1634"/>
      <c r="C46" s="221" t="s">
        <v>594</v>
      </c>
      <c r="D46" s="220" t="s">
        <v>93</v>
      </c>
      <c r="E46" s="216" t="s">
        <v>95</v>
      </c>
      <c r="F46" s="1624" t="s">
        <v>983</v>
      </c>
      <c r="G46" s="1625" t="s">
        <v>103</v>
      </c>
      <c r="H46" s="1626"/>
      <c r="I46" s="1626"/>
      <c r="J46" s="1627"/>
      <c r="K46" s="220" t="s">
        <v>984</v>
      </c>
      <c r="L46" s="1617" t="s">
        <v>594</v>
      </c>
      <c r="M46" s="1618"/>
    </row>
    <row r="47" spans="1:13" ht="15.75">
      <c r="A47" s="2239"/>
      <c r="B47" s="1634"/>
      <c r="C47" s="221" t="s">
        <v>594</v>
      </c>
      <c r="D47" s="246" t="s">
        <v>964</v>
      </c>
      <c r="E47" s="231" t="s">
        <v>594</v>
      </c>
      <c r="F47" s="1624"/>
      <c r="G47" s="1628"/>
      <c r="H47" s="1552"/>
      <c r="I47" s="1552"/>
      <c r="J47" s="1629"/>
      <c r="K47" s="221" t="s">
        <v>594</v>
      </c>
      <c r="L47" s="1619"/>
      <c r="M47" s="1620"/>
    </row>
    <row r="48" spans="1:13" ht="15.75">
      <c r="A48" s="2239"/>
      <c r="B48" s="1635"/>
      <c r="C48" s="236" t="s">
        <v>594</v>
      </c>
      <c r="D48" s="236" t="s">
        <v>594</v>
      </c>
      <c r="E48" s="236" t="s">
        <v>594</v>
      </c>
      <c r="F48" s="236" t="s">
        <v>594</v>
      </c>
      <c r="G48" s="236" t="s">
        <v>594</v>
      </c>
      <c r="H48" s="236" t="s">
        <v>594</v>
      </c>
      <c r="I48" s="236" t="s">
        <v>594</v>
      </c>
      <c r="J48" s="236" t="s">
        <v>594</v>
      </c>
      <c r="K48" s="236" t="s">
        <v>594</v>
      </c>
      <c r="L48" s="221" t="s">
        <v>594</v>
      </c>
      <c r="M48" s="234" t="s">
        <v>594</v>
      </c>
    </row>
    <row r="49" spans="1:13" ht="15" customHeight="1">
      <c r="A49" s="2239"/>
      <c r="B49" s="256" t="s">
        <v>985</v>
      </c>
      <c r="C49" s="1554" t="s">
        <v>1851</v>
      </c>
      <c r="D49" s="1554"/>
      <c r="E49" s="1554"/>
      <c r="F49" s="1554"/>
      <c r="G49" s="1554"/>
      <c r="H49" s="1554"/>
      <c r="I49" s="1554"/>
      <c r="J49" s="1554"/>
      <c r="K49" s="1554"/>
      <c r="L49" s="1554"/>
      <c r="M49" s="1555"/>
    </row>
    <row r="50" spans="1:13" ht="15" customHeight="1">
      <c r="A50" s="2239"/>
      <c r="B50" s="259" t="s">
        <v>986</v>
      </c>
      <c r="C50" s="1554" t="s">
        <v>1082</v>
      </c>
      <c r="D50" s="1554"/>
      <c r="E50" s="1554"/>
      <c r="F50" s="1554"/>
      <c r="G50" s="1554"/>
      <c r="H50" s="1554"/>
      <c r="I50" s="1554"/>
      <c r="J50" s="1554"/>
      <c r="K50" s="1554"/>
      <c r="L50" s="1554"/>
      <c r="M50" s="1555"/>
    </row>
    <row r="51" spans="1:13" ht="15" customHeight="1">
      <c r="A51" s="2239"/>
      <c r="B51" s="259" t="s">
        <v>988</v>
      </c>
      <c r="C51" s="1918">
        <v>30</v>
      </c>
      <c r="D51" s="1918"/>
      <c r="E51" s="1918"/>
      <c r="F51" s="1918"/>
      <c r="G51" s="1918"/>
      <c r="H51" s="1918"/>
      <c r="I51" s="1918"/>
      <c r="J51" s="1918"/>
      <c r="K51" s="1918"/>
      <c r="L51" s="1918"/>
      <c r="M51" s="1919"/>
    </row>
    <row r="52" spans="1:13" ht="15" customHeight="1">
      <c r="A52" s="2239"/>
      <c r="B52" s="259" t="s">
        <v>990</v>
      </c>
      <c r="C52" s="2468">
        <v>43781</v>
      </c>
      <c r="D52" s="1918"/>
      <c r="E52" s="1918"/>
      <c r="F52" s="1918"/>
      <c r="G52" s="1918"/>
      <c r="H52" s="1918"/>
      <c r="I52" s="1918"/>
      <c r="J52" s="1918"/>
      <c r="K52" s="1918"/>
      <c r="L52" s="1918"/>
      <c r="M52" s="1919"/>
    </row>
    <row r="53" spans="1:13" ht="15" customHeight="1">
      <c r="A53" s="2240" t="s">
        <v>216</v>
      </c>
      <c r="B53" s="265" t="s">
        <v>992</v>
      </c>
      <c r="C53" s="1604" t="s">
        <v>336</v>
      </c>
      <c r="D53" s="1605"/>
      <c r="E53" s="1605"/>
      <c r="F53" s="1605"/>
      <c r="G53" s="1605"/>
      <c r="H53" s="1605"/>
      <c r="I53" s="1605"/>
      <c r="J53" s="1605"/>
      <c r="K53" s="1605"/>
      <c r="L53" s="1605"/>
      <c r="M53" s="1605"/>
    </row>
    <row r="54" spans="1:13" ht="15" customHeight="1">
      <c r="A54" s="2241"/>
      <c r="B54" s="265" t="s">
        <v>993</v>
      </c>
      <c r="C54" s="1604" t="s">
        <v>994</v>
      </c>
      <c r="D54" s="1605"/>
      <c r="E54" s="1605"/>
      <c r="F54" s="1605"/>
      <c r="G54" s="1605"/>
      <c r="H54" s="1605"/>
      <c r="I54" s="1605"/>
      <c r="J54" s="1605"/>
      <c r="K54" s="1605"/>
      <c r="L54" s="1605"/>
      <c r="M54" s="1605"/>
    </row>
    <row r="55" spans="1:13" ht="15" customHeight="1">
      <c r="A55" s="2241"/>
      <c r="B55" s="265" t="s">
        <v>995</v>
      </c>
      <c r="C55" s="1604" t="s">
        <v>996</v>
      </c>
      <c r="D55" s="1605"/>
      <c r="E55" s="1605"/>
      <c r="F55" s="1605"/>
      <c r="G55" s="1605"/>
      <c r="H55" s="1605"/>
      <c r="I55" s="1605"/>
      <c r="J55" s="1605"/>
      <c r="K55" s="1605"/>
      <c r="L55" s="1605"/>
      <c r="M55" s="1605"/>
    </row>
    <row r="56" spans="1:13" ht="15" customHeight="1">
      <c r="A56" s="2241"/>
      <c r="B56" s="265" t="s">
        <v>997</v>
      </c>
      <c r="C56" s="1604" t="s">
        <v>335</v>
      </c>
      <c r="D56" s="1605"/>
      <c r="E56" s="1605"/>
      <c r="F56" s="1605"/>
      <c r="G56" s="1605"/>
      <c r="H56" s="1605"/>
      <c r="I56" s="1605"/>
      <c r="J56" s="1605"/>
      <c r="K56" s="1605"/>
      <c r="L56" s="1605"/>
      <c r="M56" s="1605"/>
    </row>
    <row r="57" spans="1:13" ht="15" customHeight="1">
      <c r="A57" s="2241"/>
      <c r="B57" s="265" t="s">
        <v>998</v>
      </c>
      <c r="C57" s="2002" t="s">
        <v>337</v>
      </c>
      <c r="D57" s="2003"/>
      <c r="E57" s="2003"/>
      <c r="F57" s="2003"/>
      <c r="G57" s="2003"/>
      <c r="H57" s="2003"/>
      <c r="I57" s="2003"/>
      <c r="J57" s="2003"/>
      <c r="K57" s="2003"/>
      <c r="L57" s="2003"/>
      <c r="M57" s="2003"/>
    </row>
    <row r="58" spans="1:13" ht="15" customHeight="1">
      <c r="A58" s="2242"/>
      <c r="B58" s="265" t="s">
        <v>999</v>
      </c>
      <c r="C58" s="1604">
        <v>3102407261</v>
      </c>
      <c r="D58" s="1605"/>
      <c r="E58" s="1605"/>
      <c r="F58" s="1605"/>
      <c r="G58" s="1605"/>
      <c r="H58" s="1605"/>
      <c r="I58" s="1605"/>
      <c r="J58" s="1605"/>
      <c r="K58" s="1605"/>
      <c r="L58" s="1605"/>
      <c r="M58" s="1605"/>
    </row>
    <row r="59" spans="1:13" ht="15" customHeight="1">
      <c r="A59" s="2240" t="s">
        <v>1000</v>
      </c>
      <c r="B59" s="266" t="s">
        <v>1001</v>
      </c>
      <c r="C59" s="1577" t="s">
        <v>1002</v>
      </c>
      <c r="D59" s="1554"/>
      <c r="E59" s="1554"/>
      <c r="F59" s="1554"/>
      <c r="G59" s="1554"/>
      <c r="H59" s="1554"/>
      <c r="I59" s="1554"/>
      <c r="J59" s="1554"/>
      <c r="K59" s="1554"/>
      <c r="L59" s="1554"/>
      <c r="M59" s="1555"/>
    </row>
    <row r="60" spans="1:13" ht="15" customHeight="1">
      <c r="A60" s="2241"/>
      <c r="B60" s="266" t="s">
        <v>1003</v>
      </c>
      <c r="C60" s="1541" t="s">
        <v>1004</v>
      </c>
      <c r="D60" s="1542"/>
      <c r="E60" s="1542"/>
      <c r="F60" s="1542"/>
      <c r="G60" s="1542"/>
      <c r="H60" s="1542"/>
      <c r="I60" s="1542"/>
      <c r="J60" s="1542"/>
      <c r="K60" s="1542"/>
      <c r="L60" s="1542"/>
      <c r="M60" s="2129"/>
    </row>
    <row r="61" spans="1:13" ht="15" customHeight="1">
      <c r="A61" s="2241"/>
      <c r="B61" s="267" t="s">
        <v>296</v>
      </c>
      <c r="C61" s="2427" t="s">
        <v>1067</v>
      </c>
      <c r="D61" s="2428"/>
      <c r="E61" s="2428"/>
      <c r="F61" s="2428"/>
      <c r="G61" s="2428"/>
      <c r="H61" s="2428"/>
      <c r="I61" s="2428"/>
      <c r="J61" s="2428"/>
      <c r="K61" s="2428"/>
      <c r="L61" s="2428"/>
      <c r="M61" s="2429"/>
    </row>
    <row r="62" spans="1:13" ht="42.75" customHeight="1">
      <c r="A62" s="269" t="s">
        <v>220</v>
      </c>
      <c r="B62" s="268" t="s">
        <v>594</v>
      </c>
      <c r="C62" s="1648" t="s">
        <v>1852</v>
      </c>
      <c r="D62" s="1648"/>
      <c r="E62" s="1648"/>
      <c r="F62" s="1648"/>
      <c r="G62" s="1648"/>
      <c r="H62" s="1648"/>
      <c r="I62" s="1648"/>
      <c r="J62" s="1648"/>
      <c r="K62" s="1648"/>
      <c r="L62" s="1648"/>
      <c r="M62" s="1649"/>
    </row>
  </sheetData>
  <mergeCells count="52">
    <mergeCell ref="B1:M1"/>
    <mergeCell ref="C62:M62"/>
    <mergeCell ref="C51:M51"/>
    <mergeCell ref="A16:A52"/>
    <mergeCell ref="A59:A61"/>
    <mergeCell ref="C59:M59"/>
    <mergeCell ref="C60:M60"/>
    <mergeCell ref="C61:M61"/>
    <mergeCell ref="F46:F47"/>
    <mergeCell ref="G46:J47"/>
    <mergeCell ref="L46:M47"/>
    <mergeCell ref="C49:M49"/>
    <mergeCell ref="C50:M50"/>
    <mergeCell ref="C52:M52"/>
    <mergeCell ref="A53:A58"/>
    <mergeCell ref="C53:M53"/>
    <mergeCell ref="C54:M54"/>
    <mergeCell ref="C55:M55"/>
    <mergeCell ref="C56:M56"/>
    <mergeCell ref="C57:M57"/>
    <mergeCell ref="C58:M58"/>
    <mergeCell ref="B35:B44"/>
    <mergeCell ref="F43:G43"/>
    <mergeCell ref="H43:I43"/>
    <mergeCell ref="B45:B48"/>
    <mergeCell ref="A2:A15"/>
    <mergeCell ref="C2:M2"/>
    <mergeCell ref="C3:M3"/>
    <mergeCell ref="F4:G4"/>
    <mergeCell ref="C5:M5"/>
    <mergeCell ref="C6:M6"/>
    <mergeCell ref="C7:D7"/>
    <mergeCell ref="I7:M7"/>
    <mergeCell ref="B8:B10"/>
    <mergeCell ref="C9:D9"/>
    <mergeCell ref="F9:G9"/>
    <mergeCell ref="I9:J9"/>
    <mergeCell ref="C10:D10"/>
    <mergeCell ref="C12:M12"/>
    <mergeCell ref="C13:M13"/>
    <mergeCell ref="B14:B15"/>
    <mergeCell ref="F10:G10"/>
    <mergeCell ref="I10:J10"/>
    <mergeCell ref="B32:B34"/>
    <mergeCell ref="J30:L30"/>
    <mergeCell ref="C11:M11"/>
    <mergeCell ref="C16:M16"/>
    <mergeCell ref="C17:M17"/>
    <mergeCell ref="B18:B24"/>
    <mergeCell ref="B25:B28"/>
    <mergeCell ref="C14:D14"/>
    <mergeCell ref="F14:M14"/>
  </mergeCells>
  <dataValidations count="2">
    <dataValidation allowBlank="1" showInputMessage="1" showErrorMessage="1" prompt="Seleccione de la lista desplegable" sqref="H7"/>
    <dataValidation type="list" allowBlank="1" showInputMessage="1" showErrorMessage="1" sqref="I7:M7">
      <formula1>INDIRECT($C$7)</formula1>
    </dataValidation>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Desplegables!$I$4:$I$18</xm:f>
          </x14:formula1>
          <xm:sqref>C7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7"/>
  <sheetViews>
    <sheetView topLeftCell="B1" zoomScale="72" zoomScaleNormal="72" zoomScalePageLayoutView="85"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398" t="s">
        <v>594</v>
      </c>
      <c r="B1" s="250" t="s">
        <v>1035</v>
      </c>
      <c r="C1" s="251"/>
      <c r="D1" s="252" t="s">
        <v>594</v>
      </c>
      <c r="E1" s="252" t="s">
        <v>594</v>
      </c>
      <c r="F1" s="252" t="s">
        <v>594</v>
      </c>
      <c r="G1" s="252" t="s">
        <v>594</v>
      </c>
      <c r="H1" s="252" t="s">
        <v>594</v>
      </c>
      <c r="I1" s="252" t="s">
        <v>594</v>
      </c>
      <c r="J1" s="252" t="s">
        <v>594</v>
      </c>
      <c r="K1" s="252" t="s">
        <v>594</v>
      </c>
      <c r="L1" s="252" t="s">
        <v>594</v>
      </c>
      <c r="M1" s="253" t="s">
        <v>594</v>
      </c>
    </row>
    <row r="2" spans="1:13" ht="29.25" customHeight="1">
      <c r="A2" s="1636" t="s">
        <v>944</v>
      </c>
      <c r="B2" s="254" t="s">
        <v>945</v>
      </c>
      <c r="C2" s="1639" t="s">
        <v>721</v>
      </c>
      <c r="D2" s="1639"/>
      <c r="E2" s="1639"/>
      <c r="F2" s="1639"/>
      <c r="G2" s="1639"/>
      <c r="H2" s="1639"/>
      <c r="I2" s="1639"/>
      <c r="J2" s="1639"/>
      <c r="K2" s="1639"/>
      <c r="L2" s="1639"/>
      <c r="M2" s="1640"/>
    </row>
    <row r="3" spans="1:13" ht="35.25" customHeight="1">
      <c r="A3" s="1637"/>
      <c r="B3" s="255" t="s">
        <v>946</v>
      </c>
      <c r="C3" s="1554" t="s">
        <v>2311</v>
      </c>
      <c r="D3" s="1554"/>
      <c r="E3" s="1554"/>
      <c r="F3" s="1554"/>
      <c r="G3" s="1554"/>
      <c r="H3" s="1554"/>
      <c r="I3" s="1554"/>
      <c r="J3" s="1554"/>
      <c r="K3" s="1554"/>
      <c r="L3" s="1554"/>
      <c r="M3" s="1555"/>
    </row>
    <row r="4" spans="1:13" ht="25.5" customHeight="1">
      <c r="A4" s="1637"/>
      <c r="B4" s="259" t="s">
        <v>292</v>
      </c>
      <c r="C4" s="730" t="s">
        <v>95</v>
      </c>
      <c r="D4" s="731" t="s">
        <v>594</v>
      </c>
      <c r="E4" s="732" t="s">
        <v>594</v>
      </c>
      <c r="F4" s="1643" t="s">
        <v>293</v>
      </c>
      <c r="G4" s="1644"/>
      <c r="H4" s="733" t="s">
        <v>594</v>
      </c>
      <c r="I4" s="730" t="s">
        <v>594</v>
      </c>
      <c r="J4" s="730" t="s">
        <v>594</v>
      </c>
      <c r="K4" s="730" t="s">
        <v>594</v>
      </c>
      <c r="L4" s="730" t="s">
        <v>594</v>
      </c>
      <c r="M4" s="734" t="s">
        <v>594</v>
      </c>
    </row>
    <row r="5" spans="1:13" ht="16.5" customHeight="1">
      <c r="A5" s="1637"/>
      <c r="B5" s="256" t="s">
        <v>947</v>
      </c>
      <c r="C5" s="1645" t="s">
        <v>594</v>
      </c>
      <c r="D5" s="1645"/>
      <c r="E5" s="1645"/>
      <c r="F5" s="1645"/>
      <c r="G5" s="1645"/>
      <c r="H5" s="1645"/>
      <c r="I5" s="1645"/>
      <c r="J5" s="1645"/>
      <c r="K5" s="1645"/>
      <c r="L5" s="1645"/>
      <c r="M5" s="1646"/>
    </row>
    <row r="6" spans="1:13">
      <c r="A6" s="1637"/>
      <c r="B6" s="259" t="s">
        <v>948</v>
      </c>
      <c r="C6" s="728" t="s">
        <v>594</v>
      </c>
      <c r="D6" s="728" t="s">
        <v>594</v>
      </c>
      <c r="E6" s="728" t="s">
        <v>594</v>
      </c>
      <c r="F6" s="728" t="s">
        <v>594</v>
      </c>
      <c r="G6" s="728" t="s">
        <v>594</v>
      </c>
      <c r="H6" s="728" t="s">
        <v>594</v>
      </c>
      <c r="I6" s="728" t="s">
        <v>594</v>
      </c>
      <c r="J6" s="728" t="s">
        <v>594</v>
      </c>
      <c r="K6" s="728" t="s">
        <v>594</v>
      </c>
      <c r="L6" s="728" t="s">
        <v>594</v>
      </c>
      <c r="M6" s="735" t="s">
        <v>594</v>
      </c>
    </row>
    <row r="7" spans="1:13" ht="15.75" customHeight="1">
      <c r="A7" s="1637"/>
      <c r="B7" s="259" t="s">
        <v>949</v>
      </c>
      <c r="C7" s="1647" t="s">
        <v>33</v>
      </c>
      <c r="D7" s="1647"/>
      <c r="E7" s="221" t="s">
        <v>594</v>
      </c>
      <c r="F7" s="221" t="s">
        <v>594</v>
      </c>
      <c r="G7" s="301" t="s">
        <v>594</v>
      </c>
      <c r="H7" s="302" t="s">
        <v>296</v>
      </c>
      <c r="I7" s="1647" t="s">
        <v>56</v>
      </c>
      <c r="J7" s="1647"/>
      <c r="K7" s="1647"/>
      <c r="L7" s="1647"/>
      <c r="M7" s="1618"/>
    </row>
    <row r="8" spans="1:13" ht="15.75" customHeight="1">
      <c r="A8" s="1637"/>
      <c r="B8" s="1634" t="s">
        <v>950</v>
      </c>
      <c r="C8" s="618" t="s">
        <v>594</v>
      </c>
      <c r="D8" s="618" t="s">
        <v>594</v>
      </c>
      <c r="E8" s="618" t="s">
        <v>594</v>
      </c>
      <c r="F8" s="1656"/>
      <c r="G8" s="1656"/>
      <c r="H8" s="618" t="s">
        <v>594</v>
      </c>
      <c r="I8" s="618" t="s">
        <v>594</v>
      </c>
      <c r="J8" s="618" t="s">
        <v>594</v>
      </c>
      <c r="K8" s="618" t="s">
        <v>594</v>
      </c>
      <c r="L8" s="618" t="s">
        <v>594</v>
      </c>
      <c r="M8" s="656" t="s">
        <v>594</v>
      </c>
    </row>
    <row r="9" spans="1:13" ht="44.25" customHeight="1">
      <c r="A9" s="1637"/>
      <c r="B9" s="1634"/>
      <c r="C9" s="1563" t="s">
        <v>56</v>
      </c>
      <c r="D9" s="1563"/>
      <c r="E9" s="209" t="s">
        <v>594</v>
      </c>
      <c r="F9" s="1658"/>
      <c r="G9" s="1658"/>
      <c r="H9" s="209" t="s">
        <v>594</v>
      </c>
      <c r="I9" s="1563"/>
      <c r="J9" s="1563"/>
      <c r="K9" s="209" t="s">
        <v>594</v>
      </c>
      <c r="L9" s="1563"/>
      <c r="M9" s="1569"/>
    </row>
    <row r="10" spans="1:13">
      <c r="A10" s="1637"/>
      <c r="B10" s="1635"/>
      <c r="C10" s="1585" t="s">
        <v>951</v>
      </c>
      <c r="D10" s="1585"/>
      <c r="E10" s="610" t="s">
        <v>594</v>
      </c>
      <c r="F10" s="1585" t="s">
        <v>951</v>
      </c>
      <c r="G10" s="1585"/>
      <c r="H10" s="610" t="s">
        <v>594</v>
      </c>
      <c r="I10" s="1585" t="s">
        <v>951</v>
      </c>
      <c r="J10" s="1585"/>
      <c r="K10" s="610" t="s">
        <v>594</v>
      </c>
      <c r="L10" s="1585" t="s">
        <v>951</v>
      </c>
      <c r="M10" s="1586"/>
    </row>
    <row r="11" spans="1:13" ht="108.75" customHeight="1">
      <c r="A11" s="1638"/>
      <c r="B11" s="256" t="s">
        <v>952</v>
      </c>
      <c r="C11" s="1681" t="s">
        <v>1036</v>
      </c>
      <c r="D11" s="1681"/>
      <c r="E11" s="1681"/>
      <c r="F11" s="1681"/>
      <c r="G11" s="1681"/>
      <c r="H11" s="1681"/>
      <c r="I11" s="1681"/>
      <c r="J11" s="1681"/>
      <c r="K11" s="1681"/>
      <c r="L11" s="1681"/>
      <c r="M11" s="1682"/>
    </row>
    <row r="12" spans="1:13" ht="15.75" customHeight="1">
      <c r="A12" s="1632" t="s">
        <v>204</v>
      </c>
      <c r="B12" s="259" t="s">
        <v>283</v>
      </c>
      <c r="C12" s="1554" t="s">
        <v>1037</v>
      </c>
      <c r="D12" s="1554"/>
      <c r="E12" s="1554"/>
      <c r="F12" s="1554"/>
      <c r="G12" s="1554"/>
      <c r="H12" s="1554"/>
      <c r="I12" s="1554"/>
      <c r="J12" s="1554"/>
      <c r="K12" s="1554"/>
      <c r="L12" s="236" t="s">
        <v>594</v>
      </c>
      <c r="M12" s="248" t="s">
        <v>594</v>
      </c>
    </row>
    <row r="13" spans="1:13" ht="8.25" customHeight="1">
      <c r="A13" s="1632"/>
      <c r="B13" s="1634" t="s">
        <v>954</v>
      </c>
      <c r="C13" s="221" t="s">
        <v>594</v>
      </c>
      <c r="D13" s="220" t="s">
        <v>594</v>
      </c>
      <c r="E13" s="220" t="s">
        <v>594</v>
      </c>
      <c r="F13" s="220" t="s">
        <v>594</v>
      </c>
      <c r="G13" s="220" t="s">
        <v>594</v>
      </c>
      <c r="H13" s="220" t="s">
        <v>594</v>
      </c>
      <c r="I13" s="220" t="s">
        <v>594</v>
      </c>
      <c r="J13" s="220" t="s">
        <v>594</v>
      </c>
      <c r="K13" s="220" t="s">
        <v>594</v>
      </c>
      <c r="L13" s="220" t="s">
        <v>594</v>
      </c>
      <c r="M13" s="242" t="s">
        <v>594</v>
      </c>
    </row>
    <row r="14" spans="1:13" ht="9" customHeight="1">
      <c r="A14" s="1632"/>
      <c r="B14" s="1634"/>
      <c r="C14" s="221" t="s">
        <v>594</v>
      </c>
      <c r="D14" s="216" t="s">
        <v>594</v>
      </c>
      <c r="E14" s="220" t="s">
        <v>594</v>
      </c>
      <c r="F14" s="216" t="s">
        <v>594</v>
      </c>
      <c r="G14" s="220" t="s">
        <v>594</v>
      </c>
      <c r="H14" s="216" t="s">
        <v>594</v>
      </c>
      <c r="I14" s="220" t="s">
        <v>594</v>
      </c>
      <c r="J14" s="216" t="s">
        <v>594</v>
      </c>
      <c r="K14" s="220" t="s">
        <v>594</v>
      </c>
      <c r="L14" s="220" t="s">
        <v>594</v>
      </c>
      <c r="M14" s="242" t="s">
        <v>594</v>
      </c>
    </row>
    <row r="15" spans="1:13">
      <c r="A15" s="1632"/>
      <c r="B15" s="1634"/>
      <c r="C15" s="220" t="s">
        <v>955</v>
      </c>
      <c r="D15" s="260" t="s">
        <v>594</v>
      </c>
      <c r="E15" s="220" t="s">
        <v>956</v>
      </c>
      <c r="F15" s="260" t="s">
        <v>594</v>
      </c>
      <c r="G15" s="220" t="s">
        <v>957</v>
      </c>
      <c r="H15" s="260" t="s">
        <v>594</v>
      </c>
      <c r="I15" s="220" t="s">
        <v>958</v>
      </c>
      <c r="J15" s="260" t="s">
        <v>964</v>
      </c>
      <c r="K15" s="220" t="s">
        <v>594</v>
      </c>
      <c r="L15" s="220" t="s">
        <v>594</v>
      </c>
      <c r="M15" s="242" t="s">
        <v>594</v>
      </c>
    </row>
    <row r="16" spans="1:13">
      <c r="A16" s="1632"/>
      <c r="B16" s="1634"/>
      <c r="C16" s="220" t="s">
        <v>959</v>
      </c>
      <c r="D16" s="260" t="s">
        <v>594</v>
      </c>
      <c r="E16" s="220" t="s">
        <v>960</v>
      </c>
      <c r="F16" s="260" t="s">
        <v>594</v>
      </c>
      <c r="G16" s="220" t="s">
        <v>961</v>
      </c>
      <c r="H16" s="260" t="s">
        <v>594</v>
      </c>
      <c r="I16" s="220" t="s">
        <v>594</v>
      </c>
      <c r="J16" s="220" t="s">
        <v>594</v>
      </c>
      <c r="K16" s="220" t="s">
        <v>594</v>
      </c>
      <c r="L16" s="220" t="s">
        <v>594</v>
      </c>
      <c r="M16" s="242" t="s">
        <v>594</v>
      </c>
    </row>
    <row r="17" spans="1:13" ht="18" customHeight="1">
      <c r="A17" s="1632"/>
      <c r="B17" s="1634"/>
      <c r="C17" s="220" t="s">
        <v>962</v>
      </c>
      <c r="D17" s="260" t="s">
        <v>594</v>
      </c>
      <c r="E17" s="220" t="s">
        <v>963</v>
      </c>
      <c r="F17" s="260" t="s">
        <v>594</v>
      </c>
      <c r="G17" s="220" t="s">
        <v>594</v>
      </c>
      <c r="H17" s="220" t="s">
        <v>594</v>
      </c>
      <c r="I17" s="220" t="s">
        <v>594</v>
      </c>
      <c r="J17" s="220" t="s">
        <v>594</v>
      </c>
      <c r="K17" s="220" t="s">
        <v>594</v>
      </c>
      <c r="L17" s="220" t="s">
        <v>594</v>
      </c>
      <c r="M17" s="242" t="s">
        <v>594</v>
      </c>
    </row>
    <row r="18" spans="1:13" ht="15.75" customHeight="1">
      <c r="A18" s="1632"/>
      <c r="B18" s="1634"/>
      <c r="C18" s="220" t="s">
        <v>105</v>
      </c>
      <c r="D18" s="611"/>
      <c r="E18" s="220" t="s">
        <v>965</v>
      </c>
      <c r="F18" s="1666"/>
      <c r="G18" s="1666"/>
      <c r="H18" s="236" t="s">
        <v>594</v>
      </c>
      <c r="I18" s="236" t="s">
        <v>594</v>
      </c>
      <c r="J18" s="236" t="s">
        <v>594</v>
      </c>
      <c r="K18" s="236" t="s">
        <v>594</v>
      </c>
      <c r="L18" s="236" t="s">
        <v>594</v>
      </c>
      <c r="M18" s="248" t="s">
        <v>594</v>
      </c>
    </row>
    <row r="19" spans="1:13" ht="9.75" customHeight="1">
      <c r="A19" s="1632"/>
      <c r="B19" s="1635"/>
      <c r="C19" s="216" t="s">
        <v>594</v>
      </c>
      <c r="D19" s="216" t="s">
        <v>594</v>
      </c>
      <c r="E19" s="216" t="s">
        <v>594</v>
      </c>
      <c r="F19" s="216" t="s">
        <v>594</v>
      </c>
      <c r="G19" s="216" t="s">
        <v>594</v>
      </c>
      <c r="H19" s="216" t="s">
        <v>594</v>
      </c>
      <c r="I19" s="216" t="s">
        <v>594</v>
      </c>
      <c r="J19" s="216" t="s">
        <v>594</v>
      </c>
      <c r="K19" s="216" t="s">
        <v>594</v>
      </c>
      <c r="L19" s="216" t="s">
        <v>594</v>
      </c>
      <c r="M19" s="217" t="s">
        <v>594</v>
      </c>
    </row>
    <row r="20" spans="1:13">
      <c r="A20" s="1632"/>
      <c r="B20" s="1634" t="s">
        <v>967</v>
      </c>
      <c r="C20" s="220" t="s">
        <v>594</v>
      </c>
      <c r="D20" s="220" t="s">
        <v>594</v>
      </c>
      <c r="E20" s="220" t="s">
        <v>594</v>
      </c>
      <c r="F20" s="220" t="s">
        <v>594</v>
      </c>
      <c r="G20" s="220" t="s">
        <v>594</v>
      </c>
      <c r="H20" s="220" t="s">
        <v>594</v>
      </c>
      <c r="I20" s="220" t="s">
        <v>594</v>
      </c>
      <c r="J20" s="220" t="s">
        <v>594</v>
      </c>
      <c r="K20" s="220" t="s">
        <v>594</v>
      </c>
      <c r="L20" s="221" t="s">
        <v>594</v>
      </c>
      <c r="M20" s="234" t="s">
        <v>594</v>
      </c>
    </row>
    <row r="21" spans="1:13">
      <c r="A21" s="1632"/>
      <c r="B21" s="1634"/>
      <c r="C21" s="220" t="s">
        <v>968</v>
      </c>
      <c r="D21" s="222" t="s">
        <v>594</v>
      </c>
      <c r="E21" s="220" t="s">
        <v>594</v>
      </c>
      <c r="F21" s="220" t="s">
        <v>969</v>
      </c>
      <c r="G21" s="222" t="s">
        <v>594</v>
      </c>
      <c r="H21" s="220" t="s">
        <v>594</v>
      </c>
      <c r="I21" s="220" t="s">
        <v>970</v>
      </c>
      <c r="J21" s="563" t="s">
        <v>964</v>
      </c>
      <c r="K21" s="220" t="s">
        <v>594</v>
      </c>
      <c r="L21" s="221" t="s">
        <v>594</v>
      </c>
      <c r="M21" s="234" t="s">
        <v>594</v>
      </c>
    </row>
    <row r="22" spans="1:13">
      <c r="A22" s="1632"/>
      <c r="B22" s="1634"/>
      <c r="C22" s="220" t="s">
        <v>971</v>
      </c>
      <c r="D22" s="261" t="s">
        <v>594</v>
      </c>
      <c r="E22" s="221" t="s">
        <v>594</v>
      </c>
      <c r="F22" s="220" t="s">
        <v>972</v>
      </c>
      <c r="G22" s="260" t="s">
        <v>594</v>
      </c>
      <c r="H22" s="221" t="s">
        <v>594</v>
      </c>
      <c r="I22" s="221" t="s">
        <v>594</v>
      </c>
      <c r="J22" s="221" t="s">
        <v>594</v>
      </c>
      <c r="K22" s="221" t="s">
        <v>594</v>
      </c>
      <c r="L22" s="221" t="s">
        <v>594</v>
      </c>
      <c r="M22" s="234" t="s">
        <v>594</v>
      </c>
    </row>
    <row r="23" spans="1:13">
      <c r="A23" s="1632"/>
      <c r="B23" s="1634"/>
      <c r="C23" s="216" t="s">
        <v>594</v>
      </c>
      <c r="D23" s="216" t="s">
        <v>594</v>
      </c>
      <c r="E23" s="216" t="s">
        <v>594</v>
      </c>
      <c r="F23" s="216" t="s">
        <v>594</v>
      </c>
      <c r="G23" s="216" t="s">
        <v>594</v>
      </c>
      <c r="H23" s="216" t="s">
        <v>594</v>
      </c>
      <c r="I23" s="216" t="s">
        <v>594</v>
      </c>
      <c r="J23" s="216" t="s">
        <v>594</v>
      </c>
      <c r="K23" s="216" t="s">
        <v>594</v>
      </c>
      <c r="L23" s="236" t="s">
        <v>594</v>
      </c>
      <c r="M23" s="248" t="s">
        <v>594</v>
      </c>
    </row>
    <row r="24" spans="1:13">
      <c r="A24" s="1632"/>
      <c r="B24" s="464" t="s">
        <v>973</v>
      </c>
      <c r="C24" s="220" t="s">
        <v>594</v>
      </c>
      <c r="D24" s="220" t="s">
        <v>594</v>
      </c>
      <c r="E24" s="220" t="s">
        <v>594</v>
      </c>
      <c r="F24" s="220" t="s">
        <v>594</v>
      </c>
      <c r="G24" s="220" t="s">
        <v>594</v>
      </c>
      <c r="H24" s="220" t="s">
        <v>594</v>
      </c>
      <c r="I24" s="220" t="s">
        <v>594</v>
      </c>
      <c r="J24" s="220" t="s">
        <v>594</v>
      </c>
      <c r="K24" s="220" t="s">
        <v>594</v>
      </c>
      <c r="L24" s="220" t="s">
        <v>594</v>
      </c>
      <c r="M24" s="242" t="s">
        <v>594</v>
      </c>
    </row>
    <row r="25" spans="1:13" ht="44.25" customHeight="1">
      <c r="A25" s="1632"/>
      <c r="B25" s="257" t="s">
        <v>594</v>
      </c>
      <c r="C25" s="262" t="s">
        <v>974</v>
      </c>
      <c r="D25" s="657">
        <v>48</v>
      </c>
      <c r="E25" s="220" t="s">
        <v>594</v>
      </c>
      <c r="F25" s="221" t="s">
        <v>975</v>
      </c>
      <c r="G25" s="563">
        <v>2022</v>
      </c>
      <c r="H25" s="985" t="s">
        <v>594</v>
      </c>
      <c r="I25" s="221" t="s">
        <v>976</v>
      </c>
      <c r="J25" s="1683" t="s">
        <v>1038</v>
      </c>
      <c r="K25" s="1684"/>
      <c r="L25" s="1685"/>
      <c r="M25" s="242" t="s">
        <v>594</v>
      </c>
    </row>
    <row r="26" spans="1:13">
      <c r="A26" s="1632"/>
      <c r="B26" s="256" t="s">
        <v>594</v>
      </c>
      <c r="C26" s="216" t="s">
        <v>594</v>
      </c>
      <c r="D26" s="216" t="s">
        <v>594</v>
      </c>
      <c r="E26" s="216" t="s">
        <v>594</v>
      </c>
      <c r="F26" s="220" t="s">
        <v>594</v>
      </c>
      <c r="G26" s="220" t="s">
        <v>594</v>
      </c>
      <c r="H26" s="220" t="s">
        <v>594</v>
      </c>
      <c r="I26" s="216" t="s">
        <v>594</v>
      </c>
      <c r="J26" s="216" t="s">
        <v>594</v>
      </c>
      <c r="K26" s="216" t="s">
        <v>594</v>
      </c>
      <c r="L26" s="216" t="s">
        <v>594</v>
      </c>
      <c r="M26" s="217" t="s">
        <v>594</v>
      </c>
    </row>
    <row r="27" spans="1:13">
      <c r="A27" s="1632"/>
      <c r="B27" s="1634" t="s">
        <v>977</v>
      </c>
      <c r="C27" s="244" t="s">
        <v>594</v>
      </c>
      <c r="D27" s="244" t="s">
        <v>594</v>
      </c>
      <c r="E27" s="244" t="s">
        <v>594</v>
      </c>
      <c r="F27" s="602" t="s">
        <v>594</v>
      </c>
      <c r="G27" s="238" t="s">
        <v>594</v>
      </c>
      <c r="H27" s="602" t="s">
        <v>594</v>
      </c>
      <c r="I27" s="244" t="s">
        <v>594</v>
      </c>
      <c r="J27" s="244" t="s">
        <v>594</v>
      </c>
      <c r="K27" s="244" t="s">
        <v>594</v>
      </c>
      <c r="L27" s="221" t="s">
        <v>594</v>
      </c>
      <c r="M27" s="234" t="s">
        <v>594</v>
      </c>
    </row>
    <row r="28" spans="1:13">
      <c r="A28" s="1632"/>
      <c r="B28" s="1634"/>
      <c r="C28" s="220" t="s">
        <v>978</v>
      </c>
      <c r="D28" s="563">
        <v>2023</v>
      </c>
      <c r="E28" s="244" t="s">
        <v>594</v>
      </c>
      <c r="F28" s="220" t="s">
        <v>979</v>
      </c>
      <c r="G28" s="563">
        <v>2033</v>
      </c>
      <c r="H28" s="244" t="s">
        <v>594</v>
      </c>
      <c r="I28" s="221" t="s">
        <v>594</v>
      </c>
      <c r="J28" s="244" t="s">
        <v>594</v>
      </c>
      <c r="K28" s="244" t="s">
        <v>594</v>
      </c>
      <c r="L28" s="221" t="s">
        <v>594</v>
      </c>
      <c r="M28" s="234" t="s">
        <v>594</v>
      </c>
    </row>
    <row r="29" spans="1:13">
      <c r="A29" s="1632"/>
      <c r="B29" s="1634"/>
      <c r="C29" s="220" t="s">
        <v>594</v>
      </c>
      <c r="D29" s="220" t="s">
        <v>594</v>
      </c>
      <c r="E29" s="244" t="s">
        <v>594</v>
      </c>
      <c r="F29" s="220" t="s">
        <v>594</v>
      </c>
      <c r="G29" s="244" t="s">
        <v>594</v>
      </c>
      <c r="H29" s="244" t="s">
        <v>594</v>
      </c>
      <c r="I29" s="221" t="s">
        <v>594</v>
      </c>
      <c r="J29" s="244" t="s">
        <v>594</v>
      </c>
      <c r="K29" s="244" t="s">
        <v>594</v>
      </c>
      <c r="L29" s="221" t="s">
        <v>594</v>
      </c>
      <c r="M29" s="234" t="s">
        <v>594</v>
      </c>
    </row>
    <row r="30" spans="1:13">
      <c r="A30" s="1632"/>
      <c r="B30" s="464" t="s">
        <v>980</v>
      </c>
      <c r="C30" s="649" t="s">
        <v>594</v>
      </c>
      <c r="D30" s="649" t="s">
        <v>594</v>
      </c>
      <c r="E30" s="649" t="s">
        <v>594</v>
      </c>
      <c r="F30" s="649" t="s">
        <v>594</v>
      </c>
      <c r="G30" s="649" t="s">
        <v>594</v>
      </c>
      <c r="H30" s="649" t="s">
        <v>594</v>
      </c>
      <c r="I30" s="649" t="s">
        <v>594</v>
      </c>
      <c r="J30" s="649" t="s">
        <v>594</v>
      </c>
      <c r="K30" s="649" t="s">
        <v>594</v>
      </c>
      <c r="L30" s="649" t="s">
        <v>594</v>
      </c>
      <c r="M30" s="658" t="s">
        <v>594</v>
      </c>
    </row>
    <row r="31" spans="1:13">
      <c r="A31" s="1632"/>
      <c r="B31" s="257" t="s">
        <v>594</v>
      </c>
      <c r="C31" s="209" t="s">
        <v>594</v>
      </c>
      <c r="D31" s="209">
        <v>2023</v>
      </c>
      <c r="E31" s="209" t="s">
        <v>594</v>
      </c>
      <c r="F31" s="209">
        <v>2024</v>
      </c>
      <c r="G31" s="209" t="s">
        <v>594</v>
      </c>
      <c r="H31" s="605">
        <v>2025</v>
      </c>
      <c r="I31" s="605" t="s">
        <v>594</v>
      </c>
      <c r="J31" s="605">
        <v>2026</v>
      </c>
      <c r="K31" s="209" t="s">
        <v>594</v>
      </c>
      <c r="L31" s="209">
        <v>2027</v>
      </c>
      <c r="M31" s="210" t="s">
        <v>594</v>
      </c>
    </row>
    <row r="32" spans="1:13">
      <c r="A32" s="1632"/>
      <c r="B32" s="257" t="s">
        <v>594</v>
      </c>
      <c r="C32" s="209" t="s">
        <v>594</v>
      </c>
      <c r="D32" s="686">
        <v>50</v>
      </c>
      <c r="E32" s="212"/>
      <c r="F32" s="686">
        <v>50</v>
      </c>
      <c r="G32" s="212"/>
      <c r="H32" s="686">
        <v>50</v>
      </c>
      <c r="I32" s="212"/>
      <c r="J32" s="686">
        <v>50</v>
      </c>
      <c r="K32" s="212"/>
      <c r="L32" s="686">
        <v>50</v>
      </c>
      <c r="M32" s="214" t="s">
        <v>594</v>
      </c>
    </row>
    <row r="33" spans="1:13">
      <c r="A33" s="1632"/>
      <c r="B33" s="257" t="s">
        <v>594</v>
      </c>
      <c r="C33" s="209" t="s">
        <v>594</v>
      </c>
      <c r="D33" s="209">
        <v>2028</v>
      </c>
      <c r="E33" s="209" t="s">
        <v>594</v>
      </c>
      <c r="F33" s="209">
        <v>2029</v>
      </c>
      <c r="G33" s="209" t="s">
        <v>594</v>
      </c>
      <c r="H33" s="605">
        <v>2030</v>
      </c>
      <c r="I33" s="605" t="s">
        <v>594</v>
      </c>
      <c r="J33" s="605">
        <v>2031</v>
      </c>
      <c r="K33" s="209" t="s">
        <v>594</v>
      </c>
      <c r="L33" s="209">
        <v>2032</v>
      </c>
      <c r="M33" s="210" t="s">
        <v>594</v>
      </c>
    </row>
    <row r="34" spans="1:13">
      <c r="A34" s="1632"/>
      <c r="B34" s="257" t="s">
        <v>594</v>
      </c>
      <c r="C34" s="209" t="s">
        <v>594</v>
      </c>
      <c r="D34" s="686">
        <v>50</v>
      </c>
      <c r="E34" s="212"/>
      <c r="F34" s="686">
        <v>50</v>
      </c>
      <c r="G34" s="212"/>
      <c r="H34" s="686">
        <v>50</v>
      </c>
      <c r="I34" s="212"/>
      <c r="J34" s="686">
        <v>50</v>
      </c>
      <c r="K34" s="212"/>
      <c r="L34" s="686">
        <v>50</v>
      </c>
      <c r="M34" s="214" t="s">
        <v>594</v>
      </c>
    </row>
    <row r="35" spans="1:13">
      <c r="A35" s="1632"/>
      <c r="B35" s="257" t="s">
        <v>594</v>
      </c>
      <c r="C35" s="209" t="s">
        <v>594</v>
      </c>
      <c r="D35" s="209">
        <v>2033</v>
      </c>
      <c r="E35" s="209" t="s">
        <v>594</v>
      </c>
      <c r="F35" s="209" t="s">
        <v>594</v>
      </c>
      <c r="G35" s="209" t="s">
        <v>594</v>
      </c>
      <c r="H35" s="605" t="s">
        <v>594</v>
      </c>
      <c r="I35" s="605" t="s">
        <v>594</v>
      </c>
      <c r="J35" s="605" t="s">
        <v>594</v>
      </c>
      <c r="K35" s="209" t="s">
        <v>594</v>
      </c>
      <c r="L35" s="209" t="s">
        <v>594</v>
      </c>
      <c r="M35" s="210" t="s">
        <v>594</v>
      </c>
    </row>
    <row r="36" spans="1:13">
      <c r="A36" s="1632"/>
      <c r="B36" s="257" t="s">
        <v>594</v>
      </c>
      <c r="C36" s="209" t="s">
        <v>594</v>
      </c>
      <c r="D36" s="686">
        <v>50</v>
      </c>
      <c r="E36" s="212" t="s">
        <v>594</v>
      </c>
      <c r="F36" s="213" t="s">
        <v>594</v>
      </c>
      <c r="G36" s="212" t="s">
        <v>594</v>
      </c>
      <c r="H36" s="213" t="s">
        <v>594</v>
      </c>
      <c r="I36" s="212" t="s">
        <v>594</v>
      </c>
      <c r="J36" s="213" t="s">
        <v>594</v>
      </c>
      <c r="K36" s="212" t="s">
        <v>594</v>
      </c>
      <c r="L36" s="213" t="s">
        <v>594</v>
      </c>
      <c r="M36" s="214" t="s">
        <v>594</v>
      </c>
    </row>
    <row r="37" spans="1:13">
      <c r="A37" s="1632"/>
      <c r="B37" s="257" t="s">
        <v>594</v>
      </c>
      <c r="C37" s="209" t="s">
        <v>594</v>
      </c>
      <c r="D37" s="510" t="s">
        <v>594</v>
      </c>
      <c r="E37" s="510" t="s">
        <v>594</v>
      </c>
      <c r="F37" s="510" t="s">
        <v>981</v>
      </c>
      <c r="G37" s="510" t="s">
        <v>594</v>
      </c>
      <c r="H37" s="209" t="s">
        <v>594</v>
      </c>
      <c r="I37" s="209" t="s">
        <v>594</v>
      </c>
      <c r="J37" s="209" t="s">
        <v>594</v>
      </c>
      <c r="K37" s="209" t="s">
        <v>594</v>
      </c>
      <c r="L37" s="209" t="s">
        <v>594</v>
      </c>
      <c r="M37" s="210" t="s">
        <v>594</v>
      </c>
    </row>
    <row r="38" spans="1:13" ht="15.75" customHeight="1">
      <c r="A38" s="1632"/>
      <c r="B38" s="257" t="s">
        <v>594</v>
      </c>
      <c r="C38" s="209" t="s">
        <v>594</v>
      </c>
      <c r="D38" s="659" t="s">
        <v>594</v>
      </c>
      <c r="E38" s="522" t="s">
        <v>594</v>
      </c>
      <c r="F38" s="686">
        <v>550</v>
      </c>
      <c r="G38" s="522" t="s">
        <v>594</v>
      </c>
      <c r="H38" s="209" t="s">
        <v>594</v>
      </c>
      <c r="I38" s="209" t="s">
        <v>594</v>
      </c>
      <c r="J38" s="209" t="s">
        <v>594</v>
      </c>
      <c r="K38" s="209" t="s">
        <v>594</v>
      </c>
      <c r="L38" s="209" t="s">
        <v>594</v>
      </c>
      <c r="M38" s="210" t="s">
        <v>594</v>
      </c>
    </row>
    <row r="39" spans="1:13" ht="15.75" customHeight="1">
      <c r="A39" s="1632"/>
      <c r="B39" s="256" t="s">
        <v>594</v>
      </c>
      <c r="C39" s="510" t="s">
        <v>594</v>
      </c>
      <c r="D39" s="612" t="s">
        <v>594</v>
      </c>
      <c r="E39" s="612" t="s">
        <v>594</v>
      </c>
      <c r="F39" s="612" t="s">
        <v>594</v>
      </c>
      <c r="G39" s="612" t="s">
        <v>594</v>
      </c>
      <c r="H39" s="1563" t="s">
        <v>594</v>
      </c>
      <c r="I39" s="1563"/>
      <c r="J39" s="510" t="s">
        <v>594</v>
      </c>
      <c r="K39" s="510" t="s">
        <v>594</v>
      </c>
      <c r="L39" s="510" t="s">
        <v>594</v>
      </c>
      <c r="M39" s="513" t="s">
        <v>594</v>
      </c>
    </row>
    <row r="40" spans="1:13" ht="18" customHeight="1">
      <c r="A40" s="1632"/>
      <c r="B40" s="1634" t="s">
        <v>982</v>
      </c>
      <c r="C40" s="220" t="s">
        <v>594</v>
      </c>
      <c r="D40" s="220" t="s">
        <v>594</v>
      </c>
      <c r="E40" s="220" t="s">
        <v>594</v>
      </c>
      <c r="F40" s="220" t="s">
        <v>594</v>
      </c>
      <c r="G40" s="220" t="s">
        <v>594</v>
      </c>
      <c r="H40" s="220" t="s">
        <v>594</v>
      </c>
      <c r="I40" s="220" t="s">
        <v>594</v>
      </c>
      <c r="J40" s="220" t="s">
        <v>594</v>
      </c>
      <c r="K40" s="220" t="s">
        <v>594</v>
      </c>
      <c r="L40" s="221" t="s">
        <v>594</v>
      </c>
      <c r="M40" s="234" t="s">
        <v>594</v>
      </c>
    </row>
    <row r="41" spans="1:13" ht="15.75" customHeight="1">
      <c r="A41" s="1632"/>
      <c r="B41" s="1634"/>
      <c r="C41" s="221" t="s">
        <v>594</v>
      </c>
      <c r="D41" s="220" t="s">
        <v>93</v>
      </c>
      <c r="E41" s="216" t="s">
        <v>95</v>
      </c>
      <c r="F41" s="1624" t="s">
        <v>983</v>
      </c>
      <c r="G41" s="1625" t="s">
        <v>594</v>
      </c>
      <c r="H41" s="1626"/>
      <c r="I41" s="1626"/>
      <c r="J41" s="1627"/>
      <c r="K41" s="220" t="s">
        <v>984</v>
      </c>
      <c r="L41" s="1617" t="s">
        <v>594</v>
      </c>
      <c r="M41" s="1618"/>
    </row>
    <row r="42" spans="1:13">
      <c r="A42" s="1632"/>
      <c r="B42" s="1634"/>
      <c r="C42" s="221" t="s">
        <v>594</v>
      </c>
      <c r="D42" s="246" t="s">
        <v>594</v>
      </c>
      <c r="E42" s="522" t="s">
        <v>964</v>
      </c>
      <c r="F42" s="1624"/>
      <c r="G42" s="1628"/>
      <c r="H42" s="1552"/>
      <c r="I42" s="1552"/>
      <c r="J42" s="1629"/>
      <c r="K42" s="221" t="s">
        <v>594</v>
      </c>
      <c r="L42" s="1619"/>
      <c r="M42" s="1620"/>
    </row>
    <row r="43" spans="1:13">
      <c r="A43" s="1632"/>
      <c r="B43" s="1635"/>
      <c r="C43" s="236" t="s">
        <v>594</v>
      </c>
      <c r="D43" s="236" t="s">
        <v>594</v>
      </c>
      <c r="E43" s="236" t="s">
        <v>594</v>
      </c>
      <c r="F43" s="236" t="s">
        <v>594</v>
      </c>
      <c r="G43" s="236" t="s">
        <v>594</v>
      </c>
      <c r="H43" s="236" t="s">
        <v>594</v>
      </c>
      <c r="I43" s="236" t="s">
        <v>594</v>
      </c>
      <c r="J43" s="236" t="s">
        <v>594</v>
      </c>
      <c r="K43" s="236" t="s">
        <v>594</v>
      </c>
      <c r="L43" s="221" t="s">
        <v>594</v>
      </c>
      <c r="M43" s="234" t="s">
        <v>594</v>
      </c>
    </row>
    <row r="44" spans="1:13" ht="67.5" customHeight="1">
      <c r="A44" s="1632"/>
      <c r="B44" s="259" t="s">
        <v>985</v>
      </c>
      <c r="C44" s="1610" t="s">
        <v>1039</v>
      </c>
      <c r="D44" s="1610"/>
      <c r="E44" s="1610"/>
      <c r="F44" s="1610"/>
      <c r="G44" s="1610"/>
      <c r="H44" s="1610"/>
      <c r="I44" s="1610"/>
      <c r="J44" s="1610"/>
      <c r="K44" s="1610"/>
      <c r="L44" s="1610"/>
      <c r="M44" s="1611"/>
    </row>
    <row r="45" spans="1:13" ht="15.75" customHeight="1">
      <c r="A45" s="1632"/>
      <c r="B45" s="259" t="s">
        <v>986</v>
      </c>
      <c r="C45" s="1554" t="s">
        <v>1040</v>
      </c>
      <c r="D45" s="1554"/>
      <c r="E45" s="1554"/>
      <c r="F45" s="1554"/>
      <c r="G45" s="1554"/>
      <c r="H45" s="1554"/>
      <c r="I45" s="1554"/>
      <c r="J45" s="1554"/>
      <c r="K45" s="1554"/>
      <c r="L45" s="1554"/>
      <c r="M45" s="1555"/>
    </row>
    <row r="46" spans="1:13">
      <c r="A46" s="1632"/>
      <c r="B46" s="259" t="s">
        <v>988</v>
      </c>
      <c r="C46" s="275">
        <v>30</v>
      </c>
      <c r="D46" s="216" t="s">
        <v>594</v>
      </c>
      <c r="E46" s="216" t="s">
        <v>594</v>
      </c>
      <c r="F46" s="216" t="s">
        <v>594</v>
      </c>
      <c r="G46" s="216" t="s">
        <v>594</v>
      </c>
      <c r="H46" s="216" t="s">
        <v>594</v>
      </c>
      <c r="I46" s="216" t="s">
        <v>594</v>
      </c>
      <c r="J46" s="216" t="s">
        <v>594</v>
      </c>
      <c r="K46" s="216" t="s">
        <v>594</v>
      </c>
      <c r="L46" s="216" t="s">
        <v>594</v>
      </c>
      <c r="M46" s="217" t="s">
        <v>594</v>
      </c>
    </row>
    <row r="47" spans="1:13">
      <c r="A47" s="1633"/>
      <c r="B47" s="259" t="s">
        <v>990</v>
      </c>
      <c r="C47" s="275">
        <v>2023</v>
      </c>
      <c r="D47" s="216" t="s">
        <v>594</v>
      </c>
      <c r="E47" s="216" t="s">
        <v>594</v>
      </c>
      <c r="F47" s="216" t="s">
        <v>594</v>
      </c>
      <c r="G47" s="216" t="s">
        <v>594</v>
      </c>
      <c r="H47" s="216" t="s">
        <v>594</v>
      </c>
      <c r="I47" s="216" t="s">
        <v>594</v>
      </c>
      <c r="J47" s="216" t="s">
        <v>594</v>
      </c>
      <c r="K47" s="216" t="s">
        <v>594</v>
      </c>
      <c r="L47" s="216" t="s">
        <v>594</v>
      </c>
      <c r="M47" s="217" t="s">
        <v>594</v>
      </c>
    </row>
    <row r="48" spans="1:13" ht="15.75" customHeight="1">
      <c r="A48" s="1653" t="s">
        <v>216</v>
      </c>
      <c r="B48" s="265" t="s">
        <v>992</v>
      </c>
      <c r="C48" s="1604" t="s">
        <v>763</v>
      </c>
      <c r="D48" s="1605"/>
      <c r="E48" s="1605"/>
      <c r="F48" s="1605"/>
      <c r="G48" s="1605"/>
      <c r="H48" s="1605"/>
      <c r="I48" s="1605"/>
      <c r="J48" s="1605"/>
      <c r="K48" s="1605"/>
      <c r="L48" s="1605"/>
      <c r="M48" s="1605"/>
    </row>
    <row r="49" spans="1:13" ht="15.75" customHeight="1">
      <c r="A49" s="1653"/>
      <c r="B49" s="265" t="s">
        <v>993</v>
      </c>
      <c r="C49" s="1604" t="s">
        <v>1041</v>
      </c>
      <c r="D49" s="1605"/>
      <c r="E49" s="1605"/>
      <c r="F49" s="1605"/>
      <c r="G49" s="1605"/>
      <c r="H49" s="1605"/>
      <c r="I49" s="1605"/>
      <c r="J49" s="1605"/>
      <c r="K49" s="1605"/>
      <c r="L49" s="1605"/>
      <c r="M49" s="1605"/>
    </row>
    <row r="50" spans="1:13" ht="16.5" customHeight="1">
      <c r="A50" s="1653"/>
      <c r="B50" s="265" t="s">
        <v>995</v>
      </c>
      <c r="C50" s="1604" t="s">
        <v>996</v>
      </c>
      <c r="D50" s="1605"/>
      <c r="E50" s="1605"/>
      <c r="F50" s="1605"/>
      <c r="G50" s="1605"/>
      <c r="H50" s="1605"/>
      <c r="I50" s="1605"/>
      <c r="J50" s="1605"/>
      <c r="K50" s="1605"/>
      <c r="L50" s="1605"/>
      <c r="M50" s="1605"/>
    </row>
    <row r="51" spans="1:13" ht="15.75" customHeight="1">
      <c r="A51" s="1653"/>
      <c r="B51" s="265" t="s">
        <v>997</v>
      </c>
      <c r="C51" s="1604" t="s">
        <v>1042</v>
      </c>
      <c r="D51" s="1605"/>
      <c r="E51" s="1605"/>
      <c r="F51" s="1605"/>
      <c r="G51" s="1605"/>
      <c r="H51" s="1605"/>
      <c r="I51" s="1605"/>
      <c r="J51" s="1605"/>
      <c r="K51" s="1605"/>
      <c r="L51" s="1605"/>
      <c r="M51" s="1605"/>
    </row>
    <row r="52" spans="1:13" ht="15.75" customHeight="1">
      <c r="A52" s="1653"/>
      <c r="B52" s="265" t="s">
        <v>998</v>
      </c>
      <c r="C52" s="1604" t="s">
        <v>764</v>
      </c>
      <c r="D52" s="1605"/>
      <c r="E52" s="1605"/>
      <c r="F52" s="1605"/>
      <c r="G52" s="1605"/>
      <c r="H52" s="1605"/>
      <c r="I52" s="1605"/>
      <c r="J52" s="1605"/>
      <c r="K52" s="1605"/>
      <c r="L52" s="1605"/>
      <c r="M52" s="1605"/>
    </row>
    <row r="53" spans="1:13" ht="15.75" customHeight="1">
      <c r="A53" s="1654"/>
      <c r="B53" s="265" t="s">
        <v>999</v>
      </c>
      <c r="C53" s="1604"/>
      <c r="D53" s="1605"/>
      <c r="E53" s="1605"/>
      <c r="F53" s="1605"/>
      <c r="G53" s="1605"/>
      <c r="H53" s="1605"/>
      <c r="I53" s="1605"/>
      <c r="J53" s="1605"/>
      <c r="K53" s="1605"/>
      <c r="L53" s="1605"/>
      <c r="M53" s="1605"/>
    </row>
    <row r="54" spans="1:13" ht="15.75" customHeight="1">
      <c r="A54" s="1652" t="s">
        <v>1000</v>
      </c>
      <c r="B54" s="266" t="s">
        <v>1001</v>
      </c>
      <c r="C54" s="1538" t="s">
        <v>1002</v>
      </c>
      <c r="D54" s="1539"/>
      <c r="E54" s="1539"/>
      <c r="F54" s="1539"/>
      <c r="G54" s="1539"/>
      <c r="H54" s="1539"/>
      <c r="I54" s="1539"/>
      <c r="J54" s="1539"/>
      <c r="K54" s="1539"/>
      <c r="L54" s="1539"/>
      <c r="M54" s="1540"/>
    </row>
    <row r="55" spans="1:13" ht="30" customHeight="1">
      <c r="A55" s="1653"/>
      <c r="B55" s="266" t="s">
        <v>1003</v>
      </c>
      <c r="C55" s="1538" t="s">
        <v>1004</v>
      </c>
      <c r="D55" s="1539"/>
      <c r="E55" s="1539"/>
      <c r="F55" s="1539"/>
      <c r="G55" s="1539"/>
      <c r="H55" s="1539"/>
      <c r="I55" s="1539"/>
      <c r="J55" s="1539"/>
      <c r="K55" s="1539"/>
      <c r="L55" s="1539"/>
      <c r="M55" s="1540"/>
    </row>
    <row r="56" spans="1:13" ht="30" customHeight="1">
      <c r="A56" s="1653"/>
      <c r="B56" s="267" t="s">
        <v>296</v>
      </c>
      <c r="C56" s="1541" t="s">
        <v>56</v>
      </c>
      <c r="D56" s="1542"/>
      <c r="E56" s="1542"/>
      <c r="F56" s="1542"/>
      <c r="G56" s="1542"/>
      <c r="H56" s="1542"/>
      <c r="I56" s="1542"/>
      <c r="J56" s="1542"/>
      <c r="K56" s="1542"/>
      <c r="L56" s="1542"/>
      <c r="M56" s="1543"/>
    </row>
    <row r="57" spans="1:13" ht="46.5" customHeight="1">
      <c r="A57" s="318" t="s">
        <v>220</v>
      </c>
      <c r="B57" s="268" t="s">
        <v>594</v>
      </c>
      <c r="C57" s="1648"/>
      <c r="D57" s="1648"/>
      <c r="E57" s="1648"/>
      <c r="F57" s="1648"/>
      <c r="G57" s="1648"/>
      <c r="H57" s="1648"/>
      <c r="I57" s="1648"/>
      <c r="J57" s="1648"/>
      <c r="K57" s="1648"/>
      <c r="L57" s="1648"/>
      <c r="M57" s="1649"/>
    </row>
  </sheetData>
  <mergeCells count="43">
    <mergeCell ref="C57:M57"/>
    <mergeCell ref="F8:G9"/>
    <mergeCell ref="L9:M9"/>
    <mergeCell ref="L10:M10"/>
    <mergeCell ref="C12:K12"/>
    <mergeCell ref="C52:M52"/>
    <mergeCell ref="C53:M53"/>
    <mergeCell ref="I9:J9"/>
    <mergeCell ref="C10:D10"/>
    <mergeCell ref="F10:G10"/>
    <mergeCell ref="I10:J10"/>
    <mergeCell ref="C11:M11"/>
    <mergeCell ref="J25:L25"/>
    <mergeCell ref="A54:A56"/>
    <mergeCell ref="C54:M54"/>
    <mergeCell ref="C55:M55"/>
    <mergeCell ref="C56:M56"/>
    <mergeCell ref="L41:M42"/>
    <mergeCell ref="C44:M44"/>
    <mergeCell ref="C45:M45"/>
    <mergeCell ref="A48:A53"/>
    <mergeCell ref="C48:M48"/>
    <mergeCell ref="C49:M49"/>
    <mergeCell ref="C50:M50"/>
    <mergeCell ref="C51:M51"/>
    <mergeCell ref="A12:A47"/>
    <mergeCell ref="B13:B19"/>
    <mergeCell ref="F18:G18"/>
    <mergeCell ref="B20:B23"/>
    <mergeCell ref="B27:B29"/>
    <mergeCell ref="H39:I39"/>
    <mergeCell ref="B40:B43"/>
    <mergeCell ref="F41:F42"/>
    <mergeCell ref="G41:J42"/>
    <mergeCell ref="A2:A11"/>
    <mergeCell ref="C2:M2"/>
    <mergeCell ref="C3:M3"/>
    <mergeCell ref="F4:G4"/>
    <mergeCell ref="C5:M5"/>
    <mergeCell ref="C7:D7"/>
    <mergeCell ref="I7:M7"/>
    <mergeCell ref="B8:B10"/>
    <mergeCell ref="C9:D9"/>
  </mergeCells>
  <hyperlinks>
    <hyperlink ref="C52" r:id="rId1"/>
    <hyperlink ref="C52:M52" r:id="rId2" display="nmartinezp1@sdis.gov.co"/>
  </hyperlinks>
  <pageMargins left="0.7" right="0.7" top="0.75" bottom="0.75" header="0.3" footer="0.3"/>
  <pageSetup paperSize="9" orientation="portrait" horizontalDpi="1200" verticalDpi="1200" r:id="rId3"/>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A11" zoomScale="72" zoomScaleNormal="72" workbookViewId="0">
      <selection activeCell="C2" sqref="C2:M2"/>
    </sheetView>
  </sheetViews>
  <sheetFormatPr baseColWidth="10" defaultColWidth="9.140625" defaultRowHeight="15"/>
  <cols>
    <col min="1" max="1" width="26.42578125" customWidth="1"/>
    <col min="2" max="2" width="27.140625" customWidth="1"/>
  </cols>
  <sheetData>
    <row r="1" spans="1:13" ht="15.75">
      <c r="A1" s="398" t="s">
        <v>594</v>
      </c>
      <c r="B1" s="1752" t="s">
        <v>1853</v>
      </c>
      <c r="C1" s="1753"/>
      <c r="D1" s="1753"/>
      <c r="E1" s="1753"/>
      <c r="F1" s="1753"/>
      <c r="G1" s="1753"/>
      <c r="H1" s="1753"/>
      <c r="I1" s="1753"/>
      <c r="J1" s="1753"/>
      <c r="K1" s="1753"/>
      <c r="L1" s="1753"/>
      <c r="M1" s="1754"/>
    </row>
    <row r="2" spans="1:13" ht="32.25" customHeight="1">
      <c r="A2" s="1636" t="s">
        <v>944</v>
      </c>
      <c r="B2" s="254" t="s">
        <v>945</v>
      </c>
      <c r="C2" s="2471" t="s">
        <v>791</v>
      </c>
      <c r="D2" s="2472"/>
      <c r="E2" s="2472"/>
      <c r="F2" s="2472"/>
      <c r="G2" s="2472"/>
      <c r="H2" s="2472"/>
      <c r="I2" s="2472"/>
      <c r="J2" s="2472"/>
      <c r="K2" s="2472"/>
      <c r="L2" s="2472"/>
      <c r="M2" s="2473"/>
    </row>
    <row r="3" spans="1:13" ht="15" customHeight="1">
      <c r="A3" s="1637"/>
      <c r="B3" s="255" t="s">
        <v>1063</v>
      </c>
      <c r="C3" s="1554" t="s">
        <v>1845</v>
      </c>
      <c r="D3" s="1554"/>
      <c r="E3" s="1554"/>
      <c r="F3" s="1554"/>
      <c r="G3" s="1554"/>
      <c r="H3" s="1554"/>
      <c r="I3" s="1554"/>
      <c r="J3" s="1554"/>
      <c r="K3" s="1554"/>
      <c r="L3" s="1554"/>
      <c r="M3" s="1555"/>
    </row>
    <row r="4" spans="1:13" ht="25.5" customHeight="1">
      <c r="A4" s="1637"/>
      <c r="B4" s="256" t="s">
        <v>292</v>
      </c>
      <c r="C4" s="216" t="s">
        <v>93</v>
      </c>
      <c r="D4" s="229" t="s">
        <v>594</v>
      </c>
      <c r="E4" s="230" t="s">
        <v>594</v>
      </c>
      <c r="F4" s="2157" t="s">
        <v>293</v>
      </c>
      <c r="G4" s="2158"/>
      <c r="H4" s="231" t="s">
        <v>1854</v>
      </c>
      <c r="I4" s="216" t="s">
        <v>594</v>
      </c>
      <c r="J4" s="216" t="s">
        <v>594</v>
      </c>
      <c r="K4" s="216" t="s">
        <v>594</v>
      </c>
      <c r="L4" s="216" t="s">
        <v>594</v>
      </c>
      <c r="M4" s="217" t="s">
        <v>594</v>
      </c>
    </row>
    <row r="5" spans="1:13" ht="53.25" customHeight="1">
      <c r="A5" s="1637"/>
      <c r="B5" s="256" t="s">
        <v>947</v>
      </c>
      <c r="C5" s="1554" t="s">
        <v>1855</v>
      </c>
      <c r="D5" s="1554"/>
      <c r="E5" s="1554"/>
      <c r="F5" s="1554"/>
      <c r="G5" s="1554"/>
      <c r="H5" s="1554"/>
      <c r="I5" s="1554"/>
      <c r="J5" s="1554"/>
      <c r="K5" s="1554"/>
      <c r="L5" s="1554"/>
      <c r="M5" s="1555"/>
    </row>
    <row r="6" spans="1:13" ht="24" customHeight="1">
      <c r="A6" s="1637"/>
      <c r="B6" s="256" t="s">
        <v>948</v>
      </c>
      <c r="C6" s="1554" t="s">
        <v>1856</v>
      </c>
      <c r="D6" s="1554"/>
      <c r="E6" s="1554"/>
      <c r="F6" s="1554"/>
      <c r="G6" s="1554"/>
      <c r="H6" s="1554"/>
      <c r="I6" s="1554"/>
      <c r="J6" s="1554"/>
      <c r="K6" s="1554"/>
      <c r="L6" s="1554"/>
      <c r="M6" s="1555"/>
    </row>
    <row r="7" spans="1:13" ht="15" customHeight="1">
      <c r="A7" s="1637"/>
      <c r="B7" s="256" t="s">
        <v>949</v>
      </c>
      <c r="C7" s="1667" t="s">
        <v>33</v>
      </c>
      <c r="D7" s="1667"/>
      <c r="E7" s="221" t="s">
        <v>594</v>
      </c>
      <c r="F7" s="221" t="s">
        <v>594</v>
      </c>
      <c r="G7" s="301" t="s">
        <v>594</v>
      </c>
      <c r="H7" s="302" t="s">
        <v>296</v>
      </c>
      <c r="I7" s="1667" t="s">
        <v>56</v>
      </c>
      <c r="J7" s="1667"/>
      <c r="K7" s="1667"/>
      <c r="L7" s="1667"/>
      <c r="M7" s="1668"/>
    </row>
    <row r="8" spans="1:13" ht="15.75">
      <c r="A8" s="1637"/>
      <c r="B8" s="1790" t="s">
        <v>950</v>
      </c>
      <c r="C8" s="221" t="s">
        <v>594</v>
      </c>
      <c r="D8" s="221" t="s">
        <v>594</v>
      </c>
      <c r="E8" s="258" t="s">
        <v>594</v>
      </c>
      <c r="F8" s="258" t="s">
        <v>594</v>
      </c>
      <c r="G8" s="258" t="s">
        <v>594</v>
      </c>
      <c r="H8" s="258" t="s">
        <v>594</v>
      </c>
      <c r="I8" s="221" t="s">
        <v>594</v>
      </c>
      <c r="J8" s="221" t="s">
        <v>594</v>
      </c>
      <c r="K8" s="221" t="s">
        <v>594</v>
      </c>
      <c r="L8" s="221" t="s">
        <v>594</v>
      </c>
      <c r="M8" s="234" t="s">
        <v>594</v>
      </c>
    </row>
    <row r="9" spans="1:13" ht="15" customHeight="1">
      <c r="A9" s="1637"/>
      <c r="B9" s="1790"/>
      <c r="C9" s="1666" t="s">
        <v>56</v>
      </c>
      <c r="D9" s="1666"/>
      <c r="E9" s="221" t="s">
        <v>594</v>
      </c>
      <c r="F9" s="1666" t="s">
        <v>594</v>
      </c>
      <c r="G9" s="1666"/>
      <c r="H9" s="221" t="s">
        <v>594</v>
      </c>
      <c r="I9" s="1666" t="s">
        <v>594</v>
      </c>
      <c r="J9" s="1666"/>
      <c r="K9" s="221" t="s">
        <v>594</v>
      </c>
      <c r="L9" s="221" t="s">
        <v>594</v>
      </c>
      <c r="M9" s="234" t="s">
        <v>594</v>
      </c>
    </row>
    <row r="10" spans="1:13" ht="15" customHeight="1">
      <c r="A10" s="1637"/>
      <c r="B10" s="1791"/>
      <c r="C10" s="1666" t="s">
        <v>951</v>
      </c>
      <c r="D10" s="1666"/>
      <c r="E10" s="869" t="s">
        <v>594</v>
      </c>
      <c r="F10" s="1666" t="s">
        <v>951</v>
      </c>
      <c r="G10" s="1666"/>
      <c r="H10" s="236" t="s">
        <v>594</v>
      </c>
      <c r="I10" s="1666" t="s">
        <v>951</v>
      </c>
      <c r="J10" s="1666"/>
      <c r="K10" s="236" t="s">
        <v>594</v>
      </c>
      <c r="L10" s="236" t="s">
        <v>594</v>
      </c>
      <c r="M10" s="248" t="s">
        <v>594</v>
      </c>
    </row>
    <row r="11" spans="1:13" ht="33" customHeight="1">
      <c r="A11" s="1637"/>
      <c r="B11" s="256" t="s">
        <v>952</v>
      </c>
      <c r="C11" s="1554" t="s">
        <v>1857</v>
      </c>
      <c r="D11" s="1554"/>
      <c r="E11" s="1554"/>
      <c r="F11" s="1554"/>
      <c r="G11" s="1554"/>
      <c r="H11" s="1554"/>
      <c r="I11" s="1554"/>
      <c r="J11" s="1554"/>
      <c r="K11" s="1554"/>
      <c r="L11" s="1554"/>
      <c r="M11" s="1555"/>
    </row>
    <row r="12" spans="1:13" ht="49.5" customHeight="1">
      <c r="A12" s="1637"/>
      <c r="B12" s="256" t="s">
        <v>1069</v>
      </c>
      <c r="C12" s="1554" t="s">
        <v>1858</v>
      </c>
      <c r="D12" s="1554"/>
      <c r="E12" s="1554"/>
      <c r="F12" s="1554"/>
      <c r="G12" s="1554"/>
      <c r="H12" s="1554"/>
      <c r="I12" s="1554"/>
      <c r="J12" s="1554"/>
      <c r="K12" s="1554"/>
      <c r="L12" s="1554"/>
      <c r="M12" s="1555"/>
    </row>
    <row r="13" spans="1:13" ht="32.25" customHeight="1">
      <c r="A13" s="1637"/>
      <c r="B13" s="256" t="s">
        <v>1071</v>
      </c>
      <c r="C13" s="1899" t="s">
        <v>765</v>
      </c>
      <c r="D13" s="1900"/>
      <c r="E13" s="1900"/>
      <c r="F13" s="1900"/>
      <c r="G13" s="1900"/>
      <c r="H13" s="1900"/>
      <c r="I13" s="1900"/>
      <c r="J13" s="1900"/>
      <c r="K13" s="1900"/>
      <c r="L13" s="1900"/>
      <c r="M13" s="1901"/>
    </row>
    <row r="14" spans="1:13" ht="66.75" customHeight="1">
      <c r="A14" s="1637"/>
      <c r="B14" s="1767" t="s">
        <v>1072</v>
      </c>
      <c r="C14" s="1554" t="s">
        <v>69</v>
      </c>
      <c r="D14" s="1554"/>
      <c r="E14" s="232" t="s">
        <v>108</v>
      </c>
      <c r="F14" s="2470" t="s">
        <v>1859</v>
      </c>
      <c r="G14" s="1918"/>
      <c r="H14" s="1918"/>
      <c r="I14" s="1918"/>
      <c r="J14" s="1918"/>
      <c r="K14" s="1918"/>
      <c r="L14" s="1918"/>
      <c r="M14" s="1919"/>
    </row>
    <row r="15" spans="1:13" ht="15.75">
      <c r="A15" s="1637"/>
      <c r="B15" s="1768"/>
      <c r="C15" s="216" t="s">
        <v>594</v>
      </c>
      <c r="D15" s="216" t="s">
        <v>594</v>
      </c>
      <c r="E15" s="233" t="s">
        <v>594</v>
      </c>
      <c r="F15" s="238" t="s">
        <v>594</v>
      </c>
      <c r="G15" s="220" t="s">
        <v>594</v>
      </c>
      <c r="H15" s="220" t="s">
        <v>594</v>
      </c>
      <c r="I15" s="220" t="s">
        <v>594</v>
      </c>
      <c r="J15" s="220" t="s">
        <v>594</v>
      </c>
      <c r="K15" s="220" t="s">
        <v>594</v>
      </c>
      <c r="L15" s="221" t="s">
        <v>594</v>
      </c>
      <c r="M15" s="234" t="s">
        <v>594</v>
      </c>
    </row>
    <row r="16" spans="1:13" ht="15" customHeight="1">
      <c r="A16" s="675" t="s">
        <v>204</v>
      </c>
      <c r="B16" s="259" t="s">
        <v>283</v>
      </c>
      <c r="C16" s="1554" t="s">
        <v>11</v>
      </c>
      <c r="D16" s="1554"/>
      <c r="E16" s="1554"/>
      <c r="F16" s="1554"/>
      <c r="G16" s="1554"/>
      <c r="H16" s="1554"/>
      <c r="I16" s="1554"/>
      <c r="J16" s="1554"/>
      <c r="K16" s="1554"/>
      <c r="L16" s="1554"/>
      <c r="M16" s="1555"/>
    </row>
    <row r="17" spans="1:13" ht="32.25" customHeight="1">
      <c r="A17" s="672"/>
      <c r="B17" s="259" t="s">
        <v>1074</v>
      </c>
      <c r="C17" s="1800" t="s">
        <v>1860</v>
      </c>
      <c r="D17" s="1800"/>
      <c r="E17" s="1800"/>
      <c r="F17" s="1800"/>
      <c r="G17" s="1800"/>
      <c r="H17" s="1800"/>
      <c r="I17" s="1800"/>
      <c r="J17" s="1800"/>
      <c r="K17" s="1800"/>
      <c r="L17" s="1800"/>
      <c r="M17" s="2413"/>
    </row>
    <row r="18" spans="1:13" ht="15.75">
      <c r="A18" s="672"/>
      <c r="B18" s="1634" t="s">
        <v>954</v>
      </c>
      <c r="C18" s="221" t="s">
        <v>594</v>
      </c>
      <c r="D18" s="220" t="s">
        <v>594</v>
      </c>
      <c r="E18" s="220" t="s">
        <v>594</v>
      </c>
      <c r="F18" s="220" t="s">
        <v>594</v>
      </c>
      <c r="G18" s="220" t="s">
        <v>594</v>
      </c>
      <c r="H18" s="220" t="s">
        <v>594</v>
      </c>
      <c r="I18" s="220" t="s">
        <v>594</v>
      </c>
      <c r="J18" s="220" t="s">
        <v>594</v>
      </c>
      <c r="K18" s="220" t="s">
        <v>594</v>
      </c>
      <c r="L18" s="220" t="s">
        <v>594</v>
      </c>
      <c r="M18" s="242" t="s">
        <v>594</v>
      </c>
    </row>
    <row r="19" spans="1:13" ht="15.75">
      <c r="A19" s="672"/>
      <c r="B19" s="1634"/>
      <c r="C19" s="221" t="s">
        <v>594</v>
      </c>
      <c r="D19" s="216" t="s">
        <v>594</v>
      </c>
      <c r="E19" s="220" t="s">
        <v>594</v>
      </c>
      <c r="F19" s="216" t="s">
        <v>594</v>
      </c>
      <c r="G19" s="220" t="s">
        <v>594</v>
      </c>
      <c r="H19" s="216" t="s">
        <v>594</v>
      </c>
      <c r="I19" s="220" t="s">
        <v>594</v>
      </c>
      <c r="J19" s="216" t="s">
        <v>594</v>
      </c>
      <c r="K19" s="220" t="s">
        <v>594</v>
      </c>
      <c r="L19" s="220" t="s">
        <v>594</v>
      </c>
      <c r="M19" s="242" t="s">
        <v>594</v>
      </c>
    </row>
    <row r="20" spans="1:13" ht="31.5">
      <c r="A20" s="672"/>
      <c r="B20" s="1634"/>
      <c r="C20" s="220" t="s">
        <v>955</v>
      </c>
      <c r="D20" s="260" t="s">
        <v>594</v>
      </c>
      <c r="E20" s="220" t="s">
        <v>956</v>
      </c>
      <c r="F20" s="260" t="s">
        <v>594</v>
      </c>
      <c r="G20" s="220" t="s">
        <v>957</v>
      </c>
      <c r="H20" s="260" t="s">
        <v>594</v>
      </c>
      <c r="I20" s="220" t="s">
        <v>958</v>
      </c>
      <c r="J20" s="260" t="s">
        <v>594</v>
      </c>
      <c r="K20" s="220" t="s">
        <v>594</v>
      </c>
      <c r="L20" s="220" t="s">
        <v>594</v>
      </c>
      <c r="M20" s="242" t="s">
        <v>594</v>
      </c>
    </row>
    <row r="21" spans="1:13" ht="31.5">
      <c r="A21" s="672"/>
      <c r="B21" s="1634"/>
      <c r="C21" s="220" t="s">
        <v>959</v>
      </c>
      <c r="D21" s="260" t="s">
        <v>594</v>
      </c>
      <c r="E21" s="220" t="s">
        <v>960</v>
      </c>
      <c r="F21" s="260" t="s">
        <v>594</v>
      </c>
      <c r="G21" s="220" t="s">
        <v>961</v>
      </c>
      <c r="H21" s="260" t="s">
        <v>594</v>
      </c>
      <c r="I21" s="220" t="s">
        <v>594</v>
      </c>
      <c r="J21" s="220" t="s">
        <v>594</v>
      </c>
      <c r="K21" s="220" t="s">
        <v>594</v>
      </c>
      <c r="L21" s="220" t="s">
        <v>594</v>
      </c>
      <c r="M21" s="242" t="s">
        <v>594</v>
      </c>
    </row>
    <row r="22" spans="1:13" ht="31.5">
      <c r="A22" s="672"/>
      <c r="B22" s="1634"/>
      <c r="C22" s="220" t="s">
        <v>962</v>
      </c>
      <c r="D22" s="260" t="s">
        <v>594</v>
      </c>
      <c r="E22" s="220" t="s">
        <v>963</v>
      </c>
      <c r="F22" s="260" t="s">
        <v>594</v>
      </c>
      <c r="G22" s="220" t="s">
        <v>594</v>
      </c>
      <c r="H22" s="220" t="s">
        <v>594</v>
      </c>
      <c r="I22" s="220" t="s">
        <v>594</v>
      </c>
      <c r="J22" s="220" t="s">
        <v>594</v>
      </c>
      <c r="K22" s="220" t="s">
        <v>594</v>
      </c>
      <c r="L22" s="220" t="s">
        <v>594</v>
      </c>
      <c r="M22" s="242" t="s">
        <v>594</v>
      </c>
    </row>
    <row r="23" spans="1:13" ht="15.75">
      <c r="A23" s="672"/>
      <c r="B23" s="1634"/>
      <c r="C23" s="220" t="s">
        <v>105</v>
      </c>
      <c r="D23" s="260" t="s">
        <v>1126</v>
      </c>
      <c r="E23" s="220" t="s">
        <v>965</v>
      </c>
      <c r="F23" s="236" t="s">
        <v>594</v>
      </c>
      <c r="G23" s="236" t="s">
        <v>966</v>
      </c>
      <c r="H23" s="236" t="s">
        <v>594</v>
      </c>
      <c r="I23" s="236" t="s">
        <v>594</v>
      </c>
      <c r="J23" s="236" t="s">
        <v>594</v>
      </c>
      <c r="K23" s="236" t="s">
        <v>594</v>
      </c>
      <c r="L23" s="236" t="s">
        <v>594</v>
      </c>
      <c r="M23" s="248" t="s">
        <v>594</v>
      </c>
    </row>
    <row r="24" spans="1:13" ht="15.75">
      <c r="A24" s="672"/>
      <c r="B24" s="1635"/>
      <c r="C24" s="216" t="s">
        <v>594</v>
      </c>
      <c r="D24" s="216" t="s">
        <v>594</v>
      </c>
      <c r="E24" s="216" t="s">
        <v>594</v>
      </c>
      <c r="F24" s="216" t="s">
        <v>594</v>
      </c>
      <c r="G24" s="216" t="s">
        <v>594</v>
      </c>
      <c r="H24" s="216" t="s">
        <v>594</v>
      </c>
      <c r="I24" s="216" t="s">
        <v>594</v>
      </c>
      <c r="J24" s="216" t="s">
        <v>594</v>
      </c>
      <c r="K24" s="216" t="s">
        <v>594</v>
      </c>
      <c r="L24" s="216" t="s">
        <v>594</v>
      </c>
      <c r="M24" s="217" t="s">
        <v>594</v>
      </c>
    </row>
    <row r="25" spans="1:13" ht="15.75">
      <c r="A25" s="672"/>
      <c r="B25" s="1634" t="s">
        <v>967</v>
      </c>
      <c r="C25" s="220" t="s">
        <v>594</v>
      </c>
      <c r="D25" s="220" t="s">
        <v>594</v>
      </c>
      <c r="E25" s="220" t="s">
        <v>594</v>
      </c>
      <c r="F25" s="220" t="s">
        <v>594</v>
      </c>
      <c r="G25" s="220" t="s">
        <v>594</v>
      </c>
      <c r="H25" s="220" t="s">
        <v>594</v>
      </c>
      <c r="I25" s="220" t="s">
        <v>594</v>
      </c>
      <c r="J25" s="220" t="s">
        <v>594</v>
      </c>
      <c r="K25" s="220" t="s">
        <v>594</v>
      </c>
      <c r="L25" s="221" t="s">
        <v>594</v>
      </c>
      <c r="M25" s="234" t="s">
        <v>594</v>
      </c>
    </row>
    <row r="26" spans="1:13" ht="15.75">
      <c r="A26" s="672"/>
      <c r="B26" s="1634"/>
      <c r="C26" s="220" t="s">
        <v>968</v>
      </c>
      <c r="D26" s="222" t="s">
        <v>594</v>
      </c>
      <c r="E26" s="220" t="s">
        <v>594</v>
      </c>
      <c r="F26" s="220" t="s">
        <v>969</v>
      </c>
      <c r="G26" s="222" t="s">
        <v>964</v>
      </c>
      <c r="H26" s="220" t="s">
        <v>594</v>
      </c>
      <c r="I26" s="220" t="s">
        <v>970</v>
      </c>
      <c r="J26" s="222"/>
      <c r="K26" s="220" t="s">
        <v>594</v>
      </c>
      <c r="L26" s="221" t="s">
        <v>594</v>
      </c>
      <c r="M26" s="234" t="s">
        <v>594</v>
      </c>
    </row>
    <row r="27" spans="1:13" ht="31.5">
      <c r="A27" s="672"/>
      <c r="B27" s="1634"/>
      <c r="C27" s="220" t="s">
        <v>971</v>
      </c>
      <c r="D27" s="261" t="s">
        <v>594</v>
      </c>
      <c r="E27" s="221" t="s">
        <v>594</v>
      </c>
      <c r="F27" s="220" t="s">
        <v>972</v>
      </c>
      <c r="G27" s="260" t="s">
        <v>594</v>
      </c>
      <c r="H27" s="221" t="s">
        <v>594</v>
      </c>
      <c r="I27" s="221" t="s">
        <v>594</v>
      </c>
      <c r="J27" s="221" t="s">
        <v>594</v>
      </c>
      <c r="K27" s="221" t="s">
        <v>594</v>
      </c>
      <c r="L27" s="221" t="s">
        <v>594</v>
      </c>
      <c r="M27" s="234" t="s">
        <v>594</v>
      </c>
    </row>
    <row r="28" spans="1:13" ht="15.75">
      <c r="A28" s="672"/>
      <c r="B28" s="1635"/>
      <c r="C28" s="216" t="s">
        <v>594</v>
      </c>
      <c r="D28" s="216" t="s">
        <v>594</v>
      </c>
      <c r="E28" s="216" t="s">
        <v>594</v>
      </c>
      <c r="F28" s="216" t="s">
        <v>594</v>
      </c>
      <c r="G28" s="216" t="s">
        <v>594</v>
      </c>
      <c r="H28" s="216" t="s">
        <v>594</v>
      </c>
      <c r="I28" s="216" t="s">
        <v>594</v>
      </c>
      <c r="J28" s="216" t="s">
        <v>594</v>
      </c>
      <c r="K28" s="216" t="s">
        <v>594</v>
      </c>
      <c r="L28" s="236" t="s">
        <v>594</v>
      </c>
      <c r="M28" s="248" t="s">
        <v>594</v>
      </c>
    </row>
    <row r="29" spans="1:13" ht="15.75">
      <c r="A29" s="672"/>
      <c r="B29" s="257" t="s">
        <v>973</v>
      </c>
      <c r="C29" s="220" t="s">
        <v>594</v>
      </c>
      <c r="D29" s="220" t="s">
        <v>594</v>
      </c>
      <c r="E29" s="220" t="s">
        <v>594</v>
      </c>
      <c r="F29" s="220" t="s">
        <v>594</v>
      </c>
      <c r="G29" s="220" t="s">
        <v>594</v>
      </c>
      <c r="H29" s="220" t="s">
        <v>594</v>
      </c>
      <c r="I29" s="220" t="s">
        <v>594</v>
      </c>
      <c r="J29" s="220" t="s">
        <v>594</v>
      </c>
      <c r="K29" s="220" t="s">
        <v>594</v>
      </c>
      <c r="L29" s="220" t="s">
        <v>594</v>
      </c>
      <c r="M29" s="242" t="s">
        <v>594</v>
      </c>
    </row>
    <row r="30" spans="1:13" ht="15" customHeight="1">
      <c r="A30" s="672"/>
      <c r="B30" s="257" t="s">
        <v>594</v>
      </c>
      <c r="C30" s="262" t="s">
        <v>974</v>
      </c>
      <c r="D30" s="870">
        <v>0.6</v>
      </c>
      <c r="E30" s="220" t="s">
        <v>594</v>
      </c>
      <c r="F30" s="221" t="s">
        <v>975</v>
      </c>
      <c r="G30" s="222">
        <v>2021</v>
      </c>
      <c r="H30" s="220" t="s">
        <v>594</v>
      </c>
      <c r="I30" s="221" t="s">
        <v>976</v>
      </c>
      <c r="J30" s="1663" t="s">
        <v>1861</v>
      </c>
      <c r="K30" s="1554"/>
      <c r="L30" s="1664"/>
      <c r="M30" s="242" t="s">
        <v>594</v>
      </c>
    </row>
    <row r="31" spans="1:13" ht="15.75">
      <c r="A31" s="672"/>
      <c r="B31" s="256" t="s">
        <v>594</v>
      </c>
      <c r="C31" s="216" t="s">
        <v>594</v>
      </c>
      <c r="D31" s="216" t="s">
        <v>594</v>
      </c>
      <c r="E31" s="216" t="s">
        <v>594</v>
      </c>
      <c r="F31" s="216" t="s">
        <v>594</v>
      </c>
      <c r="G31" s="216" t="s">
        <v>594</v>
      </c>
      <c r="H31" s="216" t="s">
        <v>594</v>
      </c>
      <c r="I31" s="216" t="s">
        <v>594</v>
      </c>
      <c r="J31" s="216" t="s">
        <v>594</v>
      </c>
      <c r="K31" s="216" t="s">
        <v>594</v>
      </c>
      <c r="L31" s="216" t="s">
        <v>594</v>
      </c>
      <c r="M31" s="217" t="s">
        <v>594</v>
      </c>
    </row>
    <row r="32" spans="1:13" ht="15.75">
      <c r="A32" s="672"/>
      <c r="B32" s="1634" t="s">
        <v>977</v>
      </c>
      <c r="C32" s="244" t="s">
        <v>594</v>
      </c>
      <c r="D32" s="244" t="s">
        <v>594</v>
      </c>
      <c r="E32" s="244" t="s">
        <v>594</v>
      </c>
      <c r="F32" s="244" t="s">
        <v>594</v>
      </c>
      <c r="G32" s="244" t="s">
        <v>594</v>
      </c>
      <c r="H32" s="244" t="s">
        <v>594</v>
      </c>
      <c r="I32" s="244" t="s">
        <v>594</v>
      </c>
      <c r="J32" s="244" t="s">
        <v>594</v>
      </c>
      <c r="K32" s="244" t="s">
        <v>594</v>
      </c>
      <c r="L32" s="221" t="s">
        <v>594</v>
      </c>
      <c r="M32" s="234" t="s">
        <v>594</v>
      </c>
    </row>
    <row r="33" spans="1:13" ht="31.5">
      <c r="A33" s="672"/>
      <c r="B33" s="1634"/>
      <c r="C33" s="220" t="s">
        <v>978</v>
      </c>
      <c r="D33" s="222">
        <v>2.0230000000000001</v>
      </c>
      <c r="E33" s="244" t="s">
        <v>594</v>
      </c>
      <c r="F33" s="220" t="s">
        <v>979</v>
      </c>
      <c r="G33" s="304">
        <v>2033</v>
      </c>
      <c r="H33" s="244" t="s">
        <v>594</v>
      </c>
      <c r="I33" s="221" t="s">
        <v>594</v>
      </c>
      <c r="J33" s="244" t="s">
        <v>594</v>
      </c>
      <c r="K33" s="244" t="s">
        <v>594</v>
      </c>
      <c r="L33" s="221" t="s">
        <v>594</v>
      </c>
      <c r="M33" s="234" t="s">
        <v>594</v>
      </c>
    </row>
    <row r="34" spans="1:13" ht="15.75">
      <c r="A34" s="672"/>
      <c r="B34" s="1635"/>
      <c r="C34" s="216" t="s">
        <v>594</v>
      </c>
      <c r="D34" s="216" t="s">
        <v>594</v>
      </c>
      <c r="E34" s="247" t="s">
        <v>594</v>
      </c>
      <c r="F34" s="216" t="s">
        <v>594</v>
      </c>
      <c r="G34" s="247" t="s">
        <v>594</v>
      </c>
      <c r="H34" s="247" t="s">
        <v>594</v>
      </c>
      <c r="I34" s="236" t="s">
        <v>594</v>
      </c>
      <c r="J34" s="247" t="s">
        <v>594</v>
      </c>
      <c r="K34" s="247" t="s">
        <v>594</v>
      </c>
      <c r="L34" s="236" t="s">
        <v>594</v>
      </c>
      <c r="M34" s="248" t="s">
        <v>594</v>
      </c>
    </row>
    <row r="35" spans="1:13" ht="15.75">
      <c r="A35" s="672"/>
      <c r="B35" s="1634" t="s">
        <v>980</v>
      </c>
      <c r="C35" s="220" t="s">
        <v>594</v>
      </c>
      <c r="D35" s="220" t="s">
        <v>594</v>
      </c>
      <c r="E35" s="220" t="s">
        <v>594</v>
      </c>
      <c r="F35" s="220" t="s">
        <v>594</v>
      </c>
      <c r="G35" s="220" t="s">
        <v>594</v>
      </c>
      <c r="H35" s="220" t="s">
        <v>594</v>
      </c>
      <c r="I35" s="220" t="s">
        <v>594</v>
      </c>
      <c r="J35" s="220" t="s">
        <v>594</v>
      </c>
      <c r="K35" s="220" t="s">
        <v>594</v>
      </c>
      <c r="L35" s="220" t="s">
        <v>594</v>
      </c>
      <c r="M35" s="242" t="s">
        <v>594</v>
      </c>
    </row>
    <row r="36" spans="1:13" ht="15.75">
      <c r="A36" s="672"/>
      <c r="B36" s="1634"/>
      <c r="C36" s="220" t="s">
        <v>594</v>
      </c>
      <c r="D36" s="209">
        <v>2023</v>
      </c>
      <c r="E36" s="209" t="s">
        <v>594</v>
      </c>
      <c r="F36" s="209">
        <v>2024</v>
      </c>
      <c r="G36" s="209" t="s">
        <v>594</v>
      </c>
      <c r="H36" s="209">
        <v>2025</v>
      </c>
      <c r="I36" s="209" t="s">
        <v>594</v>
      </c>
      <c r="J36" s="209">
        <v>2026</v>
      </c>
      <c r="K36" s="209" t="s">
        <v>594</v>
      </c>
      <c r="L36" s="209">
        <v>2027</v>
      </c>
      <c r="M36" s="242" t="s">
        <v>594</v>
      </c>
    </row>
    <row r="37" spans="1:13" ht="15.75">
      <c r="A37" s="672"/>
      <c r="B37" s="1634"/>
      <c r="C37" s="220" t="s">
        <v>594</v>
      </c>
      <c r="D37" s="224">
        <v>1</v>
      </c>
      <c r="E37" s="263" t="s">
        <v>594</v>
      </c>
      <c r="F37" s="379">
        <v>1</v>
      </c>
      <c r="G37" s="263" t="s">
        <v>594</v>
      </c>
      <c r="H37" s="379">
        <v>1</v>
      </c>
      <c r="I37" s="263" t="s">
        <v>594</v>
      </c>
      <c r="J37" s="379">
        <v>1</v>
      </c>
      <c r="K37" s="263" t="s">
        <v>594</v>
      </c>
      <c r="L37" s="379">
        <v>1</v>
      </c>
      <c r="M37" s="264" t="s">
        <v>594</v>
      </c>
    </row>
    <row r="38" spans="1:13" ht="15.75">
      <c r="A38" s="672"/>
      <c r="B38" s="1634"/>
      <c r="C38" s="220" t="s">
        <v>594</v>
      </c>
      <c r="D38" s="220">
        <v>2028</v>
      </c>
      <c r="E38" s="220" t="s">
        <v>594</v>
      </c>
      <c r="F38" s="220">
        <v>2029</v>
      </c>
      <c r="G38" s="220" t="s">
        <v>594</v>
      </c>
      <c r="H38" s="221">
        <v>2030</v>
      </c>
      <c r="I38" s="221" t="s">
        <v>594</v>
      </c>
      <c r="J38" s="221">
        <v>2031</v>
      </c>
      <c r="K38" s="220" t="s">
        <v>594</v>
      </c>
      <c r="L38" s="220">
        <v>2032</v>
      </c>
      <c r="M38" s="242" t="s">
        <v>594</v>
      </c>
    </row>
    <row r="39" spans="1:13" ht="15.75">
      <c r="A39" s="672"/>
      <c r="B39" s="1634"/>
      <c r="C39" s="220" t="s">
        <v>594</v>
      </c>
      <c r="D39" s="224">
        <v>1</v>
      </c>
      <c r="E39" s="263" t="s">
        <v>594</v>
      </c>
      <c r="F39" s="379">
        <v>1</v>
      </c>
      <c r="G39" s="263" t="s">
        <v>594</v>
      </c>
      <c r="H39" s="379">
        <v>1</v>
      </c>
      <c r="I39" s="263" t="s">
        <v>594</v>
      </c>
      <c r="J39" s="379">
        <v>1</v>
      </c>
      <c r="K39" s="263" t="s">
        <v>594</v>
      </c>
      <c r="L39" s="379">
        <v>1</v>
      </c>
      <c r="M39" s="264" t="s">
        <v>594</v>
      </c>
    </row>
    <row r="40" spans="1:13" ht="15.75">
      <c r="A40" s="672"/>
      <c r="B40" s="1634"/>
      <c r="C40" s="220" t="s">
        <v>594</v>
      </c>
      <c r="D40" s="220">
        <v>2033</v>
      </c>
      <c r="E40" s="220" t="s">
        <v>594</v>
      </c>
      <c r="F40" s="220" t="s">
        <v>594</v>
      </c>
      <c r="G40" s="220" t="s">
        <v>594</v>
      </c>
      <c r="H40" s="221" t="s">
        <v>594</v>
      </c>
      <c r="I40" s="221" t="s">
        <v>594</v>
      </c>
      <c r="J40" s="221" t="s">
        <v>594</v>
      </c>
      <c r="K40" s="220" t="s">
        <v>594</v>
      </c>
      <c r="L40" s="220" t="s">
        <v>594</v>
      </c>
      <c r="M40" s="242" t="s">
        <v>594</v>
      </c>
    </row>
    <row r="41" spans="1:13" ht="15.75">
      <c r="A41" s="672"/>
      <c r="B41" s="1634"/>
      <c r="C41" s="220" t="s">
        <v>594</v>
      </c>
      <c r="D41" s="224">
        <v>1</v>
      </c>
      <c r="E41" s="263" t="s">
        <v>594</v>
      </c>
      <c r="F41" s="227" t="s">
        <v>594</v>
      </c>
      <c r="G41" s="263" t="s">
        <v>594</v>
      </c>
      <c r="H41" s="227" t="s">
        <v>594</v>
      </c>
      <c r="I41" s="263" t="s">
        <v>594</v>
      </c>
      <c r="J41" s="227" t="s">
        <v>594</v>
      </c>
      <c r="K41" s="263" t="s">
        <v>594</v>
      </c>
      <c r="L41" s="227" t="s">
        <v>594</v>
      </c>
      <c r="M41" s="264" t="s">
        <v>594</v>
      </c>
    </row>
    <row r="42" spans="1:13" ht="15.75">
      <c r="A42" s="672"/>
      <c r="B42" s="1634"/>
      <c r="C42" s="220" t="s">
        <v>594</v>
      </c>
      <c r="D42" s="216" t="s">
        <v>594</v>
      </c>
      <c r="E42" s="216" t="s">
        <v>594</v>
      </c>
      <c r="F42" s="216" t="s">
        <v>981</v>
      </c>
      <c r="G42" s="216" t="s">
        <v>594</v>
      </c>
      <c r="H42" s="220" t="s">
        <v>594</v>
      </c>
      <c r="I42" s="220" t="s">
        <v>594</v>
      </c>
      <c r="J42" s="220" t="s">
        <v>594</v>
      </c>
      <c r="K42" s="220" t="s">
        <v>594</v>
      </c>
      <c r="L42" s="220" t="s">
        <v>594</v>
      </c>
      <c r="M42" s="242" t="s">
        <v>594</v>
      </c>
    </row>
    <row r="43" spans="1:13" ht="15" customHeight="1">
      <c r="A43" s="672"/>
      <c r="B43" s="1634"/>
      <c r="C43" s="220" t="s">
        <v>594</v>
      </c>
      <c r="D43" s="229" t="s">
        <v>594</v>
      </c>
      <c r="E43" s="231" t="s">
        <v>594</v>
      </c>
      <c r="F43" s="2120">
        <v>1</v>
      </c>
      <c r="G43" s="1664"/>
      <c r="H43" s="1675" t="s">
        <v>594</v>
      </c>
      <c r="I43" s="1675"/>
      <c r="J43" s="220" t="s">
        <v>594</v>
      </c>
      <c r="K43" s="220" t="s">
        <v>594</v>
      </c>
      <c r="L43" s="220" t="s">
        <v>594</v>
      </c>
      <c r="M43" s="242" t="s">
        <v>594</v>
      </c>
    </row>
    <row r="44" spans="1:13" ht="15.75">
      <c r="A44" s="672"/>
      <c r="B44" s="1634"/>
      <c r="C44" s="216" t="s">
        <v>594</v>
      </c>
      <c r="D44" s="216" t="s">
        <v>594</v>
      </c>
      <c r="E44" s="216" t="s">
        <v>594</v>
      </c>
      <c r="F44" s="216" t="s">
        <v>594</v>
      </c>
      <c r="G44" s="216" t="s">
        <v>594</v>
      </c>
      <c r="H44" s="216" t="s">
        <v>594</v>
      </c>
      <c r="I44" s="216" t="s">
        <v>594</v>
      </c>
      <c r="J44" s="216" t="s">
        <v>594</v>
      </c>
      <c r="K44" s="216" t="s">
        <v>594</v>
      </c>
      <c r="L44" s="216" t="s">
        <v>594</v>
      </c>
      <c r="M44" s="217" t="s">
        <v>594</v>
      </c>
    </row>
    <row r="45" spans="1:13" ht="15.75">
      <c r="A45" s="672"/>
      <c r="B45" s="1764" t="s">
        <v>982</v>
      </c>
      <c r="C45" s="220" t="s">
        <v>594</v>
      </c>
      <c r="D45" s="220" t="s">
        <v>594</v>
      </c>
      <c r="E45" s="220" t="s">
        <v>594</v>
      </c>
      <c r="F45" s="220" t="s">
        <v>594</v>
      </c>
      <c r="G45" s="220" t="s">
        <v>594</v>
      </c>
      <c r="H45" s="220" t="s">
        <v>594</v>
      </c>
      <c r="I45" s="220" t="s">
        <v>594</v>
      </c>
      <c r="J45" s="220" t="s">
        <v>594</v>
      </c>
      <c r="K45" s="220" t="s">
        <v>594</v>
      </c>
      <c r="L45" s="221" t="s">
        <v>594</v>
      </c>
      <c r="M45" s="234" t="s">
        <v>594</v>
      </c>
    </row>
    <row r="46" spans="1:13" ht="15" customHeight="1">
      <c r="A46" s="672"/>
      <c r="B46" s="1634"/>
      <c r="C46" s="221" t="s">
        <v>594</v>
      </c>
      <c r="D46" s="220" t="s">
        <v>93</v>
      </c>
      <c r="E46" s="216" t="s">
        <v>95</v>
      </c>
      <c r="F46" s="1624" t="s">
        <v>983</v>
      </c>
      <c r="G46" s="1625" t="s">
        <v>103</v>
      </c>
      <c r="H46" s="1626"/>
      <c r="I46" s="1626"/>
      <c r="J46" s="1627"/>
      <c r="K46" s="220" t="s">
        <v>984</v>
      </c>
      <c r="L46" s="1617" t="s">
        <v>594</v>
      </c>
      <c r="M46" s="1618"/>
    </row>
    <row r="47" spans="1:13" ht="15.75">
      <c r="A47" s="672"/>
      <c r="B47" s="1634"/>
      <c r="C47" s="221" t="s">
        <v>594</v>
      </c>
      <c r="D47" s="246" t="s">
        <v>964</v>
      </c>
      <c r="E47" s="231" t="s">
        <v>594</v>
      </c>
      <c r="F47" s="1624"/>
      <c r="G47" s="1628"/>
      <c r="H47" s="1552"/>
      <c r="I47" s="1552"/>
      <c r="J47" s="1629"/>
      <c r="K47" s="221" t="s">
        <v>594</v>
      </c>
      <c r="L47" s="1619"/>
      <c r="M47" s="1620"/>
    </row>
    <row r="48" spans="1:13" ht="15.75">
      <c r="A48" s="672"/>
      <c r="B48" s="1635"/>
      <c r="C48" s="236" t="s">
        <v>594</v>
      </c>
      <c r="D48" s="236" t="s">
        <v>594</v>
      </c>
      <c r="E48" s="236" t="s">
        <v>594</v>
      </c>
      <c r="F48" s="236" t="s">
        <v>594</v>
      </c>
      <c r="G48" s="236" t="s">
        <v>594</v>
      </c>
      <c r="H48" s="236" t="s">
        <v>594</v>
      </c>
      <c r="I48" s="236" t="s">
        <v>594</v>
      </c>
      <c r="J48" s="236" t="s">
        <v>594</v>
      </c>
      <c r="K48" s="236" t="s">
        <v>594</v>
      </c>
      <c r="L48" s="221" t="s">
        <v>594</v>
      </c>
      <c r="M48" s="234" t="s">
        <v>594</v>
      </c>
    </row>
    <row r="49" spans="1:13" ht="68.25" customHeight="1">
      <c r="A49" s="672"/>
      <c r="B49" s="256" t="s">
        <v>985</v>
      </c>
      <c r="C49" s="1554" t="s">
        <v>1862</v>
      </c>
      <c r="D49" s="1554"/>
      <c r="E49" s="1554"/>
      <c r="F49" s="1554"/>
      <c r="G49" s="1554"/>
      <c r="H49" s="1554"/>
      <c r="I49" s="1554"/>
      <c r="J49" s="1554"/>
      <c r="K49" s="1554"/>
      <c r="L49" s="1554"/>
      <c r="M49" s="1555"/>
    </row>
    <row r="50" spans="1:13" ht="26.25" customHeight="1">
      <c r="A50" s="672"/>
      <c r="B50" s="259" t="s">
        <v>986</v>
      </c>
      <c r="C50" s="1917" t="s">
        <v>1863</v>
      </c>
      <c r="D50" s="1918"/>
      <c r="E50" s="1918"/>
      <c r="F50" s="1918"/>
      <c r="G50" s="1918"/>
      <c r="H50" s="1918"/>
      <c r="I50" s="1918"/>
      <c r="J50" s="1918"/>
      <c r="K50" s="1918"/>
      <c r="L50" s="1918"/>
      <c r="M50" s="2221"/>
    </row>
    <row r="51" spans="1:13" ht="15.75">
      <c r="A51" s="672"/>
      <c r="B51" s="259" t="s">
        <v>988</v>
      </c>
      <c r="C51" s="216" t="s">
        <v>1534</v>
      </c>
      <c r="D51" s="216" t="s">
        <v>594</v>
      </c>
      <c r="E51" s="216" t="s">
        <v>594</v>
      </c>
      <c r="F51" s="216" t="s">
        <v>594</v>
      </c>
      <c r="G51" s="216" t="s">
        <v>594</v>
      </c>
      <c r="H51" s="216" t="s">
        <v>594</v>
      </c>
      <c r="I51" s="216" t="s">
        <v>594</v>
      </c>
      <c r="J51" s="216" t="s">
        <v>594</v>
      </c>
      <c r="K51" s="216" t="s">
        <v>594</v>
      </c>
      <c r="L51" s="216" t="s">
        <v>594</v>
      </c>
      <c r="M51" s="217" t="s">
        <v>594</v>
      </c>
    </row>
    <row r="52" spans="1:13" ht="24.75" customHeight="1">
      <c r="A52" s="672"/>
      <c r="B52" s="259" t="s">
        <v>990</v>
      </c>
      <c r="C52" s="1917">
        <v>2020</v>
      </c>
      <c r="D52" s="1918"/>
      <c r="E52" s="1918"/>
      <c r="F52" s="1918"/>
      <c r="G52" s="1918"/>
      <c r="H52" s="1918"/>
      <c r="I52" s="1918"/>
      <c r="J52" s="1918"/>
      <c r="K52" s="1918"/>
      <c r="L52" s="1918"/>
      <c r="M52" s="2221"/>
    </row>
    <row r="53" spans="1:13" ht="15" customHeight="1">
      <c r="A53" s="1652" t="s">
        <v>216</v>
      </c>
      <c r="B53" s="265" t="s">
        <v>992</v>
      </c>
      <c r="C53" s="2469" t="s">
        <v>795</v>
      </c>
      <c r="D53" s="1554"/>
      <c r="E53" s="1554"/>
      <c r="F53" s="1554"/>
      <c r="G53" s="1554"/>
      <c r="H53" s="1554"/>
      <c r="I53" s="1554"/>
      <c r="J53" s="1554"/>
      <c r="K53" s="1554"/>
      <c r="L53" s="1554"/>
      <c r="M53" s="1555"/>
    </row>
    <row r="54" spans="1:13" ht="15" customHeight="1">
      <c r="A54" s="1653"/>
      <c r="B54" s="265" t="s">
        <v>993</v>
      </c>
      <c r="C54" s="1554" t="s">
        <v>1864</v>
      </c>
      <c r="D54" s="1554"/>
      <c r="E54" s="1554"/>
      <c r="F54" s="1554"/>
      <c r="G54" s="1554"/>
      <c r="H54" s="1554"/>
      <c r="I54" s="1554"/>
      <c r="J54" s="1554"/>
      <c r="K54" s="1554"/>
      <c r="L54" s="1554"/>
      <c r="M54" s="1555"/>
    </row>
    <row r="55" spans="1:13" ht="15" customHeight="1">
      <c r="A55" s="1653"/>
      <c r="B55" s="265" t="s">
        <v>995</v>
      </c>
      <c r="C55" s="1554" t="s">
        <v>56</v>
      </c>
      <c r="D55" s="1554"/>
      <c r="E55" s="1554"/>
      <c r="F55" s="1554"/>
      <c r="G55" s="1554"/>
      <c r="H55" s="1554"/>
      <c r="I55" s="1554"/>
      <c r="J55" s="1554"/>
      <c r="K55" s="1554"/>
      <c r="L55" s="1554"/>
      <c r="M55" s="1555"/>
    </row>
    <row r="56" spans="1:13" ht="15" customHeight="1">
      <c r="A56" s="1653"/>
      <c r="B56" s="265" t="s">
        <v>997</v>
      </c>
      <c r="C56" s="1918" t="s">
        <v>1865</v>
      </c>
      <c r="D56" s="1918"/>
      <c r="E56" s="1918"/>
      <c r="F56" s="1918"/>
      <c r="G56" s="1918"/>
      <c r="H56" s="1918"/>
      <c r="I56" s="1918"/>
      <c r="J56" s="1918"/>
      <c r="K56" s="1918"/>
      <c r="L56" s="1918"/>
      <c r="M56" s="1919"/>
    </row>
    <row r="57" spans="1:13" ht="15" customHeight="1">
      <c r="A57" s="1653"/>
      <c r="B57" s="265" t="s">
        <v>998</v>
      </c>
      <c r="C57" s="1918" t="s">
        <v>796</v>
      </c>
      <c r="D57" s="1918"/>
      <c r="E57" s="1918"/>
      <c r="F57" s="1918"/>
      <c r="G57" s="1918"/>
      <c r="H57" s="1918"/>
      <c r="I57" s="1918"/>
      <c r="J57" s="1918"/>
      <c r="K57" s="1918"/>
      <c r="L57" s="1918"/>
      <c r="M57" s="1919"/>
    </row>
    <row r="58" spans="1:13" ht="15" customHeight="1">
      <c r="A58" s="1654"/>
      <c r="B58" s="265" t="s">
        <v>999</v>
      </c>
      <c r="C58" s="1918">
        <v>3134881442</v>
      </c>
      <c r="D58" s="1918"/>
      <c r="E58" s="1918"/>
      <c r="F58" s="1918"/>
      <c r="G58" s="1918"/>
      <c r="H58" s="1918"/>
      <c r="I58" s="1918"/>
      <c r="J58" s="1918"/>
      <c r="K58" s="1918"/>
      <c r="L58" s="1918"/>
      <c r="M58" s="1919"/>
    </row>
    <row r="59" spans="1:13" ht="15" customHeight="1">
      <c r="A59" s="1652" t="s">
        <v>1000</v>
      </c>
      <c r="B59" s="266" t="s">
        <v>1001</v>
      </c>
      <c r="C59" s="1577" t="s">
        <v>1002</v>
      </c>
      <c r="D59" s="1554"/>
      <c r="E59" s="1554"/>
      <c r="F59" s="1554"/>
      <c r="G59" s="1554"/>
      <c r="H59" s="1554"/>
      <c r="I59" s="1554"/>
      <c r="J59" s="1554"/>
      <c r="K59" s="1554"/>
      <c r="L59" s="1554"/>
      <c r="M59" s="1555"/>
    </row>
    <row r="60" spans="1:13" ht="15" customHeight="1">
      <c r="A60" s="1653"/>
      <c r="B60" s="266" t="s">
        <v>1003</v>
      </c>
      <c r="C60" s="1541" t="s">
        <v>1004</v>
      </c>
      <c r="D60" s="1542"/>
      <c r="E60" s="1542"/>
      <c r="F60" s="1542"/>
      <c r="G60" s="1542"/>
      <c r="H60" s="1542"/>
      <c r="I60" s="1542"/>
      <c r="J60" s="1542"/>
      <c r="K60" s="1542"/>
      <c r="L60" s="1542"/>
      <c r="M60" s="2129"/>
    </row>
    <row r="61" spans="1:13" ht="15" customHeight="1">
      <c r="A61" s="1653"/>
      <c r="B61" s="267" t="s">
        <v>296</v>
      </c>
      <c r="C61" s="2427" t="s">
        <v>1067</v>
      </c>
      <c r="D61" s="2428"/>
      <c r="E61" s="2428"/>
      <c r="F61" s="2428"/>
      <c r="G61" s="2428"/>
      <c r="H61" s="2428"/>
      <c r="I61" s="2428"/>
      <c r="J61" s="2428"/>
      <c r="K61" s="2428"/>
      <c r="L61" s="2428"/>
      <c r="M61" s="2429"/>
    </row>
    <row r="62" spans="1:13" ht="59.25" customHeight="1">
      <c r="A62" s="318" t="s">
        <v>220</v>
      </c>
      <c r="B62" s="268" t="s">
        <v>594</v>
      </c>
      <c r="C62" s="1648"/>
      <c r="D62" s="1648"/>
      <c r="E62" s="1648"/>
      <c r="F62" s="1648"/>
      <c r="G62" s="1648"/>
      <c r="H62" s="1648"/>
      <c r="I62" s="1648"/>
      <c r="J62" s="1648"/>
      <c r="K62" s="1648"/>
      <c r="L62" s="1648"/>
      <c r="M62" s="1649"/>
    </row>
  </sheetData>
  <mergeCells count="50">
    <mergeCell ref="C16:M16"/>
    <mergeCell ref="C17:M17"/>
    <mergeCell ref="C2:M2"/>
    <mergeCell ref="C12:M12"/>
    <mergeCell ref="C5:M5"/>
    <mergeCell ref="C6:M6"/>
    <mergeCell ref="C7:D7"/>
    <mergeCell ref="I7:M7"/>
    <mergeCell ref="B14:B15"/>
    <mergeCell ref="C14:D14"/>
    <mergeCell ref="F14:M14"/>
    <mergeCell ref="C13:M13"/>
    <mergeCell ref="F10:G10"/>
    <mergeCell ref="I10:J10"/>
    <mergeCell ref="C11:M11"/>
    <mergeCell ref="B8:B10"/>
    <mergeCell ref="C9:D9"/>
    <mergeCell ref="F9:G9"/>
    <mergeCell ref="C62:M62"/>
    <mergeCell ref="C50:M50"/>
    <mergeCell ref="C52:M52"/>
    <mergeCell ref="C49:M49"/>
    <mergeCell ref="J30:L30"/>
    <mergeCell ref="L46:M47"/>
    <mergeCell ref="C53:M53"/>
    <mergeCell ref="C54:M54"/>
    <mergeCell ref="C55:M55"/>
    <mergeCell ref="C56:M56"/>
    <mergeCell ref="C57:M57"/>
    <mergeCell ref="C58:M58"/>
    <mergeCell ref="F43:G43"/>
    <mergeCell ref="H43:I43"/>
    <mergeCell ref="F46:F47"/>
    <mergeCell ref="G46:J47"/>
    <mergeCell ref="B1:M1"/>
    <mergeCell ref="A59:A61"/>
    <mergeCell ref="C59:M59"/>
    <mergeCell ref="C60:M60"/>
    <mergeCell ref="C61:M61"/>
    <mergeCell ref="A53:A58"/>
    <mergeCell ref="B32:B34"/>
    <mergeCell ref="B35:B44"/>
    <mergeCell ref="B45:B48"/>
    <mergeCell ref="B18:B24"/>
    <mergeCell ref="B25:B28"/>
    <mergeCell ref="I9:J9"/>
    <mergeCell ref="C10:D10"/>
    <mergeCell ref="A2:A15"/>
    <mergeCell ref="C3:M3"/>
    <mergeCell ref="F4:G4"/>
  </mergeCells>
  <hyperlinks>
    <hyperlink ref="C57" r:id="rId1"/>
  </hyperlinks>
  <pageMargins left="0.7" right="0.7" top="0.75" bottom="0.75" header="0.3" footer="0.3"/>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2"/>
  <sheetViews>
    <sheetView topLeftCell="C17"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1866</v>
      </c>
      <c r="C1" s="58"/>
      <c r="D1" s="58"/>
      <c r="E1" s="58"/>
      <c r="F1" s="58"/>
      <c r="G1" s="58"/>
      <c r="H1" s="58"/>
      <c r="I1" s="58"/>
      <c r="J1" s="58"/>
      <c r="K1" s="58"/>
      <c r="L1" s="58"/>
      <c r="M1" s="59"/>
    </row>
    <row r="2" spans="1:13" ht="48.75" customHeight="1">
      <c r="A2" s="1728" t="s">
        <v>944</v>
      </c>
      <c r="B2" s="139" t="s">
        <v>945</v>
      </c>
      <c r="C2" s="1733" t="s">
        <v>1867</v>
      </c>
      <c r="D2" s="1734"/>
      <c r="E2" s="1734"/>
      <c r="F2" s="1734"/>
      <c r="G2" s="1734"/>
      <c r="H2" s="1734"/>
      <c r="I2" s="1734"/>
      <c r="J2" s="1734"/>
      <c r="K2" s="1734"/>
      <c r="L2" s="1734"/>
      <c r="M2" s="1735"/>
    </row>
    <row r="3" spans="1:13" ht="31.5">
      <c r="A3" s="1729"/>
      <c r="B3" s="151" t="s">
        <v>1063</v>
      </c>
      <c r="C3" s="1733" t="s">
        <v>1868</v>
      </c>
      <c r="D3" s="1734"/>
      <c r="E3" s="1734"/>
      <c r="F3" s="1734"/>
      <c r="G3" s="1734"/>
      <c r="H3" s="1734"/>
      <c r="I3" s="1734"/>
      <c r="J3" s="1734"/>
      <c r="K3" s="1734"/>
      <c r="L3" s="1734"/>
      <c r="M3" s="1735"/>
    </row>
    <row r="4" spans="1:13" ht="22.5" customHeight="1">
      <c r="A4" s="1729"/>
      <c r="B4" s="142" t="s">
        <v>292</v>
      </c>
      <c r="C4" s="114" t="s">
        <v>93</v>
      </c>
      <c r="D4" s="115"/>
      <c r="E4" s="116"/>
      <c r="F4" s="1736" t="s">
        <v>293</v>
      </c>
      <c r="G4" s="1737"/>
      <c r="H4" s="117">
        <v>7</v>
      </c>
      <c r="I4" s="118"/>
      <c r="J4" s="118"/>
      <c r="K4" s="118"/>
      <c r="L4" s="118"/>
      <c r="M4" s="119"/>
    </row>
    <row r="5" spans="1:13" ht="55.5" customHeight="1">
      <c r="A5" s="1729"/>
      <c r="B5" s="142" t="s">
        <v>947</v>
      </c>
      <c r="C5" s="1733" t="s">
        <v>1869</v>
      </c>
      <c r="D5" s="1734"/>
      <c r="E5" s="1734"/>
      <c r="F5" s="1734"/>
      <c r="G5" s="1734"/>
      <c r="H5" s="1734"/>
      <c r="I5" s="1734"/>
      <c r="J5" s="1734"/>
      <c r="K5" s="1734"/>
      <c r="L5" s="1734"/>
      <c r="M5" s="1735"/>
    </row>
    <row r="6" spans="1:13">
      <c r="A6" s="1729"/>
      <c r="B6" s="142" t="s">
        <v>948</v>
      </c>
      <c r="C6" s="1733" t="s">
        <v>1870</v>
      </c>
      <c r="D6" s="1734"/>
      <c r="E6" s="1734"/>
      <c r="F6" s="1734"/>
      <c r="G6" s="1734"/>
      <c r="H6" s="1734"/>
      <c r="I6" s="1734"/>
      <c r="J6" s="1734"/>
      <c r="K6" s="1734"/>
      <c r="L6" s="1734"/>
      <c r="M6" s="1735"/>
    </row>
    <row r="7" spans="1:13">
      <c r="A7" s="1729"/>
      <c r="B7" s="151" t="s">
        <v>949</v>
      </c>
      <c r="C7" s="1583" t="s">
        <v>31</v>
      </c>
      <c r="D7" s="1560"/>
      <c r="E7" s="120"/>
      <c r="F7" s="120"/>
      <c r="G7" s="121"/>
      <c r="H7" s="61" t="s">
        <v>296</v>
      </c>
      <c r="I7" s="1559" t="s">
        <v>50</v>
      </c>
      <c r="J7" s="1560"/>
      <c r="K7" s="1560"/>
      <c r="L7" s="1560"/>
      <c r="M7" s="1561"/>
    </row>
    <row r="8" spans="1:13">
      <c r="A8" s="1729"/>
      <c r="B8" s="1741" t="s">
        <v>950</v>
      </c>
      <c r="C8" s="122"/>
      <c r="D8" s="123"/>
      <c r="E8" s="123"/>
      <c r="F8" s="123"/>
      <c r="G8" s="123"/>
      <c r="H8" s="123"/>
      <c r="I8" s="123"/>
      <c r="J8" s="123"/>
      <c r="K8" s="123"/>
      <c r="L8" s="124"/>
      <c r="M8" s="125"/>
    </row>
    <row r="9" spans="1:13">
      <c r="A9" s="1729"/>
      <c r="B9" s="1742"/>
      <c r="C9" s="2478" t="s">
        <v>50</v>
      </c>
      <c r="D9" s="2479"/>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78.75" customHeight="1">
      <c r="A11" s="1729"/>
      <c r="B11" s="151" t="s">
        <v>952</v>
      </c>
      <c r="C11" s="1577" t="s">
        <v>1871</v>
      </c>
      <c r="D11" s="1554"/>
      <c r="E11" s="1554"/>
      <c r="F11" s="1554"/>
      <c r="G11" s="1554"/>
      <c r="H11" s="1554"/>
      <c r="I11" s="1554"/>
      <c r="J11" s="1554"/>
      <c r="K11" s="1554"/>
      <c r="L11" s="1554"/>
      <c r="M11" s="1555"/>
    </row>
    <row r="12" spans="1:13" ht="90.75" customHeight="1">
      <c r="A12" s="1729"/>
      <c r="B12" s="151" t="s">
        <v>1069</v>
      </c>
      <c r="C12" s="1577" t="s">
        <v>1872</v>
      </c>
      <c r="D12" s="1554"/>
      <c r="E12" s="1554"/>
      <c r="F12" s="1554"/>
      <c r="G12" s="1554"/>
      <c r="H12" s="1554"/>
      <c r="I12" s="1554"/>
      <c r="J12" s="1554"/>
      <c r="K12" s="1554"/>
      <c r="L12" s="1554"/>
      <c r="M12" s="1555"/>
    </row>
    <row r="13" spans="1:13" ht="31.5">
      <c r="A13" s="1729"/>
      <c r="B13" s="151" t="s">
        <v>1071</v>
      </c>
      <c r="C13" s="2480" t="s">
        <v>765</v>
      </c>
      <c r="D13" s="2481"/>
      <c r="E13" s="2481"/>
      <c r="F13" s="2481"/>
      <c r="G13" s="2481"/>
      <c r="H13" s="2481"/>
      <c r="I13" s="2481"/>
      <c r="J13" s="2481"/>
      <c r="K13" s="2481"/>
      <c r="L13" s="2481"/>
      <c r="M13" s="2482"/>
    </row>
    <row r="14" spans="1:13" ht="129" customHeight="1">
      <c r="A14" s="1729"/>
      <c r="B14" s="1746" t="s">
        <v>1072</v>
      </c>
      <c r="C14" s="1723" t="s">
        <v>55</v>
      </c>
      <c r="D14" s="1723"/>
      <c r="E14" s="84" t="s">
        <v>108</v>
      </c>
      <c r="F14" s="1748" t="s">
        <v>1873</v>
      </c>
      <c r="G14" s="1717"/>
      <c r="H14" s="1717"/>
      <c r="I14" s="1717"/>
      <c r="J14" s="1717"/>
      <c r="K14" s="1717"/>
      <c r="L14" s="1717"/>
      <c r="M14" s="1718"/>
    </row>
    <row r="15" spans="1:13">
      <c r="A15" s="1729"/>
      <c r="B15" s="1746"/>
      <c r="C15" s="99"/>
      <c r="D15" s="99"/>
      <c r="E15" s="167"/>
      <c r="F15" s="55"/>
      <c r="G15" s="55"/>
      <c r="H15" s="55"/>
      <c r="I15" s="55"/>
      <c r="J15" s="55"/>
      <c r="K15" s="55"/>
      <c r="L15" s="124"/>
      <c r="M15" s="125"/>
    </row>
    <row r="16" spans="1:13">
      <c r="A16" s="1714" t="s">
        <v>204</v>
      </c>
      <c r="B16" s="140" t="s">
        <v>283</v>
      </c>
      <c r="C16" s="1716" t="s">
        <v>1874</v>
      </c>
      <c r="D16" s="1717"/>
      <c r="E16" s="1717"/>
      <c r="F16" s="1717"/>
      <c r="G16" s="1717"/>
      <c r="H16" s="1717"/>
      <c r="I16" s="1717"/>
      <c r="J16" s="1717"/>
      <c r="K16" s="1717"/>
      <c r="L16" s="1717"/>
      <c r="M16" s="1718"/>
    </row>
    <row r="17" spans="1:13" ht="68.25" customHeight="1">
      <c r="A17" s="1715"/>
      <c r="B17" s="140" t="s">
        <v>1074</v>
      </c>
      <c r="C17" s="1716" t="s">
        <v>1875</v>
      </c>
      <c r="D17" s="1717"/>
      <c r="E17" s="1717"/>
      <c r="F17" s="1717"/>
      <c r="G17" s="1717"/>
      <c r="H17" s="1717"/>
      <c r="I17" s="1717"/>
      <c r="J17" s="1717"/>
      <c r="K17" s="1717"/>
      <c r="L17" s="1717"/>
      <c r="M17" s="1718"/>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37"/>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3.75" customHeight="1">
      <c r="A30" s="1715"/>
      <c r="B30" s="143"/>
      <c r="C30" s="76" t="s">
        <v>974</v>
      </c>
      <c r="D30" s="30">
        <v>0</v>
      </c>
      <c r="E30" s="23"/>
      <c r="F30" s="31" t="s">
        <v>975</v>
      </c>
      <c r="G30" s="19" t="s">
        <v>1876</v>
      </c>
      <c r="H30" s="23"/>
      <c r="I30" s="31" t="s">
        <v>976</v>
      </c>
      <c r="J30" s="1722" t="s">
        <v>1877</v>
      </c>
      <c r="K30" s="1723"/>
      <c r="L30" s="1724"/>
      <c r="M30" s="29"/>
    </row>
    <row r="31" spans="1:13">
      <c r="A31" s="1715"/>
      <c r="B31" s="142"/>
      <c r="C31" s="78"/>
      <c r="D31" s="23"/>
      <c r="E31" s="23"/>
      <c r="F31" s="20"/>
      <c r="G31" s="20"/>
      <c r="H31" s="20"/>
      <c r="I31" s="20"/>
      <c r="J31" s="20"/>
      <c r="K31" s="20"/>
      <c r="L31" s="20"/>
      <c r="M31" s="21"/>
    </row>
    <row r="32" spans="1:13">
      <c r="A32" s="1715"/>
      <c r="B32" s="2477" t="s">
        <v>977</v>
      </c>
      <c r="C32" s="718"/>
      <c r="D32" s="719"/>
      <c r="E32" s="718"/>
      <c r="F32" s="32"/>
      <c r="G32" s="32"/>
      <c r="H32" s="32"/>
      <c r="I32" s="32"/>
      <c r="J32" s="32"/>
      <c r="K32" s="32"/>
      <c r="L32" s="124"/>
      <c r="M32" s="125"/>
    </row>
    <row r="33" spans="1:13">
      <c r="A33" s="1715"/>
      <c r="B33" s="1557"/>
      <c r="C33" s="78" t="s">
        <v>978</v>
      </c>
      <c r="D33" s="717">
        <v>2024</v>
      </c>
      <c r="E33" s="34"/>
      <c r="F33" s="23" t="s">
        <v>979</v>
      </c>
      <c r="G33" s="35"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83"/>
    </row>
    <row r="37" spans="1:13">
      <c r="A37" s="1715"/>
      <c r="B37" s="1557"/>
      <c r="C37" s="81"/>
      <c r="D37" s="871">
        <v>0</v>
      </c>
      <c r="E37" s="872"/>
      <c r="F37" s="873">
        <v>0.55000000000000004</v>
      </c>
      <c r="G37" s="874"/>
      <c r="H37" s="93">
        <v>0.6</v>
      </c>
      <c r="I37" s="664"/>
      <c r="J37" s="93">
        <v>0.65</v>
      </c>
      <c r="K37" s="664"/>
      <c r="L37" s="93">
        <v>0.7</v>
      </c>
      <c r="M37" s="875"/>
    </row>
    <row r="38" spans="1:13">
      <c r="A38" s="1715"/>
      <c r="B38" s="1557"/>
      <c r="C38" s="81"/>
      <c r="D38" s="6">
        <v>2028</v>
      </c>
      <c r="E38" s="6"/>
      <c r="F38" s="6">
        <v>2029</v>
      </c>
      <c r="G38" s="6"/>
      <c r="H38" s="131">
        <v>2030</v>
      </c>
      <c r="I38" s="131"/>
      <c r="J38" s="131">
        <v>2031</v>
      </c>
      <c r="K38" s="6"/>
      <c r="L38" s="6">
        <v>2032</v>
      </c>
      <c r="M38" s="83"/>
    </row>
    <row r="39" spans="1:13">
      <c r="A39" s="1715"/>
      <c r="B39" s="1557"/>
      <c r="C39" s="81"/>
      <c r="D39" s="93">
        <v>0.75</v>
      </c>
      <c r="E39" s="664"/>
      <c r="F39" s="93">
        <v>0.8</v>
      </c>
      <c r="G39" s="664"/>
      <c r="H39" s="93">
        <v>0.85</v>
      </c>
      <c r="I39" s="664"/>
      <c r="J39" s="93">
        <v>0.9</v>
      </c>
      <c r="K39" s="664"/>
      <c r="L39" s="93">
        <v>0.95</v>
      </c>
      <c r="M39" s="875"/>
    </row>
    <row r="40" spans="1:13">
      <c r="A40" s="1715"/>
      <c r="B40" s="1557"/>
      <c r="C40" s="81"/>
      <c r="D40" s="6">
        <v>2033</v>
      </c>
      <c r="E40" s="6"/>
      <c r="F40" s="6"/>
      <c r="G40" s="6"/>
      <c r="H40" s="131"/>
      <c r="I40" s="131"/>
      <c r="J40" s="131"/>
      <c r="K40" s="6"/>
      <c r="L40" s="6"/>
      <c r="M40" s="83"/>
    </row>
    <row r="41" spans="1:13">
      <c r="A41" s="1715"/>
      <c r="B41" s="1557"/>
      <c r="C41" s="81"/>
      <c r="D41" s="93">
        <v>0.95</v>
      </c>
      <c r="E41" s="875"/>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93">
        <v>0.95</v>
      </c>
      <c r="G43" s="875"/>
      <c r="H43" s="97"/>
      <c r="I43" s="97"/>
      <c r="J43" s="97"/>
      <c r="K43" s="6"/>
      <c r="L43" s="97"/>
      <c r="M43" s="83"/>
    </row>
    <row r="44" spans="1:13">
      <c r="A44" s="1715"/>
      <c r="B44" s="1557"/>
      <c r="C44" s="82"/>
      <c r="D44" s="10"/>
      <c r="E44" s="94"/>
      <c r="F44" s="10"/>
      <c r="G44" s="94"/>
      <c r="H44" s="92"/>
      <c r="I44" s="67"/>
      <c r="J44" s="92"/>
      <c r="K44" s="67"/>
      <c r="L44" s="92"/>
      <c r="M44" s="68"/>
    </row>
    <row r="45" spans="1:13" ht="18"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c r="H46" s="1725"/>
      <c r="I46" s="1725"/>
      <c r="J46" s="1725"/>
      <c r="K46" s="110" t="s">
        <v>984</v>
      </c>
      <c r="L46" s="1599"/>
      <c r="M46" s="1600"/>
    </row>
    <row r="47" spans="1:13">
      <c r="A47" s="1715"/>
      <c r="B47" s="1557"/>
      <c r="C47" s="109"/>
      <c r="D47" s="111"/>
      <c r="E47" s="18" t="s">
        <v>964</v>
      </c>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39" customHeight="1">
      <c r="A49" s="1715"/>
      <c r="B49" s="151" t="s">
        <v>985</v>
      </c>
      <c r="C49" s="1716" t="s">
        <v>1878</v>
      </c>
      <c r="D49" s="1717"/>
      <c r="E49" s="1717"/>
      <c r="F49" s="1717"/>
      <c r="G49" s="1717"/>
      <c r="H49" s="1717"/>
      <c r="I49" s="1717"/>
      <c r="J49" s="1717"/>
      <c r="K49" s="1717"/>
      <c r="L49" s="1717"/>
      <c r="M49" s="1718"/>
    </row>
    <row r="50" spans="1:13">
      <c r="A50" s="1715"/>
      <c r="B50" s="140" t="s">
        <v>986</v>
      </c>
      <c r="C50" s="1716" t="s">
        <v>1879</v>
      </c>
      <c r="D50" s="1717"/>
      <c r="E50" s="1717"/>
      <c r="F50" s="1717"/>
      <c r="G50" s="1717"/>
      <c r="H50" s="1717"/>
      <c r="I50" s="1717"/>
      <c r="J50" s="1717"/>
      <c r="K50" s="1717"/>
      <c r="L50" s="1717"/>
      <c r="M50" s="1718"/>
    </row>
    <row r="51" spans="1:13">
      <c r="A51" s="1715"/>
      <c r="B51" s="140" t="s">
        <v>988</v>
      </c>
      <c r="C51" s="132">
        <v>90</v>
      </c>
      <c r="D51" s="133"/>
      <c r="E51" s="133"/>
      <c r="F51" s="133"/>
      <c r="G51" s="133"/>
      <c r="H51" s="133"/>
      <c r="I51" s="133"/>
      <c r="J51" s="133"/>
      <c r="K51" s="133"/>
      <c r="L51" s="133"/>
      <c r="M51" s="134"/>
    </row>
    <row r="52" spans="1:13">
      <c r="A52" s="1715"/>
      <c r="B52" s="140" t="s">
        <v>990</v>
      </c>
      <c r="C52" s="132" t="s">
        <v>970</v>
      </c>
      <c r="D52" s="133"/>
      <c r="E52" s="133"/>
      <c r="F52" s="133"/>
      <c r="G52" s="133"/>
      <c r="H52" s="133"/>
      <c r="I52" s="133"/>
      <c r="J52" s="133"/>
      <c r="K52" s="133"/>
      <c r="L52" s="133"/>
      <c r="M52" s="134"/>
    </row>
    <row r="53" spans="1:13" ht="15.75" customHeight="1">
      <c r="A53" s="1699" t="s">
        <v>216</v>
      </c>
      <c r="B53" s="144" t="s">
        <v>992</v>
      </c>
      <c r="C53" s="1577" t="s">
        <v>801</v>
      </c>
      <c r="D53" s="1554"/>
      <c r="E53" s="1554"/>
      <c r="F53" s="1554"/>
      <c r="G53" s="1554"/>
      <c r="H53" s="1554"/>
      <c r="I53" s="1554"/>
      <c r="J53" s="1554"/>
      <c r="K53" s="1554"/>
      <c r="L53" s="1554"/>
      <c r="M53" s="1555"/>
    </row>
    <row r="54" spans="1:13">
      <c r="A54" s="1700"/>
      <c r="B54" s="144" t="s">
        <v>993</v>
      </c>
      <c r="C54" s="1917" t="s">
        <v>1880</v>
      </c>
      <c r="D54" s="1918"/>
      <c r="E54" s="1918"/>
      <c r="F54" s="1918"/>
      <c r="G54" s="1918"/>
      <c r="H54" s="1918"/>
      <c r="I54" s="1918"/>
      <c r="J54" s="1918"/>
      <c r="K54" s="1918"/>
      <c r="L54" s="1918"/>
      <c r="M54" s="1919"/>
    </row>
    <row r="55" spans="1:13" ht="15.75" customHeight="1">
      <c r="A55" s="1700"/>
      <c r="B55" s="144" t="s">
        <v>995</v>
      </c>
      <c r="C55" s="1917" t="s">
        <v>50</v>
      </c>
      <c r="D55" s="1918"/>
      <c r="E55" s="1918"/>
      <c r="F55" s="1918"/>
      <c r="G55" s="1918"/>
      <c r="H55" s="1918"/>
      <c r="I55" s="1918"/>
      <c r="J55" s="1918"/>
      <c r="K55" s="1918"/>
      <c r="L55" s="1918"/>
      <c r="M55" s="1919"/>
    </row>
    <row r="56" spans="1:13" ht="15.75" customHeight="1">
      <c r="A56" s="1700"/>
      <c r="B56" s="145" t="s">
        <v>997</v>
      </c>
      <c r="C56" s="1917" t="s">
        <v>800</v>
      </c>
      <c r="D56" s="1918"/>
      <c r="E56" s="1918"/>
      <c r="F56" s="1918"/>
      <c r="G56" s="1918"/>
      <c r="H56" s="1918"/>
      <c r="I56" s="1918"/>
      <c r="J56" s="1918"/>
      <c r="K56" s="1918"/>
      <c r="L56" s="1918"/>
      <c r="M56" s="1919"/>
    </row>
    <row r="57" spans="1:13" ht="15.75" customHeight="1">
      <c r="A57" s="1700"/>
      <c r="B57" s="144" t="s">
        <v>998</v>
      </c>
      <c r="C57" s="1917" t="s">
        <v>802</v>
      </c>
      <c r="D57" s="1918"/>
      <c r="E57" s="1918"/>
      <c r="F57" s="1918"/>
      <c r="G57" s="1918"/>
      <c r="H57" s="1918"/>
      <c r="I57" s="1918"/>
      <c r="J57" s="1918"/>
      <c r="K57" s="1918"/>
      <c r="L57" s="1918"/>
      <c r="M57" s="1919"/>
    </row>
    <row r="58" spans="1:13" ht="15.75" customHeight="1">
      <c r="A58" s="1704"/>
      <c r="B58" s="144" t="s">
        <v>999</v>
      </c>
      <c r="C58" s="1917">
        <v>3105766082</v>
      </c>
      <c r="D58" s="1918"/>
      <c r="E58" s="1918"/>
      <c r="F58" s="1918"/>
      <c r="G58" s="1918"/>
      <c r="H58" s="1918"/>
      <c r="I58" s="1918"/>
      <c r="J58" s="1918"/>
      <c r="K58" s="1918"/>
      <c r="L58" s="1918"/>
      <c r="M58" s="1919"/>
    </row>
    <row r="59" spans="1:13" ht="15.75" customHeight="1">
      <c r="A59" s="1699" t="s">
        <v>1000</v>
      </c>
      <c r="B59" s="146" t="s">
        <v>1001</v>
      </c>
      <c r="C59" s="1917" t="s">
        <v>1168</v>
      </c>
      <c r="D59" s="1918"/>
      <c r="E59" s="1918"/>
      <c r="F59" s="1918"/>
      <c r="G59" s="1918"/>
      <c r="H59" s="1918"/>
      <c r="I59" s="1918"/>
      <c r="J59" s="1918"/>
      <c r="K59" s="1918"/>
      <c r="L59" s="1918"/>
      <c r="M59" s="1919"/>
    </row>
    <row r="60" spans="1:13" ht="30" customHeight="1">
      <c r="A60" s="1700"/>
      <c r="B60" s="146" t="s">
        <v>1003</v>
      </c>
      <c r="C60" s="1917" t="s">
        <v>1169</v>
      </c>
      <c r="D60" s="1918"/>
      <c r="E60" s="1918"/>
      <c r="F60" s="1918"/>
      <c r="G60" s="1918"/>
      <c r="H60" s="1918"/>
      <c r="I60" s="1918"/>
      <c r="J60" s="1918"/>
      <c r="K60" s="1918"/>
      <c r="L60" s="1918"/>
      <c r="M60" s="1919"/>
    </row>
    <row r="61" spans="1:13" ht="30" customHeight="1">
      <c r="A61" s="1700"/>
      <c r="B61" s="147" t="s">
        <v>296</v>
      </c>
      <c r="C61" s="1917" t="s">
        <v>50</v>
      </c>
      <c r="D61" s="1918"/>
      <c r="E61" s="1918"/>
      <c r="F61" s="1918"/>
      <c r="G61" s="1918"/>
      <c r="H61" s="1918"/>
      <c r="I61" s="1918"/>
      <c r="J61" s="1918"/>
      <c r="K61" s="1918"/>
      <c r="L61" s="1918"/>
      <c r="M61" s="1919"/>
    </row>
    <row r="62" spans="1:13" ht="36.75" customHeight="1">
      <c r="A62" s="138" t="s">
        <v>220</v>
      </c>
      <c r="B62" s="148"/>
      <c r="C62" s="2474" t="s">
        <v>1171</v>
      </c>
      <c r="D62" s="2475"/>
      <c r="E62" s="2475"/>
      <c r="F62" s="2475"/>
      <c r="G62" s="2475"/>
      <c r="H62" s="2475"/>
      <c r="I62" s="2475"/>
      <c r="J62" s="2475"/>
      <c r="K62" s="2475"/>
      <c r="L62" s="2475"/>
      <c r="M62" s="2476"/>
    </row>
  </sheetData>
  <mergeCells count="47">
    <mergeCell ref="A2:A15"/>
    <mergeCell ref="C2:M2"/>
    <mergeCell ref="C3:M3"/>
    <mergeCell ref="F4:G4"/>
    <mergeCell ref="C5:M5"/>
    <mergeCell ref="C6:M6"/>
    <mergeCell ref="C7:D7"/>
    <mergeCell ref="I7:M7"/>
    <mergeCell ref="B8:B10"/>
    <mergeCell ref="C9:D9"/>
    <mergeCell ref="C11:M11"/>
    <mergeCell ref="C12:M12"/>
    <mergeCell ref="C13:M13"/>
    <mergeCell ref="F14:M14"/>
    <mergeCell ref="B14:B15"/>
    <mergeCell ref="C14:D14"/>
    <mergeCell ref="F9:G9"/>
    <mergeCell ref="I9:J9"/>
    <mergeCell ref="C10:D10"/>
    <mergeCell ref="F10:G10"/>
    <mergeCell ref="I10:J10"/>
    <mergeCell ref="A16:A52"/>
    <mergeCell ref="C16:M16"/>
    <mergeCell ref="C17:M17"/>
    <mergeCell ref="B18:B24"/>
    <mergeCell ref="B25:B28"/>
    <mergeCell ref="B32:B34"/>
    <mergeCell ref="B35:B44"/>
    <mergeCell ref="C49:M49"/>
    <mergeCell ref="C50:M50"/>
    <mergeCell ref="B45:B48"/>
    <mergeCell ref="F46:F47"/>
    <mergeCell ref="G46:J47"/>
    <mergeCell ref="L46:M47"/>
    <mergeCell ref="J30:L30"/>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3"/>
  <sheetViews>
    <sheetView topLeftCell="C39" zoomScale="72" zoomScaleNormal="72" workbookViewId="0">
      <selection activeCell="C2" sqref="C2:M2"/>
    </sheetView>
  </sheetViews>
  <sheetFormatPr baseColWidth="10" defaultColWidth="9.140625" defaultRowHeight="42.75" customHeight="1"/>
  <cols>
    <col min="1" max="1" width="25.140625" style="310" customWidth="1"/>
    <col min="2" max="2" width="39.140625" style="311" customWidth="1"/>
    <col min="3" max="3" width="11.85546875" style="310" customWidth="1"/>
    <col min="4" max="13" width="11.140625" style="310" customWidth="1"/>
    <col min="14" max="16384" width="9.140625" style="310"/>
  </cols>
  <sheetData>
    <row r="1" spans="1:13" ht="28.5" customHeight="1">
      <c r="A1" s="56"/>
      <c r="B1" s="57" t="s">
        <v>1881</v>
      </c>
      <c r="C1" s="58"/>
      <c r="D1" s="58"/>
      <c r="E1" s="58"/>
      <c r="F1" s="58"/>
      <c r="G1" s="58"/>
      <c r="H1" s="58"/>
      <c r="I1" s="58"/>
      <c r="J1" s="58"/>
      <c r="K1" s="58"/>
      <c r="L1" s="58"/>
      <c r="M1" s="59"/>
    </row>
    <row r="2" spans="1:13" ht="42.75" customHeight="1">
      <c r="A2" s="1728" t="s">
        <v>944</v>
      </c>
      <c r="B2" s="139" t="s">
        <v>945</v>
      </c>
      <c r="C2" s="1733" t="s">
        <v>1882</v>
      </c>
      <c r="D2" s="1734"/>
      <c r="E2" s="1734"/>
      <c r="F2" s="1734"/>
      <c r="G2" s="1734"/>
      <c r="H2" s="1734"/>
      <c r="I2" s="1734"/>
      <c r="J2" s="1734"/>
      <c r="K2" s="1734"/>
      <c r="L2" s="1734"/>
      <c r="M2" s="1735"/>
    </row>
    <row r="3" spans="1:13" ht="42.75" customHeight="1">
      <c r="A3" s="1729"/>
      <c r="B3" s="151" t="s">
        <v>1063</v>
      </c>
      <c r="C3" s="1733" t="s">
        <v>1883</v>
      </c>
      <c r="D3" s="1734"/>
      <c r="E3" s="1734"/>
      <c r="F3" s="1734"/>
      <c r="G3" s="1734"/>
      <c r="H3" s="1734"/>
      <c r="I3" s="1734"/>
      <c r="J3" s="1734"/>
      <c r="K3" s="1734"/>
      <c r="L3" s="1734"/>
      <c r="M3" s="1735"/>
    </row>
    <row r="4" spans="1:13" ht="42.75" customHeight="1">
      <c r="A4" s="1729"/>
      <c r="B4" s="142" t="s">
        <v>292</v>
      </c>
      <c r="C4" s="114" t="s">
        <v>93</v>
      </c>
      <c r="D4" s="115"/>
      <c r="E4" s="116"/>
      <c r="F4" s="1736" t="s">
        <v>293</v>
      </c>
      <c r="G4" s="1737"/>
      <c r="H4" s="117">
        <v>10</v>
      </c>
      <c r="I4" s="118"/>
      <c r="J4" s="118"/>
      <c r="K4" s="118"/>
      <c r="L4" s="118"/>
      <c r="M4" s="119"/>
    </row>
    <row r="5" spans="1:13" ht="42.75" customHeight="1">
      <c r="A5" s="1729"/>
      <c r="B5" s="142" t="s">
        <v>947</v>
      </c>
      <c r="C5" s="1733" t="s">
        <v>1884</v>
      </c>
      <c r="D5" s="1734"/>
      <c r="E5" s="1734"/>
      <c r="F5" s="1734"/>
      <c r="G5" s="1734"/>
      <c r="H5" s="1734"/>
      <c r="I5" s="1734"/>
      <c r="J5" s="1734"/>
      <c r="K5" s="1734"/>
      <c r="L5" s="1734"/>
      <c r="M5" s="1735"/>
    </row>
    <row r="6" spans="1:13" ht="42.75" customHeight="1">
      <c r="A6" s="1729"/>
      <c r="B6" s="142" t="s">
        <v>948</v>
      </c>
      <c r="C6" s="1733" t="s">
        <v>1870</v>
      </c>
      <c r="D6" s="1734"/>
      <c r="E6" s="1734"/>
      <c r="F6" s="1734"/>
      <c r="G6" s="1734"/>
      <c r="H6" s="1734"/>
      <c r="I6" s="1734"/>
      <c r="J6" s="1734"/>
      <c r="K6" s="1734"/>
      <c r="L6" s="1734"/>
      <c r="M6" s="1735"/>
    </row>
    <row r="7" spans="1:13" ht="42.75" customHeight="1">
      <c r="A7" s="1729"/>
      <c r="B7" s="151" t="s">
        <v>949</v>
      </c>
      <c r="C7" s="1583" t="s">
        <v>31</v>
      </c>
      <c r="D7" s="1560"/>
      <c r="E7" s="120"/>
      <c r="F7" s="120"/>
      <c r="G7" s="121"/>
      <c r="H7" s="61" t="s">
        <v>296</v>
      </c>
      <c r="I7" s="1559" t="s">
        <v>50</v>
      </c>
      <c r="J7" s="1560"/>
      <c r="K7" s="1560"/>
      <c r="L7" s="1560"/>
      <c r="M7" s="1561"/>
    </row>
    <row r="8" spans="1:13" ht="42.75" customHeight="1">
      <c r="A8" s="1729"/>
      <c r="B8" s="1741" t="s">
        <v>950</v>
      </c>
      <c r="C8" s="122"/>
      <c r="D8" s="123"/>
      <c r="E8" s="123"/>
      <c r="F8" s="123"/>
      <c r="G8" s="123"/>
      <c r="H8" s="123"/>
      <c r="I8" s="123"/>
      <c r="J8" s="123"/>
      <c r="K8" s="123"/>
      <c r="L8" s="124"/>
      <c r="M8" s="125"/>
    </row>
    <row r="9" spans="1:13" ht="42.75" customHeight="1">
      <c r="A9" s="1729"/>
      <c r="B9" s="1742"/>
      <c r="C9" s="1727" t="s">
        <v>50</v>
      </c>
      <c r="D9" s="1726"/>
      <c r="E9" s="27"/>
      <c r="F9" s="1726"/>
      <c r="G9" s="1726"/>
      <c r="H9" s="27"/>
      <c r="I9" s="1726"/>
      <c r="J9" s="1726"/>
      <c r="K9" s="27"/>
      <c r="L9" s="25"/>
      <c r="M9" s="108"/>
    </row>
    <row r="10" spans="1:13" ht="42.75" customHeight="1">
      <c r="A10" s="1729"/>
      <c r="B10" s="1743"/>
      <c r="C10" s="1727" t="s">
        <v>951</v>
      </c>
      <c r="D10" s="1726"/>
      <c r="E10" s="126"/>
      <c r="F10" s="1726" t="s">
        <v>951</v>
      </c>
      <c r="G10" s="1726"/>
      <c r="H10" s="126"/>
      <c r="I10" s="1726" t="s">
        <v>951</v>
      </c>
      <c r="J10" s="1726"/>
      <c r="K10" s="126"/>
      <c r="L10" s="113"/>
      <c r="M10" s="127"/>
    </row>
    <row r="11" spans="1:13" ht="117.75" customHeight="1">
      <c r="A11" s="1729"/>
      <c r="B11" s="151" t="s">
        <v>952</v>
      </c>
      <c r="C11" s="1716" t="s">
        <v>1885</v>
      </c>
      <c r="D11" s="1717"/>
      <c r="E11" s="1717"/>
      <c r="F11" s="1717"/>
      <c r="G11" s="1717"/>
      <c r="H11" s="1717"/>
      <c r="I11" s="1717"/>
      <c r="J11" s="1717"/>
      <c r="K11" s="1717"/>
      <c r="L11" s="1717"/>
      <c r="M11" s="1718"/>
    </row>
    <row r="12" spans="1:13" ht="42.75" customHeight="1">
      <c r="A12" s="1729"/>
      <c r="B12" s="151" t="s">
        <v>1069</v>
      </c>
      <c r="C12" s="1716" t="s">
        <v>1886</v>
      </c>
      <c r="D12" s="1717"/>
      <c r="E12" s="1717"/>
      <c r="F12" s="1717"/>
      <c r="G12" s="1717"/>
      <c r="H12" s="1717"/>
      <c r="I12" s="1717"/>
      <c r="J12" s="1717"/>
      <c r="K12" s="1717"/>
      <c r="L12" s="1717"/>
      <c r="M12" s="1718"/>
    </row>
    <row r="13" spans="1:13" ht="42.75" customHeight="1">
      <c r="A13" s="1729"/>
      <c r="B13" s="151" t="s">
        <v>1071</v>
      </c>
      <c r="C13" s="2480" t="s">
        <v>765</v>
      </c>
      <c r="D13" s="2481"/>
      <c r="E13" s="2481"/>
      <c r="F13" s="2481"/>
      <c r="G13" s="2481"/>
      <c r="H13" s="2481"/>
      <c r="I13" s="2481"/>
      <c r="J13" s="2481"/>
      <c r="K13" s="2481"/>
      <c r="L13" s="2481"/>
      <c r="M13" s="2482"/>
    </row>
    <row r="14" spans="1:13" ht="42.75" customHeight="1">
      <c r="A14" s="1729"/>
      <c r="B14" s="1746" t="s">
        <v>1072</v>
      </c>
      <c r="C14" s="1723" t="s">
        <v>55</v>
      </c>
      <c r="D14" s="1723"/>
      <c r="E14" s="84" t="s">
        <v>108</v>
      </c>
      <c r="F14" s="1722" t="s">
        <v>1887</v>
      </c>
      <c r="G14" s="1723"/>
      <c r="H14" s="1723"/>
      <c r="I14" s="1723"/>
      <c r="J14" s="1723"/>
      <c r="K14" s="1723"/>
      <c r="L14" s="1723"/>
      <c r="M14" s="2027"/>
    </row>
    <row r="15" spans="1:13" ht="42.75" customHeight="1">
      <c r="A15" s="1729"/>
      <c r="B15" s="1746"/>
      <c r="C15" s="99"/>
      <c r="D15" s="99"/>
      <c r="E15" s="167"/>
      <c r="F15" s="55"/>
      <c r="G15" s="55"/>
      <c r="H15" s="55"/>
      <c r="I15" s="55"/>
      <c r="J15" s="55"/>
      <c r="K15" s="55"/>
      <c r="L15" s="124"/>
      <c r="M15" s="125"/>
    </row>
    <row r="16" spans="1:13" ht="27" customHeight="1">
      <c r="A16" s="1714" t="s">
        <v>204</v>
      </c>
      <c r="B16" s="140" t="s">
        <v>283</v>
      </c>
      <c r="C16" s="2026" t="s">
        <v>1888</v>
      </c>
      <c r="D16" s="1723"/>
      <c r="E16" s="1723"/>
      <c r="F16" s="1723"/>
      <c r="G16" s="1723"/>
      <c r="H16" s="1723"/>
      <c r="I16" s="1723"/>
      <c r="J16" s="1723"/>
      <c r="K16" s="1723"/>
      <c r="L16" s="1723"/>
      <c r="M16" s="2027"/>
    </row>
    <row r="17" spans="1:13" ht="27" customHeight="1">
      <c r="A17" s="1715"/>
      <c r="B17" s="140" t="s">
        <v>1074</v>
      </c>
      <c r="C17" s="2026" t="s">
        <v>1889</v>
      </c>
      <c r="D17" s="1723"/>
      <c r="E17" s="1723"/>
      <c r="F17" s="1723"/>
      <c r="G17" s="1723"/>
      <c r="H17" s="1723"/>
      <c r="I17" s="1723"/>
      <c r="J17" s="1723"/>
      <c r="K17" s="1723"/>
      <c r="L17" s="1723"/>
      <c r="M17" s="2027"/>
    </row>
    <row r="18" spans="1:13" ht="27" customHeight="1">
      <c r="A18" s="1715"/>
      <c r="B18" s="1556" t="s">
        <v>954</v>
      </c>
      <c r="C18" s="128"/>
      <c r="D18" s="12"/>
      <c r="E18" s="12"/>
      <c r="F18" s="12"/>
      <c r="G18" s="12"/>
      <c r="H18" s="12"/>
      <c r="I18" s="12"/>
      <c r="J18" s="12"/>
      <c r="K18" s="12"/>
      <c r="L18" s="12"/>
      <c r="M18" s="13"/>
    </row>
    <row r="19" spans="1:13" ht="27" customHeight="1">
      <c r="A19" s="1715"/>
      <c r="B19" s="1557"/>
      <c r="C19" s="69"/>
      <c r="D19" s="14"/>
      <c r="E19" s="5"/>
      <c r="F19" s="14"/>
      <c r="G19" s="5"/>
      <c r="H19" s="14"/>
      <c r="I19" s="5"/>
      <c r="J19" s="14"/>
      <c r="K19" s="5"/>
      <c r="L19" s="5"/>
      <c r="M19" s="15"/>
    </row>
    <row r="20" spans="1:13" ht="27" customHeight="1">
      <c r="A20" s="1715"/>
      <c r="B20" s="1557"/>
      <c r="C20" s="70" t="s">
        <v>955</v>
      </c>
      <c r="D20" s="876"/>
      <c r="E20" s="779" t="s">
        <v>956</v>
      </c>
      <c r="F20" s="876"/>
      <c r="G20" s="779" t="s">
        <v>957</v>
      </c>
      <c r="H20" s="876"/>
      <c r="I20" s="779" t="s">
        <v>958</v>
      </c>
      <c r="J20" s="877"/>
      <c r="K20" s="779"/>
      <c r="L20" s="779"/>
      <c r="M20" s="60"/>
    </row>
    <row r="21" spans="1:13" ht="27" customHeight="1">
      <c r="A21" s="1715"/>
      <c r="B21" s="1557"/>
      <c r="C21" s="70" t="s">
        <v>959</v>
      </c>
      <c r="D21" s="877"/>
      <c r="E21" s="779" t="s">
        <v>960</v>
      </c>
      <c r="F21" s="877"/>
      <c r="G21" s="779" t="s">
        <v>961</v>
      </c>
      <c r="H21" s="877"/>
      <c r="I21" s="779"/>
      <c r="J21" s="779"/>
      <c r="K21" s="779"/>
      <c r="L21" s="779"/>
      <c r="M21" s="60"/>
    </row>
    <row r="22" spans="1:13" ht="27" customHeight="1">
      <c r="A22" s="1715"/>
      <c r="B22" s="1557"/>
      <c r="C22" s="70" t="s">
        <v>962</v>
      </c>
      <c r="D22" s="877"/>
      <c r="E22" s="779" t="s">
        <v>963</v>
      </c>
      <c r="F22" s="877"/>
      <c r="G22" s="779"/>
      <c r="H22" s="779"/>
      <c r="I22" s="779"/>
      <c r="J22" s="779"/>
      <c r="K22" s="779"/>
      <c r="L22" s="779"/>
      <c r="M22" s="60"/>
    </row>
    <row r="23" spans="1:13" ht="27" customHeight="1">
      <c r="A23" s="1715"/>
      <c r="B23" s="1557"/>
      <c r="C23" s="70" t="s">
        <v>105</v>
      </c>
      <c r="D23" s="877" t="s">
        <v>964</v>
      </c>
      <c r="E23" s="779" t="s">
        <v>965</v>
      </c>
      <c r="F23" s="878" t="s">
        <v>966</v>
      </c>
      <c r="G23" s="878"/>
      <c r="H23" s="878"/>
      <c r="I23" s="878"/>
      <c r="J23" s="878"/>
      <c r="K23" s="129"/>
      <c r="L23" s="129"/>
      <c r="M23" s="130"/>
    </row>
    <row r="24" spans="1:13" ht="27" customHeight="1">
      <c r="A24" s="1715"/>
      <c r="B24" s="1558"/>
      <c r="C24" s="71"/>
      <c r="D24" s="20"/>
      <c r="E24" s="20"/>
      <c r="F24" s="20"/>
      <c r="G24" s="20"/>
      <c r="H24" s="20"/>
      <c r="I24" s="20"/>
      <c r="J24" s="20"/>
      <c r="K24" s="20"/>
      <c r="L24" s="20"/>
      <c r="M24" s="21"/>
    </row>
    <row r="25" spans="1:13" ht="27" customHeight="1">
      <c r="A25" s="1715"/>
      <c r="B25" s="1556" t="s">
        <v>967</v>
      </c>
      <c r="C25" s="72"/>
      <c r="D25" s="22"/>
      <c r="E25" s="22"/>
      <c r="F25" s="22"/>
      <c r="G25" s="22"/>
      <c r="H25" s="22"/>
      <c r="I25" s="22"/>
      <c r="J25" s="22"/>
      <c r="K25" s="22"/>
      <c r="L25" s="124"/>
      <c r="M25" s="125"/>
    </row>
    <row r="26" spans="1:13" ht="27" customHeight="1">
      <c r="A26" s="1715"/>
      <c r="B26" s="1557"/>
      <c r="C26" s="70" t="s">
        <v>968</v>
      </c>
      <c r="D26" s="19"/>
      <c r="E26" s="781"/>
      <c r="F26" s="779" t="s">
        <v>969</v>
      </c>
      <c r="G26" s="18" t="s">
        <v>1126</v>
      </c>
      <c r="H26" s="781"/>
      <c r="I26" s="779" t="s">
        <v>970</v>
      </c>
      <c r="J26" s="18"/>
      <c r="K26" s="781"/>
      <c r="L26" s="25"/>
      <c r="M26" s="108"/>
    </row>
    <row r="27" spans="1:13" ht="27" customHeight="1">
      <c r="A27" s="1715"/>
      <c r="B27" s="1557"/>
      <c r="C27" s="70" t="s">
        <v>971</v>
      </c>
      <c r="D27" s="24"/>
      <c r="E27" s="25"/>
      <c r="F27" s="779" t="s">
        <v>972</v>
      </c>
      <c r="G27" s="19"/>
      <c r="H27" s="25"/>
      <c r="I27" s="26"/>
      <c r="J27" s="25"/>
      <c r="K27" s="27"/>
      <c r="L27" s="25"/>
      <c r="M27" s="108"/>
    </row>
    <row r="28" spans="1:13" ht="27" customHeight="1">
      <c r="A28" s="1715"/>
      <c r="B28" s="1558"/>
      <c r="C28" s="73"/>
      <c r="D28" s="28"/>
      <c r="E28" s="28"/>
      <c r="F28" s="28"/>
      <c r="G28" s="28"/>
      <c r="H28" s="28"/>
      <c r="I28" s="28"/>
      <c r="J28" s="28"/>
      <c r="K28" s="28"/>
      <c r="L28" s="113"/>
      <c r="M28" s="127"/>
    </row>
    <row r="29" spans="1:13" ht="27" customHeight="1">
      <c r="A29" s="1715"/>
      <c r="B29" s="143" t="s">
        <v>973</v>
      </c>
      <c r="C29" s="74"/>
      <c r="D29" s="55"/>
      <c r="E29" s="55"/>
      <c r="F29" s="55"/>
      <c r="G29" s="55"/>
      <c r="H29" s="55"/>
      <c r="I29" s="55"/>
      <c r="J29" s="55"/>
      <c r="K29" s="55"/>
      <c r="L29" s="55"/>
      <c r="M29" s="75"/>
    </row>
    <row r="30" spans="1:13" ht="27" customHeight="1">
      <c r="A30" s="1715"/>
      <c r="B30" s="143"/>
      <c r="C30" s="76" t="s">
        <v>974</v>
      </c>
      <c r="D30" s="487">
        <v>0.39</v>
      </c>
      <c r="E30" s="781"/>
      <c r="F30" s="782" t="s">
        <v>975</v>
      </c>
      <c r="G30" s="19" t="s">
        <v>1890</v>
      </c>
      <c r="H30" s="781"/>
      <c r="I30" s="782" t="s">
        <v>976</v>
      </c>
      <c r="J30" s="1722" t="s">
        <v>1891</v>
      </c>
      <c r="K30" s="1723"/>
      <c r="L30" s="1724"/>
      <c r="M30" s="29"/>
    </row>
    <row r="31" spans="1:13" ht="27" customHeight="1">
      <c r="A31" s="1715"/>
      <c r="B31" s="142"/>
      <c r="C31" s="71"/>
      <c r="D31" s="20"/>
      <c r="E31" s="20"/>
      <c r="F31" s="20"/>
      <c r="G31" s="20"/>
      <c r="H31" s="20"/>
      <c r="I31" s="20"/>
      <c r="J31" s="20"/>
      <c r="K31" s="20"/>
      <c r="L31" s="20"/>
      <c r="M31" s="21"/>
    </row>
    <row r="32" spans="1:13" ht="27" customHeight="1">
      <c r="A32" s="1715"/>
      <c r="B32" s="1556" t="s">
        <v>977</v>
      </c>
      <c r="C32" s="77"/>
      <c r="D32" s="32"/>
      <c r="E32" s="32"/>
      <c r="F32" s="32"/>
      <c r="G32" s="32"/>
      <c r="H32" s="32"/>
      <c r="I32" s="32"/>
      <c r="J32" s="32"/>
      <c r="K32" s="32"/>
      <c r="L32" s="124"/>
      <c r="M32" s="125"/>
    </row>
    <row r="33" spans="1:13" ht="27" customHeight="1">
      <c r="A33" s="1715"/>
      <c r="B33" s="1557"/>
      <c r="C33" s="78" t="s">
        <v>978</v>
      </c>
      <c r="D33" s="786">
        <v>2023</v>
      </c>
      <c r="E33" s="34"/>
      <c r="F33" s="781" t="s">
        <v>979</v>
      </c>
      <c r="G33" s="35" t="s">
        <v>1076</v>
      </c>
      <c r="H33" s="34"/>
      <c r="I33" s="782"/>
      <c r="J33" s="34"/>
      <c r="K33" s="34"/>
      <c r="L33" s="25"/>
      <c r="M33" s="108"/>
    </row>
    <row r="34" spans="1:13" ht="27" customHeight="1">
      <c r="A34" s="1715"/>
      <c r="B34" s="1558"/>
      <c r="C34" s="71"/>
      <c r="D34" s="784"/>
      <c r="E34" s="37"/>
      <c r="F34" s="20"/>
      <c r="G34" s="37"/>
      <c r="H34" s="37"/>
      <c r="I34" s="38"/>
      <c r="J34" s="37"/>
      <c r="K34" s="37"/>
      <c r="L34" s="113"/>
      <c r="M34" s="127"/>
    </row>
    <row r="35" spans="1:13" ht="27" customHeight="1">
      <c r="A35" s="1715"/>
      <c r="B35" s="1556" t="s">
        <v>980</v>
      </c>
      <c r="C35" s="79"/>
      <c r="D35" s="66"/>
      <c r="E35" s="66"/>
      <c r="F35" s="66"/>
      <c r="G35" s="66"/>
      <c r="H35" s="66"/>
      <c r="I35" s="66"/>
      <c r="J35" s="66"/>
      <c r="K35" s="66"/>
      <c r="L35" s="66"/>
      <c r="M35" s="80"/>
    </row>
    <row r="36" spans="1:13" ht="27" customHeight="1">
      <c r="A36" s="1715"/>
      <c r="B36" s="1557"/>
      <c r="C36" s="81"/>
      <c r="D36" s="220">
        <v>2023</v>
      </c>
      <c r="E36" s="220" t="s">
        <v>594</v>
      </c>
      <c r="F36" s="220">
        <v>2024</v>
      </c>
      <c r="G36" s="220" t="s">
        <v>594</v>
      </c>
      <c r="H36" s="221">
        <v>2025</v>
      </c>
      <c r="I36" s="221" t="s">
        <v>594</v>
      </c>
      <c r="J36" s="221">
        <v>2026</v>
      </c>
      <c r="K36" s="220" t="s">
        <v>594</v>
      </c>
      <c r="L36" s="220">
        <v>2027</v>
      </c>
      <c r="M36" s="242" t="s">
        <v>594</v>
      </c>
    </row>
    <row r="37" spans="1:13" ht="27" customHeight="1">
      <c r="A37" s="1715"/>
      <c r="B37" s="1557"/>
      <c r="C37" s="81"/>
      <c r="D37" s="2489">
        <v>0.39</v>
      </c>
      <c r="E37" s="2489"/>
      <c r="F37" s="2489">
        <v>0.39</v>
      </c>
      <c r="G37" s="2489"/>
      <c r="H37" s="2489">
        <v>0.41</v>
      </c>
      <c r="I37" s="2489"/>
      <c r="J37" s="2489">
        <v>0.43</v>
      </c>
      <c r="K37" s="2489"/>
      <c r="L37" s="2489">
        <v>0.45</v>
      </c>
      <c r="M37" s="2489"/>
    </row>
    <row r="38" spans="1:13" ht="27" customHeight="1">
      <c r="A38" s="1715"/>
      <c r="B38" s="1557"/>
      <c r="C38" s="81"/>
      <c r="D38" s="220">
        <v>2028</v>
      </c>
      <c r="E38" s="220" t="s">
        <v>594</v>
      </c>
      <c r="F38" s="220">
        <v>2029</v>
      </c>
      <c r="G38" s="220" t="s">
        <v>594</v>
      </c>
      <c r="H38" s="221">
        <v>2030</v>
      </c>
      <c r="I38" s="221" t="s">
        <v>594</v>
      </c>
      <c r="J38" s="221">
        <v>2031</v>
      </c>
      <c r="K38" s="220" t="s">
        <v>594</v>
      </c>
      <c r="L38" s="220">
        <v>2032</v>
      </c>
      <c r="M38" s="242" t="s">
        <v>594</v>
      </c>
    </row>
    <row r="39" spans="1:13" ht="27" customHeight="1">
      <c r="A39" s="1715"/>
      <c r="B39" s="1557"/>
      <c r="C39" s="81"/>
      <c r="D39" s="2489">
        <v>0.47</v>
      </c>
      <c r="E39" s="2489"/>
      <c r="F39" s="2489">
        <v>0.49</v>
      </c>
      <c r="G39" s="2489"/>
      <c r="H39" s="2489">
        <v>0.51</v>
      </c>
      <c r="I39" s="2489"/>
      <c r="J39" s="2489">
        <v>0.54</v>
      </c>
      <c r="K39" s="2489"/>
      <c r="L39" s="2489">
        <v>0.56999999999999995</v>
      </c>
      <c r="M39" s="2489"/>
    </row>
    <row r="40" spans="1:13" ht="27" customHeight="1">
      <c r="A40" s="1715"/>
      <c r="B40" s="1557"/>
      <c r="C40" s="81"/>
      <c r="D40" s="220">
        <v>2033</v>
      </c>
      <c r="E40" s="220" t="s">
        <v>594</v>
      </c>
      <c r="F40" s="220"/>
      <c r="G40" s="220"/>
      <c r="H40" s="221"/>
      <c r="I40" s="221"/>
      <c r="J40" s="221"/>
      <c r="K40" s="220"/>
      <c r="L40" s="220"/>
      <c r="M40" s="242" t="s">
        <v>594</v>
      </c>
    </row>
    <row r="41" spans="1:13" ht="27" customHeight="1">
      <c r="A41" s="1715"/>
      <c r="B41" s="1557"/>
      <c r="C41" s="81"/>
      <c r="D41" s="2489">
        <v>0.6</v>
      </c>
      <c r="E41" s="2489"/>
      <c r="F41" s="227" t="s">
        <v>594</v>
      </c>
      <c r="G41" s="263" t="s">
        <v>594</v>
      </c>
      <c r="H41" s="227" t="s">
        <v>594</v>
      </c>
      <c r="I41" s="263" t="s">
        <v>594</v>
      </c>
      <c r="J41" s="227" t="s">
        <v>594</v>
      </c>
      <c r="K41" s="263" t="s">
        <v>594</v>
      </c>
      <c r="L41" s="227" t="s">
        <v>594</v>
      </c>
      <c r="M41" s="264" t="s">
        <v>594</v>
      </c>
    </row>
    <row r="42" spans="1:13" ht="27" customHeight="1">
      <c r="A42" s="1715"/>
      <c r="B42" s="1557"/>
      <c r="C42" s="81"/>
      <c r="D42" s="216"/>
      <c r="E42" s="216" t="s">
        <v>594</v>
      </c>
      <c r="F42" s="216" t="s">
        <v>981</v>
      </c>
      <c r="G42" s="216" t="s">
        <v>594</v>
      </c>
      <c r="H42" s="220" t="s">
        <v>594</v>
      </c>
      <c r="I42" s="220" t="s">
        <v>594</v>
      </c>
      <c r="J42" s="220" t="s">
        <v>594</v>
      </c>
      <c r="K42" s="220" t="s">
        <v>594</v>
      </c>
      <c r="L42" s="220" t="s">
        <v>594</v>
      </c>
      <c r="M42" s="242" t="s">
        <v>594</v>
      </c>
    </row>
    <row r="43" spans="1:13" ht="27" customHeight="1">
      <c r="A43" s="1715"/>
      <c r="B43" s="1557"/>
      <c r="C43" s="81"/>
      <c r="D43" s="1683" t="s">
        <v>594</v>
      </c>
      <c r="E43" s="1685"/>
      <c r="F43" s="2120">
        <v>0.6</v>
      </c>
      <c r="G43" s="1664"/>
      <c r="H43" s="1675" t="s">
        <v>594</v>
      </c>
      <c r="I43" s="1675"/>
      <c r="J43" s="220" t="s">
        <v>594</v>
      </c>
      <c r="K43" s="220" t="s">
        <v>594</v>
      </c>
      <c r="L43" s="220" t="s">
        <v>594</v>
      </c>
      <c r="M43" s="242" t="s">
        <v>594</v>
      </c>
    </row>
    <row r="44" spans="1:13" ht="27" customHeight="1">
      <c r="A44" s="1715"/>
      <c r="B44" s="1557"/>
      <c r="C44" s="82"/>
      <c r="D44" s="10"/>
      <c r="E44" s="94"/>
      <c r="F44" s="10"/>
      <c r="G44" s="94"/>
      <c r="H44" s="92"/>
      <c r="I44" s="67"/>
      <c r="J44" s="92"/>
      <c r="K44" s="67"/>
      <c r="L44" s="92"/>
      <c r="M44" s="68"/>
    </row>
    <row r="45" spans="1:13" ht="27" customHeight="1">
      <c r="A45" s="1715"/>
      <c r="B45" s="1556" t="s">
        <v>982</v>
      </c>
      <c r="C45" s="72"/>
      <c r="D45" s="22"/>
      <c r="E45" s="22"/>
      <c r="F45" s="22"/>
      <c r="G45" s="22"/>
      <c r="H45" s="22"/>
      <c r="I45" s="22"/>
      <c r="J45" s="22"/>
      <c r="K45" s="22"/>
      <c r="L45" s="25"/>
      <c r="M45" s="108"/>
    </row>
    <row r="46" spans="1:13" ht="27" customHeight="1">
      <c r="A46" s="1715"/>
      <c r="B46" s="1557"/>
      <c r="C46" s="109"/>
      <c r="D46" s="40" t="s">
        <v>93</v>
      </c>
      <c r="E46" s="41" t="s">
        <v>95</v>
      </c>
      <c r="F46" s="1592" t="s">
        <v>983</v>
      </c>
      <c r="G46" s="1725"/>
      <c r="H46" s="1725"/>
      <c r="I46" s="1725"/>
      <c r="J46" s="1725"/>
      <c r="K46" s="785" t="s">
        <v>984</v>
      </c>
      <c r="L46" s="1599"/>
      <c r="M46" s="1600"/>
    </row>
    <row r="47" spans="1:13" ht="27" customHeight="1">
      <c r="A47" s="1715"/>
      <c r="B47" s="1557"/>
      <c r="C47" s="109"/>
      <c r="D47" s="111"/>
      <c r="E47" s="18" t="s">
        <v>1126</v>
      </c>
      <c r="F47" s="1592"/>
      <c r="G47" s="1725"/>
      <c r="H47" s="1725"/>
      <c r="I47" s="1725"/>
      <c r="J47" s="1725"/>
      <c r="K47" s="25"/>
      <c r="L47" s="1601"/>
      <c r="M47" s="1602"/>
    </row>
    <row r="48" spans="1:13" ht="27" customHeight="1">
      <c r="A48" s="1715"/>
      <c r="B48" s="1558"/>
      <c r="C48" s="112"/>
      <c r="D48" s="113"/>
      <c r="E48" s="113"/>
      <c r="F48" s="113"/>
      <c r="G48" s="113"/>
      <c r="H48" s="113"/>
      <c r="I48" s="113"/>
      <c r="J48" s="113"/>
      <c r="K48" s="113"/>
      <c r="L48" s="25"/>
      <c r="M48" s="108"/>
    </row>
    <row r="49" spans="1:13" ht="27" customHeight="1">
      <c r="A49" s="1715"/>
      <c r="B49" s="151" t="s">
        <v>985</v>
      </c>
      <c r="C49" s="1577" t="s">
        <v>1892</v>
      </c>
      <c r="D49" s="1554"/>
      <c r="E49" s="1554"/>
      <c r="F49" s="1554"/>
      <c r="G49" s="1554"/>
      <c r="H49" s="1554"/>
      <c r="I49" s="1554"/>
      <c r="J49" s="1554"/>
      <c r="K49" s="1554"/>
      <c r="L49" s="1554"/>
      <c r="M49" s="1555"/>
    </row>
    <row r="50" spans="1:13" ht="27" customHeight="1">
      <c r="A50" s="1715"/>
      <c r="B50" s="140" t="s">
        <v>986</v>
      </c>
      <c r="C50" s="1577" t="s">
        <v>1893</v>
      </c>
      <c r="D50" s="1554"/>
      <c r="E50" s="1554"/>
      <c r="F50" s="1554"/>
      <c r="G50" s="1554"/>
      <c r="H50" s="1554"/>
      <c r="I50" s="1554"/>
      <c r="J50" s="1554"/>
      <c r="K50" s="1554"/>
      <c r="L50" s="1554"/>
      <c r="M50" s="1555"/>
    </row>
    <row r="51" spans="1:13" ht="27" customHeight="1">
      <c r="A51" s="1715"/>
      <c r="B51" s="140" t="s">
        <v>988</v>
      </c>
      <c r="C51" s="1917">
        <v>30</v>
      </c>
      <c r="D51" s="1918"/>
      <c r="E51" s="1918"/>
      <c r="F51" s="1918"/>
      <c r="G51" s="1918"/>
      <c r="H51" s="1918"/>
      <c r="I51" s="1918"/>
      <c r="J51" s="1918"/>
      <c r="K51" s="1918"/>
      <c r="L51" s="1918"/>
      <c r="M51" s="1919"/>
    </row>
    <row r="52" spans="1:13" ht="27" customHeight="1">
      <c r="A52" s="1715"/>
      <c r="B52" s="140" t="s">
        <v>990</v>
      </c>
      <c r="C52" s="1917">
        <v>2021</v>
      </c>
      <c r="D52" s="1918"/>
      <c r="E52" s="1918"/>
      <c r="F52" s="1918"/>
      <c r="G52" s="1918"/>
      <c r="H52" s="1918"/>
      <c r="I52" s="1918"/>
      <c r="J52" s="1918"/>
      <c r="K52" s="1918"/>
      <c r="L52" s="1918"/>
      <c r="M52" s="1919"/>
    </row>
    <row r="53" spans="1:13" ht="42.75" customHeight="1">
      <c r="A53" s="1699" t="s">
        <v>216</v>
      </c>
      <c r="B53" s="144" t="s">
        <v>992</v>
      </c>
      <c r="C53" s="1604" t="s">
        <v>1399</v>
      </c>
      <c r="D53" s="1605"/>
      <c r="E53" s="1605"/>
      <c r="F53" s="1605"/>
      <c r="G53" s="1605"/>
      <c r="H53" s="1605"/>
      <c r="I53" s="1605"/>
      <c r="J53" s="1605"/>
      <c r="K53" s="1605"/>
      <c r="L53" s="1605"/>
      <c r="M53" s="2141"/>
    </row>
    <row r="54" spans="1:13" ht="42.75" customHeight="1">
      <c r="A54" s="1700"/>
      <c r="B54" s="144" t="s">
        <v>993</v>
      </c>
      <c r="C54" s="1604" t="s">
        <v>1400</v>
      </c>
      <c r="D54" s="1605"/>
      <c r="E54" s="1605"/>
      <c r="F54" s="1605"/>
      <c r="G54" s="1605"/>
      <c r="H54" s="1605"/>
      <c r="I54" s="1605"/>
      <c r="J54" s="1605"/>
      <c r="K54" s="1605"/>
      <c r="L54" s="1605"/>
      <c r="M54" s="2141"/>
    </row>
    <row r="55" spans="1:13" ht="42.75" customHeight="1">
      <c r="A55" s="1700"/>
      <c r="B55" s="144" t="s">
        <v>995</v>
      </c>
      <c r="C55" s="1604" t="s">
        <v>1894</v>
      </c>
      <c r="D55" s="1605"/>
      <c r="E55" s="1605"/>
      <c r="F55" s="1605"/>
      <c r="G55" s="1605"/>
      <c r="H55" s="1605"/>
      <c r="I55" s="1605"/>
      <c r="J55" s="1605"/>
      <c r="K55" s="1605"/>
      <c r="L55" s="1605"/>
      <c r="M55" s="2141"/>
    </row>
    <row r="56" spans="1:13" ht="42.75" customHeight="1">
      <c r="A56" s="1700"/>
      <c r="B56" s="145" t="s">
        <v>997</v>
      </c>
      <c r="C56" s="1604" t="s">
        <v>807</v>
      </c>
      <c r="D56" s="1605"/>
      <c r="E56" s="1605"/>
      <c r="F56" s="1605"/>
      <c r="G56" s="1605"/>
      <c r="H56" s="1605"/>
      <c r="I56" s="1605"/>
      <c r="J56" s="1605"/>
      <c r="K56" s="1605"/>
      <c r="L56" s="1605"/>
      <c r="M56" s="2141"/>
    </row>
    <row r="57" spans="1:13" ht="42.75" customHeight="1">
      <c r="A57" s="1700"/>
      <c r="B57" s="144" t="s">
        <v>998</v>
      </c>
      <c r="C57" s="2486" t="s">
        <v>1895</v>
      </c>
      <c r="D57" s="2487"/>
      <c r="E57" s="2487"/>
      <c r="F57" s="2487"/>
      <c r="G57" s="2487"/>
      <c r="H57" s="2487"/>
      <c r="I57" s="2487"/>
      <c r="J57" s="2487"/>
      <c r="K57" s="2487"/>
      <c r="L57" s="2487"/>
      <c r="M57" s="2488"/>
    </row>
    <row r="58" spans="1:13" ht="42.75" customHeight="1">
      <c r="A58" s="1704"/>
      <c r="B58" s="144" t="s">
        <v>999</v>
      </c>
      <c r="C58" s="1604" t="s">
        <v>809</v>
      </c>
      <c r="D58" s="1605"/>
      <c r="E58" s="1605"/>
      <c r="F58" s="1605"/>
      <c r="G58" s="1605"/>
      <c r="H58" s="1605"/>
      <c r="I58" s="1605"/>
      <c r="J58" s="1605"/>
      <c r="K58" s="1605"/>
      <c r="L58" s="1605"/>
      <c r="M58" s="2141"/>
    </row>
    <row r="59" spans="1:13" ht="42.75" customHeight="1">
      <c r="A59" s="1699" t="s">
        <v>1000</v>
      </c>
      <c r="B59" s="146" t="s">
        <v>1001</v>
      </c>
      <c r="C59" s="1604" t="s">
        <v>1168</v>
      </c>
      <c r="D59" s="1605"/>
      <c r="E59" s="1605"/>
      <c r="F59" s="1605"/>
      <c r="G59" s="1605"/>
      <c r="H59" s="1605"/>
      <c r="I59" s="1605"/>
      <c r="J59" s="1605"/>
      <c r="K59" s="1605"/>
      <c r="L59" s="1605"/>
      <c r="M59" s="2141"/>
    </row>
    <row r="60" spans="1:13" ht="42.75" customHeight="1">
      <c r="A60" s="1700"/>
      <c r="B60" s="146" t="s">
        <v>1003</v>
      </c>
      <c r="C60" s="1604" t="s">
        <v>1169</v>
      </c>
      <c r="D60" s="1605"/>
      <c r="E60" s="1605"/>
      <c r="F60" s="1605"/>
      <c r="G60" s="1605"/>
      <c r="H60" s="1605"/>
      <c r="I60" s="1605"/>
      <c r="J60" s="1605"/>
      <c r="K60" s="1605"/>
      <c r="L60" s="1605"/>
      <c r="M60" s="2141"/>
    </row>
    <row r="61" spans="1:13" ht="42.75" customHeight="1">
      <c r="A61" s="1700"/>
      <c r="B61" s="147" t="s">
        <v>296</v>
      </c>
      <c r="C61" s="1604" t="s">
        <v>1170</v>
      </c>
      <c r="D61" s="1605"/>
      <c r="E61" s="1605"/>
      <c r="F61" s="1605"/>
      <c r="G61" s="1605"/>
      <c r="H61" s="1605"/>
      <c r="I61" s="1605"/>
      <c r="J61" s="1605"/>
      <c r="K61" s="1605"/>
      <c r="L61" s="1605"/>
      <c r="M61" s="2141"/>
    </row>
    <row r="62" spans="1:13" ht="42.75" customHeight="1">
      <c r="A62" s="138" t="s">
        <v>220</v>
      </c>
      <c r="B62" s="148"/>
      <c r="C62" s="2483" t="s">
        <v>1171</v>
      </c>
      <c r="D62" s="2484"/>
      <c r="E62" s="2484"/>
      <c r="F62" s="2484"/>
      <c r="G62" s="2484"/>
      <c r="H62" s="2484"/>
      <c r="I62" s="2484"/>
      <c r="J62" s="2484"/>
      <c r="K62" s="2484"/>
      <c r="L62" s="2484"/>
      <c r="M62" s="2485"/>
    </row>
    <row r="63" spans="1:13" ht="42.75" customHeight="1">
      <c r="A63" s="11"/>
      <c r="B63" s="42"/>
      <c r="C63" s="11"/>
      <c r="D63" s="11"/>
      <c r="E63" s="11"/>
      <c r="F63" s="11"/>
      <c r="G63" s="11"/>
      <c r="H63" s="11"/>
      <c r="I63" s="11"/>
      <c r="J63" s="11"/>
      <c r="K63" s="11"/>
      <c r="L63" s="11"/>
      <c r="M63" s="11"/>
    </row>
  </sheetData>
  <mergeCells count="63">
    <mergeCell ref="C51:M51"/>
    <mergeCell ref="C52:M52"/>
    <mergeCell ref="D37:E37"/>
    <mergeCell ref="D41:E41"/>
    <mergeCell ref="D39:E39"/>
    <mergeCell ref="F39:G39"/>
    <mergeCell ref="H39:I39"/>
    <mergeCell ref="J39:K39"/>
    <mergeCell ref="L39:M39"/>
    <mergeCell ref="C49:M49"/>
    <mergeCell ref="F37:G37"/>
    <mergeCell ref="H37:I37"/>
    <mergeCell ref="J37:K37"/>
    <mergeCell ref="L37:M37"/>
    <mergeCell ref="F43:G43"/>
    <mergeCell ref="C13:M13"/>
    <mergeCell ref="F14:M14"/>
    <mergeCell ref="J30:L30"/>
    <mergeCell ref="A59:A61"/>
    <mergeCell ref="C59:M59"/>
    <mergeCell ref="C60:M60"/>
    <mergeCell ref="C61:M61"/>
    <mergeCell ref="A53:A58"/>
    <mergeCell ref="H43:I43"/>
    <mergeCell ref="B45:B48"/>
    <mergeCell ref="F46:F47"/>
    <mergeCell ref="G46:J47"/>
    <mergeCell ref="L46:M47"/>
    <mergeCell ref="D43:E43"/>
    <mergeCell ref="B14:B15"/>
    <mergeCell ref="C50:M50"/>
    <mergeCell ref="C62:M62"/>
    <mergeCell ref="C2:M2"/>
    <mergeCell ref="C3:M3"/>
    <mergeCell ref="C5:M5"/>
    <mergeCell ref="C6:M6"/>
    <mergeCell ref="C11:M11"/>
    <mergeCell ref="I10:J10"/>
    <mergeCell ref="I9:J9"/>
    <mergeCell ref="C10:D10"/>
    <mergeCell ref="F10:G10"/>
    <mergeCell ref="C53:M53"/>
    <mergeCell ref="C54:M54"/>
    <mergeCell ref="C55:M55"/>
    <mergeCell ref="C56:M56"/>
    <mergeCell ref="C57:M57"/>
    <mergeCell ref="C58:M58"/>
    <mergeCell ref="C14:D14"/>
    <mergeCell ref="A16:A52"/>
    <mergeCell ref="C16:M16"/>
    <mergeCell ref="C17:M17"/>
    <mergeCell ref="B18:B24"/>
    <mergeCell ref="B25:B28"/>
    <mergeCell ref="B32:B34"/>
    <mergeCell ref="B35:B44"/>
    <mergeCell ref="A2:A15"/>
    <mergeCell ref="F4:G4"/>
    <mergeCell ref="C7:D7"/>
    <mergeCell ref="I7:M7"/>
    <mergeCell ref="B8:B10"/>
    <mergeCell ref="C9:D9"/>
    <mergeCell ref="F9:G9"/>
    <mergeCell ref="C12:M12"/>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C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1896</v>
      </c>
      <c r="C1" s="196"/>
      <c r="D1" s="196"/>
      <c r="E1" s="196"/>
      <c r="F1" s="196"/>
      <c r="G1" s="196"/>
      <c r="H1" s="196"/>
      <c r="I1" s="196"/>
      <c r="J1" s="196"/>
      <c r="K1" s="196"/>
      <c r="L1" s="196"/>
      <c r="M1" s="197"/>
    </row>
    <row r="2" spans="1:13" ht="36" customHeight="1">
      <c r="A2" s="1728" t="s">
        <v>944</v>
      </c>
      <c r="B2" s="139" t="s">
        <v>945</v>
      </c>
      <c r="C2" s="1927" t="s">
        <v>812</v>
      </c>
      <c r="D2" s="1639"/>
      <c r="E2" s="1639"/>
      <c r="F2" s="1639"/>
      <c r="G2" s="1639"/>
      <c r="H2" s="1639"/>
      <c r="I2" s="1639"/>
      <c r="J2" s="1639"/>
      <c r="K2" s="1639"/>
      <c r="L2" s="1639"/>
      <c r="M2" s="1640"/>
    </row>
    <row r="3" spans="1:13" ht="31.5">
      <c r="A3" s="1729"/>
      <c r="B3" s="151" t="s">
        <v>1063</v>
      </c>
      <c r="C3" s="1733" t="s">
        <v>1829</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222">
        <v>9</v>
      </c>
      <c r="I4" s="118"/>
      <c r="J4" s="118"/>
      <c r="K4" s="118"/>
      <c r="L4" s="118"/>
      <c r="M4" s="119"/>
    </row>
    <row r="5" spans="1:13" ht="21.75" customHeight="1">
      <c r="A5" s="1729"/>
      <c r="B5" s="142" t="s">
        <v>947</v>
      </c>
      <c r="C5" s="2497" t="s">
        <v>1897</v>
      </c>
      <c r="D5" s="2491"/>
      <c r="E5" s="2491"/>
      <c r="F5" s="2491"/>
      <c r="G5" s="2491"/>
      <c r="H5" s="2491"/>
      <c r="I5" s="2491"/>
      <c r="J5" s="2491"/>
      <c r="K5" s="2491"/>
      <c r="L5" s="2491"/>
      <c r="M5" s="2492"/>
    </row>
    <row r="6" spans="1:13" ht="31.5" customHeight="1">
      <c r="A6" s="1729"/>
      <c r="B6" s="142" t="s">
        <v>948</v>
      </c>
      <c r="C6" s="2497" t="s">
        <v>1157</v>
      </c>
      <c r="D6" s="2491"/>
      <c r="E6" s="2491"/>
      <c r="F6" s="2491"/>
      <c r="G6" s="2491"/>
      <c r="H6" s="2491"/>
      <c r="I6" s="2491"/>
      <c r="J6" s="2491"/>
      <c r="K6" s="2491"/>
      <c r="L6" s="2491"/>
      <c r="M6" s="2492"/>
    </row>
    <row r="7" spans="1:13">
      <c r="A7" s="1729"/>
      <c r="B7" s="151" t="s">
        <v>949</v>
      </c>
      <c r="C7" s="1583" t="s">
        <v>31</v>
      </c>
      <c r="D7" s="1560"/>
      <c r="E7" s="120"/>
      <c r="F7" s="120"/>
      <c r="G7" s="121"/>
      <c r="H7" s="61" t="s">
        <v>296</v>
      </c>
      <c r="I7" s="1559" t="s">
        <v>50</v>
      </c>
      <c r="J7" s="1560"/>
      <c r="K7" s="1560"/>
      <c r="L7" s="1560"/>
      <c r="M7" s="1561"/>
    </row>
    <row r="8" spans="1:13" ht="3.75" customHeight="1">
      <c r="A8" s="1729"/>
      <c r="B8" s="1741" t="s">
        <v>950</v>
      </c>
      <c r="C8" s="122"/>
      <c r="D8" s="123"/>
      <c r="E8" s="123"/>
      <c r="F8" s="123"/>
      <c r="G8" s="123"/>
      <c r="H8" s="123"/>
      <c r="I8" s="123"/>
      <c r="J8" s="123"/>
      <c r="K8" s="123"/>
      <c r="L8" s="124"/>
      <c r="M8" s="125"/>
    </row>
    <row r="9" spans="1:13" ht="70.5" customHeight="1">
      <c r="A9" s="1729"/>
      <c r="B9" s="1742"/>
      <c r="C9" s="2021" t="s">
        <v>1898</v>
      </c>
      <c r="D9" s="2022"/>
      <c r="E9" s="27"/>
      <c r="F9" s="2022" t="s">
        <v>334</v>
      </c>
      <c r="G9" s="2022"/>
      <c r="H9" s="27"/>
      <c r="I9" s="1745" t="s">
        <v>1899</v>
      </c>
      <c r="J9" s="1745"/>
      <c r="K9" s="27"/>
      <c r="L9" s="2498" t="s">
        <v>1900</v>
      </c>
      <c r="M9" s="2499"/>
    </row>
    <row r="10" spans="1:13">
      <c r="A10" s="1729"/>
      <c r="B10" s="1743"/>
      <c r="C10" s="2019" t="s">
        <v>951</v>
      </c>
      <c r="D10" s="2020"/>
      <c r="E10" s="126"/>
      <c r="F10" s="2020" t="s">
        <v>951</v>
      </c>
      <c r="G10" s="2020"/>
      <c r="H10" s="126"/>
      <c r="I10" s="2020" t="s">
        <v>951</v>
      </c>
      <c r="J10" s="2020"/>
      <c r="K10" s="126"/>
      <c r="L10" s="2020" t="s">
        <v>951</v>
      </c>
      <c r="M10" s="2496"/>
    </row>
    <row r="11" spans="1:13" ht="35.25" customHeight="1">
      <c r="A11" s="1729"/>
      <c r="B11" s="151" t="s">
        <v>952</v>
      </c>
      <c r="C11" s="2493" t="s">
        <v>1901</v>
      </c>
      <c r="D11" s="2494"/>
      <c r="E11" s="2494"/>
      <c r="F11" s="2494"/>
      <c r="G11" s="2494"/>
      <c r="H11" s="2494"/>
      <c r="I11" s="2494"/>
      <c r="J11" s="2494"/>
      <c r="K11" s="2494"/>
      <c r="L11" s="2494"/>
      <c r="M11" s="2495"/>
    </row>
    <row r="12" spans="1:13" ht="95.25" customHeight="1">
      <c r="A12" s="1729"/>
      <c r="B12" s="151" t="s">
        <v>1069</v>
      </c>
      <c r="C12" s="2493" t="s">
        <v>1902</v>
      </c>
      <c r="D12" s="2494"/>
      <c r="E12" s="2494"/>
      <c r="F12" s="2494"/>
      <c r="G12" s="2494"/>
      <c r="H12" s="2494"/>
      <c r="I12" s="2494"/>
      <c r="J12" s="2494"/>
      <c r="K12" s="2494"/>
      <c r="L12" s="2494"/>
      <c r="M12" s="2495"/>
    </row>
    <row r="13" spans="1:13" ht="31.5">
      <c r="A13" s="1729"/>
      <c r="B13" s="151" t="s">
        <v>1071</v>
      </c>
      <c r="C13" s="1899" t="s">
        <v>765</v>
      </c>
      <c r="D13" s="1900"/>
      <c r="E13" s="1900"/>
      <c r="F13" s="1900"/>
      <c r="G13" s="1900"/>
      <c r="H13" s="1900"/>
      <c r="I13" s="1900"/>
      <c r="J13" s="1900"/>
      <c r="K13" s="1900"/>
      <c r="L13" s="1900"/>
      <c r="M13" s="1901"/>
    </row>
    <row r="14" spans="1:13" ht="66" customHeight="1">
      <c r="A14" s="1729"/>
      <c r="B14" s="1746" t="s">
        <v>1072</v>
      </c>
      <c r="C14" s="1722" t="s">
        <v>53</v>
      </c>
      <c r="D14" s="1724"/>
      <c r="E14" s="84" t="s">
        <v>108</v>
      </c>
      <c r="F14" s="2490" t="s">
        <v>1903</v>
      </c>
      <c r="G14" s="2491"/>
      <c r="H14" s="2491"/>
      <c r="I14" s="2491"/>
      <c r="J14" s="2491"/>
      <c r="K14" s="2491"/>
      <c r="L14" s="2491"/>
      <c r="M14" s="2492"/>
    </row>
    <row r="15" spans="1:13">
      <c r="A15" s="1729"/>
      <c r="B15" s="1746"/>
      <c r="C15" s="99"/>
      <c r="D15" s="99"/>
      <c r="E15" s="167"/>
      <c r="F15" s="55"/>
      <c r="G15" s="55"/>
      <c r="H15" s="55"/>
      <c r="I15" s="55"/>
      <c r="J15" s="55"/>
      <c r="K15" s="55"/>
      <c r="L15" s="124"/>
      <c r="M15" s="125"/>
    </row>
    <row r="16" spans="1:13">
      <c r="A16" s="1714" t="s">
        <v>204</v>
      </c>
      <c r="B16" s="140" t="s">
        <v>283</v>
      </c>
      <c r="C16" s="2503" t="s">
        <v>1904</v>
      </c>
      <c r="D16" s="2491"/>
      <c r="E16" s="2491"/>
      <c r="F16" s="2491"/>
      <c r="G16" s="2491"/>
      <c r="H16" s="2491"/>
      <c r="I16" s="2491"/>
      <c r="J16" s="2491"/>
      <c r="K16" s="2491"/>
      <c r="L16" s="2491"/>
      <c r="M16" s="2492"/>
    </row>
    <row r="17" spans="1:13" ht="39" customHeight="1">
      <c r="A17" s="1715"/>
      <c r="B17" s="140" t="s">
        <v>1074</v>
      </c>
      <c r="C17" s="2503" t="s">
        <v>813</v>
      </c>
      <c r="D17" s="2491"/>
      <c r="E17" s="2491"/>
      <c r="F17" s="2491"/>
      <c r="G17" s="2491"/>
      <c r="H17" s="2491"/>
      <c r="I17" s="2491"/>
      <c r="J17" s="2491"/>
      <c r="K17" s="2491"/>
      <c r="L17" s="2491"/>
      <c r="M17" s="2492"/>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1126</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22">
        <v>0</v>
      </c>
      <c r="E30" s="220" t="s">
        <v>594</v>
      </c>
      <c r="F30" s="221" t="s">
        <v>975</v>
      </c>
      <c r="G30" s="222" t="s">
        <v>411</v>
      </c>
      <c r="H30" s="220" t="s">
        <v>594</v>
      </c>
      <c r="I30" s="221" t="s">
        <v>976</v>
      </c>
      <c r="J30" s="1663" t="s">
        <v>411</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4"/>
      <c r="E35" s="64"/>
      <c r="F35" s="64"/>
      <c r="G35" s="64"/>
      <c r="H35" s="64"/>
      <c r="I35" s="64"/>
      <c r="J35" s="64"/>
      <c r="K35" s="64"/>
      <c r="L35" s="64"/>
      <c r="M35" s="65"/>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ht="16.5" customHeight="1">
      <c r="A37" s="1715"/>
      <c r="B37" s="1557"/>
      <c r="C37" s="81"/>
      <c r="D37" s="457" t="s">
        <v>1905</v>
      </c>
      <c r="E37" s="673"/>
      <c r="F37" s="457" t="s">
        <v>1905</v>
      </c>
      <c r="G37" s="212"/>
      <c r="H37" s="212" t="s">
        <v>1906</v>
      </c>
      <c r="I37" s="212"/>
      <c r="J37" s="212" t="s">
        <v>1907</v>
      </c>
      <c r="K37" s="213"/>
      <c r="L37" s="563" t="s">
        <v>818</v>
      </c>
      <c r="M37" s="214"/>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563" t="s">
        <v>1908</v>
      </c>
      <c r="E39" s="213"/>
      <c r="F39" s="563" t="s">
        <v>1909</v>
      </c>
      <c r="G39" s="213"/>
      <c r="H39" s="564" t="s">
        <v>1910</v>
      </c>
      <c r="I39" s="213"/>
      <c r="J39" s="563" t="s">
        <v>1911</v>
      </c>
      <c r="K39" s="213"/>
      <c r="L39" s="563" t="s">
        <v>823</v>
      </c>
      <c r="M39" s="214" t="s">
        <v>594</v>
      </c>
    </row>
    <row r="40" spans="1:13">
      <c r="A40" s="1715"/>
      <c r="B40" s="1557"/>
      <c r="C40" s="81"/>
      <c r="D40" s="6">
        <v>2033</v>
      </c>
      <c r="E40" s="6"/>
      <c r="F40" s="10" t="s">
        <v>981</v>
      </c>
      <c r="G40" s="6"/>
      <c r="H40" s="131"/>
      <c r="I40" s="131"/>
      <c r="J40" s="131"/>
      <c r="K40" s="6"/>
      <c r="L40" s="6"/>
      <c r="M40" s="201"/>
    </row>
    <row r="41" spans="1:13" ht="15.75" customHeight="1">
      <c r="A41" s="1715"/>
      <c r="B41" s="1557"/>
      <c r="C41" s="81"/>
      <c r="D41" s="563" t="s">
        <v>1912</v>
      </c>
      <c r="E41" s="212"/>
      <c r="F41" s="2504" t="s">
        <v>1912</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121.5" customHeight="1">
      <c r="A47" s="1715"/>
      <c r="B47" s="151" t="s">
        <v>985</v>
      </c>
      <c r="C47" s="1577" t="s">
        <v>1913</v>
      </c>
      <c r="D47" s="1554"/>
      <c r="E47" s="1554"/>
      <c r="F47" s="1554"/>
      <c r="G47" s="1554"/>
      <c r="H47" s="1554"/>
      <c r="I47" s="1554"/>
      <c r="J47" s="1554"/>
      <c r="K47" s="1554"/>
      <c r="L47" s="1554"/>
      <c r="M47" s="1555"/>
    </row>
    <row r="48" spans="1:13" ht="32.25" customHeight="1">
      <c r="A48" s="1715"/>
      <c r="B48" s="140" t="s">
        <v>986</v>
      </c>
      <c r="C48" s="1577" t="s">
        <v>1914</v>
      </c>
      <c r="D48" s="1554"/>
      <c r="E48" s="1554"/>
      <c r="F48" s="1554"/>
      <c r="G48" s="1554"/>
      <c r="H48" s="1554"/>
      <c r="I48" s="1554"/>
      <c r="J48" s="1554"/>
      <c r="K48" s="1554"/>
      <c r="L48" s="1554"/>
      <c r="M48" s="1555"/>
    </row>
    <row r="49" spans="1:13">
      <c r="A49" s="1715"/>
      <c r="B49" s="140" t="s">
        <v>988</v>
      </c>
      <c r="C49" s="941">
        <v>90</v>
      </c>
      <c r="D49" s="216" t="s">
        <v>594</v>
      </c>
      <c r="E49" s="216" t="s">
        <v>594</v>
      </c>
      <c r="F49" s="216" t="s">
        <v>594</v>
      </c>
      <c r="G49" s="216" t="s">
        <v>594</v>
      </c>
      <c r="H49" s="216" t="s">
        <v>594</v>
      </c>
      <c r="I49" s="216" t="s">
        <v>594</v>
      </c>
      <c r="J49" s="216" t="s">
        <v>594</v>
      </c>
      <c r="K49" s="216" t="s">
        <v>594</v>
      </c>
      <c r="L49" s="216" t="s">
        <v>594</v>
      </c>
      <c r="M49" s="217" t="s">
        <v>594</v>
      </c>
    </row>
    <row r="50" spans="1:13">
      <c r="A50" s="1715"/>
      <c r="B50" s="140" t="s">
        <v>990</v>
      </c>
      <c r="C50" s="1923" t="s">
        <v>1099</v>
      </c>
      <c r="D50" s="1924"/>
      <c r="E50" s="1924"/>
      <c r="F50" s="1924"/>
      <c r="G50" s="1924"/>
      <c r="H50" s="1924"/>
      <c r="I50" s="1924"/>
      <c r="J50" s="1924"/>
      <c r="K50" s="1924"/>
      <c r="L50" s="1924"/>
      <c r="M50" s="1925"/>
    </row>
    <row r="51" spans="1:13" ht="15.75" customHeight="1">
      <c r="A51" s="1699" t="s">
        <v>216</v>
      </c>
      <c r="B51" s="144" t="s">
        <v>992</v>
      </c>
      <c r="C51" s="2497" t="s">
        <v>826</v>
      </c>
      <c r="D51" s="2491"/>
      <c r="E51" s="2491"/>
      <c r="F51" s="2491"/>
      <c r="G51" s="2491"/>
      <c r="H51" s="2491"/>
      <c r="I51" s="2491"/>
      <c r="J51" s="2491"/>
      <c r="K51" s="2491"/>
      <c r="L51" s="2491"/>
      <c r="M51" s="2492"/>
    </row>
    <row r="52" spans="1:13">
      <c r="A52" s="1700"/>
      <c r="B52" s="144" t="s">
        <v>993</v>
      </c>
      <c r="C52" s="2497" t="s">
        <v>1915</v>
      </c>
      <c r="D52" s="2491"/>
      <c r="E52" s="2491"/>
      <c r="F52" s="2491"/>
      <c r="G52" s="2491"/>
      <c r="H52" s="2491"/>
      <c r="I52" s="2491"/>
      <c r="J52" s="2491"/>
      <c r="K52" s="2491"/>
      <c r="L52" s="2491"/>
      <c r="M52" s="2492"/>
    </row>
    <row r="53" spans="1:13">
      <c r="A53" s="1700"/>
      <c r="B53" s="144" t="s">
        <v>995</v>
      </c>
      <c r="C53" s="2497" t="s">
        <v>1916</v>
      </c>
      <c r="D53" s="2491"/>
      <c r="E53" s="2491"/>
      <c r="F53" s="2491"/>
      <c r="G53" s="2491"/>
      <c r="H53" s="2491"/>
      <c r="I53" s="2491"/>
      <c r="J53" s="2491"/>
      <c r="K53" s="2491"/>
      <c r="L53" s="2491"/>
      <c r="M53" s="2492"/>
    </row>
    <row r="54" spans="1:13" ht="15.75" customHeight="1">
      <c r="A54" s="1700"/>
      <c r="B54" s="145" t="s">
        <v>997</v>
      </c>
      <c r="C54" s="2497" t="s">
        <v>1917</v>
      </c>
      <c r="D54" s="2491"/>
      <c r="E54" s="2491"/>
      <c r="F54" s="2491"/>
      <c r="G54" s="2491"/>
      <c r="H54" s="2491"/>
      <c r="I54" s="2491"/>
      <c r="J54" s="2491"/>
      <c r="K54" s="2491"/>
      <c r="L54" s="2491"/>
      <c r="M54" s="2492"/>
    </row>
    <row r="55" spans="1:13" ht="15.75" customHeight="1">
      <c r="A55" s="1700"/>
      <c r="B55" s="144" t="s">
        <v>998</v>
      </c>
      <c r="C55" s="2500" t="s">
        <v>827</v>
      </c>
      <c r="D55" s="2501"/>
      <c r="E55" s="2501"/>
      <c r="F55" s="2501"/>
      <c r="G55" s="2501"/>
      <c r="H55" s="2501"/>
      <c r="I55" s="2501"/>
      <c r="J55" s="2501"/>
      <c r="K55" s="2501"/>
      <c r="L55" s="2501"/>
      <c r="M55" s="2502"/>
    </row>
    <row r="56" spans="1:13">
      <c r="A56" s="1704"/>
      <c r="B56" s="144" t="s">
        <v>999</v>
      </c>
      <c r="C56" s="1917">
        <v>3649090</v>
      </c>
      <c r="D56" s="1918"/>
      <c r="E56" s="1918"/>
      <c r="F56" s="1918"/>
      <c r="G56" s="1918"/>
      <c r="H56" s="1918"/>
      <c r="I56" s="1918"/>
      <c r="J56" s="1918"/>
      <c r="K56" s="1918"/>
      <c r="L56" s="1918"/>
      <c r="M56" s="1919"/>
    </row>
    <row r="57" spans="1:13" ht="15.75" customHeight="1">
      <c r="A57" s="1699" t="s">
        <v>1000</v>
      </c>
      <c r="B57" s="146" t="s">
        <v>1001</v>
      </c>
      <c r="C57" s="1577" t="s">
        <v>1168</v>
      </c>
      <c r="D57" s="1554"/>
      <c r="E57" s="1554"/>
      <c r="F57" s="1554"/>
      <c r="G57" s="1554"/>
      <c r="H57" s="1554"/>
      <c r="I57" s="1554"/>
      <c r="J57" s="1554"/>
      <c r="K57" s="1554"/>
      <c r="L57" s="1554"/>
      <c r="M57" s="1555"/>
    </row>
    <row r="58" spans="1:13" ht="30" customHeight="1">
      <c r="A58" s="1700"/>
      <c r="B58" s="146" t="s">
        <v>1003</v>
      </c>
      <c r="C58" s="1577" t="s">
        <v>1169</v>
      </c>
      <c r="D58" s="1554"/>
      <c r="E58" s="1554"/>
      <c r="F58" s="1554"/>
      <c r="G58" s="1554"/>
      <c r="H58" s="1554"/>
      <c r="I58" s="1554"/>
      <c r="J58" s="1554"/>
      <c r="K58" s="1554"/>
      <c r="L58" s="1554"/>
      <c r="M58" s="1555"/>
    </row>
    <row r="59" spans="1:13" ht="30" customHeight="1">
      <c r="A59" s="1700"/>
      <c r="B59" s="147" t="s">
        <v>296</v>
      </c>
      <c r="C59" s="2139" t="s">
        <v>50</v>
      </c>
      <c r="D59" s="2140"/>
      <c r="E59" s="2140"/>
      <c r="F59" s="2140"/>
      <c r="G59" s="2140"/>
      <c r="H59" s="2140"/>
      <c r="I59" s="2140"/>
      <c r="J59" s="2140"/>
      <c r="K59" s="2140"/>
      <c r="L59" s="2140"/>
      <c r="M59" s="2140"/>
    </row>
    <row r="60" spans="1:13" ht="93.75" customHeight="1">
      <c r="A60" s="138" t="s">
        <v>220</v>
      </c>
      <c r="B60" s="148"/>
      <c r="C60" s="2213" t="s">
        <v>1918</v>
      </c>
      <c r="D60" s="1765"/>
      <c r="E60" s="1765"/>
      <c r="F60" s="1765"/>
      <c r="G60" s="1765"/>
      <c r="H60" s="1765"/>
      <c r="I60" s="1765"/>
      <c r="J60" s="1765"/>
      <c r="K60" s="1765"/>
      <c r="L60" s="1765"/>
      <c r="M60" s="1766"/>
    </row>
  </sheetData>
  <mergeCells count="51">
    <mergeCell ref="A57:A59"/>
    <mergeCell ref="C57:M57"/>
    <mergeCell ref="C58:M58"/>
    <mergeCell ref="C59:M59"/>
    <mergeCell ref="C16:M16"/>
    <mergeCell ref="C17:M17"/>
    <mergeCell ref="B18:B24"/>
    <mergeCell ref="B25:B28"/>
    <mergeCell ref="J30:L30"/>
    <mergeCell ref="B32:B34"/>
    <mergeCell ref="B35:B42"/>
    <mergeCell ref="F41:G41"/>
    <mergeCell ref="B43:B46"/>
    <mergeCell ref="C60:M60"/>
    <mergeCell ref="L9:M9"/>
    <mergeCell ref="C50:M50"/>
    <mergeCell ref="A51:A56"/>
    <mergeCell ref="C51:M51"/>
    <mergeCell ref="C52:M52"/>
    <mergeCell ref="C53:M53"/>
    <mergeCell ref="C54:M54"/>
    <mergeCell ref="C55:M55"/>
    <mergeCell ref="C56:M56"/>
    <mergeCell ref="F44:F45"/>
    <mergeCell ref="G44:J45"/>
    <mergeCell ref="L44:M45"/>
    <mergeCell ref="C47:M47"/>
    <mergeCell ref="C48:M48"/>
    <mergeCell ref="A16:A50"/>
    <mergeCell ref="A2:A15"/>
    <mergeCell ref="C2:M2"/>
    <mergeCell ref="C3:M3"/>
    <mergeCell ref="F4:G4"/>
    <mergeCell ref="C5:M5"/>
    <mergeCell ref="C6:M6"/>
    <mergeCell ref="C7:D7"/>
    <mergeCell ref="I7:M7"/>
    <mergeCell ref="B8:B10"/>
    <mergeCell ref="C9:D9"/>
    <mergeCell ref="B14:B15"/>
    <mergeCell ref="C14:D14"/>
    <mergeCell ref="F9:G9"/>
    <mergeCell ref="I9:J9"/>
    <mergeCell ref="C10:D10"/>
    <mergeCell ref="F10:G10"/>
    <mergeCell ref="F14:M14"/>
    <mergeCell ref="C11:M11"/>
    <mergeCell ref="L10:M10"/>
    <mergeCell ref="C12:M12"/>
    <mergeCell ref="C13:M13"/>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3"/>
  <sheetViews>
    <sheetView topLeftCell="C4" zoomScale="72" zoomScaleNormal="72" zoomScalePageLayoutView="70" workbookViewId="0">
      <selection activeCell="C2" sqref="C2:M2"/>
    </sheetView>
  </sheetViews>
  <sheetFormatPr baseColWidth="10" defaultColWidth="9.140625" defaultRowHeight="15.75"/>
  <cols>
    <col min="1" max="1" width="25.140625" style="310" customWidth="1"/>
    <col min="2" max="2" width="39.140625" style="311" customWidth="1"/>
    <col min="3" max="16384" width="9.140625" style="310"/>
  </cols>
  <sheetData>
    <row r="1" spans="1:13">
      <c r="A1" s="56"/>
      <c r="B1" s="57" t="s">
        <v>1919</v>
      </c>
      <c r="C1" s="58"/>
      <c r="D1" s="58"/>
      <c r="E1" s="58"/>
      <c r="F1" s="58"/>
      <c r="G1" s="58"/>
      <c r="H1" s="58"/>
      <c r="I1" s="58"/>
      <c r="J1" s="58"/>
      <c r="K1" s="58"/>
      <c r="L1" s="58"/>
      <c r="M1" s="59"/>
    </row>
    <row r="2" spans="1:13" ht="39.75" customHeight="1">
      <c r="A2" s="1728" t="s">
        <v>944</v>
      </c>
      <c r="B2" s="139" t="s">
        <v>945</v>
      </c>
      <c r="C2" s="1574" t="s">
        <v>829</v>
      </c>
      <c r="D2" s="1575"/>
      <c r="E2" s="1575"/>
      <c r="F2" s="1575"/>
      <c r="G2" s="1575"/>
      <c r="H2" s="1575"/>
      <c r="I2" s="1575"/>
      <c r="J2" s="1575"/>
      <c r="K2" s="1575"/>
      <c r="L2" s="1575"/>
      <c r="M2" s="1576"/>
    </row>
    <row r="3" spans="1:13" ht="31.5">
      <c r="A3" s="1729"/>
      <c r="B3" s="151" t="s">
        <v>1063</v>
      </c>
      <c r="C3" s="1733" t="s">
        <v>1868</v>
      </c>
      <c r="D3" s="1734"/>
      <c r="E3" s="1734"/>
      <c r="F3" s="1734"/>
      <c r="G3" s="1734"/>
      <c r="H3" s="1734"/>
      <c r="I3" s="1734"/>
      <c r="J3" s="1734"/>
      <c r="K3" s="1734"/>
      <c r="L3" s="1734"/>
      <c r="M3" s="1735"/>
    </row>
    <row r="4" spans="1:13" ht="27" customHeight="1">
      <c r="A4" s="1729"/>
      <c r="B4" s="142" t="s">
        <v>292</v>
      </c>
      <c r="C4" s="114" t="s">
        <v>93</v>
      </c>
      <c r="D4" s="115"/>
      <c r="E4" s="116"/>
      <c r="F4" s="1736" t="s">
        <v>293</v>
      </c>
      <c r="G4" s="1737"/>
      <c r="H4" s="117">
        <v>10</v>
      </c>
      <c r="I4" s="118"/>
      <c r="J4" s="118"/>
      <c r="K4" s="118"/>
      <c r="L4" s="118"/>
      <c r="M4" s="119"/>
    </row>
    <row r="5" spans="1:13" ht="52.5" customHeight="1">
      <c r="A5" s="1729"/>
      <c r="B5" s="142" t="s">
        <v>947</v>
      </c>
      <c r="C5" s="1733" t="s">
        <v>1884</v>
      </c>
      <c r="D5" s="1734"/>
      <c r="E5" s="1734"/>
      <c r="F5" s="1734"/>
      <c r="G5" s="1734"/>
      <c r="H5" s="1734"/>
      <c r="I5" s="1734"/>
      <c r="J5" s="1734"/>
      <c r="K5" s="1734"/>
      <c r="L5" s="1734"/>
      <c r="M5" s="1735"/>
    </row>
    <row r="6" spans="1:13">
      <c r="A6" s="1729"/>
      <c r="B6" s="142" t="s">
        <v>948</v>
      </c>
      <c r="C6" s="1733" t="s">
        <v>1870</v>
      </c>
      <c r="D6" s="1734"/>
      <c r="E6" s="1734"/>
      <c r="F6" s="1734"/>
      <c r="G6" s="1734"/>
      <c r="H6" s="1734"/>
      <c r="I6" s="1734"/>
      <c r="J6" s="1734"/>
      <c r="K6" s="1734"/>
      <c r="L6" s="1734"/>
      <c r="M6" s="1735"/>
    </row>
    <row r="7" spans="1:13">
      <c r="A7" s="1729"/>
      <c r="B7" s="151" t="s">
        <v>949</v>
      </c>
      <c r="C7" s="1583" t="s">
        <v>31</v>
      </c>
      <c r="D7" s="1560"/>
      <c r="E7" s="120"/>
      <c r="F7" s="120"/>
      <c r="G7" s="121"/>
      <c r="H7" s="61" t="s">
        <v>296</v>
      </c>
      <c r="I7" s="1559" t="s">
        <v>50</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50</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93.75" customHeight="1">
      <c r="A11" s="1729"/>
      <c r="B11" s="151" t="s">
        <v>952</v>
      </c>
      <c r="C11" s="1716" t="s">
        <v>1920</v>
      </c>
      <c r="D11" s="1717"/>
      <c r="E11" s="1717"/>
      <c r="F11" s="1717"/>
      <c r="G11" s="1717"/>
      <c r="H11" s="1717"/>
      <c r="I11" s="1717"/>
      <c r="J11" s="1717"/>
      <c r="K11" s="1717"/>
      <c r="L11" s="1717"/>
      <c r="M11" s="1718"/>
    </row>
    <row r="12" spans="1:13" ht="70.5" customHeight="1">
      <c r="A12" s="1729"/>
      <c r="B12" s="151" t="s">
        <v>1069</v>
      </c>
      <c r="C12" s="1716" t="s">
        <v>1921</v>
      </c>
      <c r="D12" s="1717"/>
      <c r="E12" s="1717"/>
      <c r="F12" s="1717"/>
      <c r="G12" s="1717"/>
      <c r="H12" s="1717"/>
      <c r="I12" s="1717"/>
      <c r="J12" s="1717"/>
      <c r="K12" s="1717"/>
      <c r="L12" s="1717"/>
      <c r="M12" s="1718"/>
    </row>
    <row r="13" spans="1:13" ht="36.75" customHeight="1">
      <c r="A13" s="1729"/>
      <c r="B13" s="151" t="s">
        <v>1071</v>
      </c>
      <c r="C13" s="1899" t="s">
        <v>765</v>
      </c>
      <c r="D13" s="1900"/>
      <c r="E13" s="1900"/>
      <c r="F13" s="1900"/>
      <c r="G13" s="1900"/>
      <c r="H13" s="1900"/>
      <c r="I13" s="1900"/>
      <c r="J13" s="1900"/>
      <c r="K13" s="1900"/>
      <c r="L13" s="1900"/>
      <c r="M13" s="1901"/>
    </row>
    <row r="14" spans="1:13" ht="50.25" customHeight="1">
      <c r="A14" s="1729"/>
      <c r="B14" s="1746" t="s">
        <v>1072</v>
      </c>
      <c r="C14" s="1723" t="s">
        <v>55</v>
      </c>
      <c r="D14" s="1723"/>
      <c r="E14" s="84" t="s">
        <v>108</v>
      </c>
      <c r="F14" s="1722" t="s">
        <v>1887</v>
      </c>
      <c r="G14" s="1723"/>
      <c r="H14" s="1723"/>
      <c r="I14" s="1723"/>
      <c r="J14" s="1723"/>
      <c r="K14" s="1723"/>
      <c r="L14" s="1723"/>
      <c r="M14" s="2027"/>
    </row>
    <row r="15" spans="1:13">
      <c r="A15" s="1729"/>
      <c r="B15" s="1746"/>
      <c r="C15" s="99"/>
      <c r="D15" s="99"/>
      <c r="E15" s="167"/>
      <c r="F15" s="55"/>
      <c r="G15" s="55"/>
      <c r="H15" s="55"/>
      <c r="I15" s="55"/>
      <c r="J15" s="55"/>
      <c r="K15" s="55"/>
      <c r="L15" s="124"/>
      <c r="M15" s="125"/>
    </row>
    <row r="16" spans="1:13" ht="32.25" customHeight="1">
      <c r="A16" s="665" t="s">
        <v>204</v>
      </c>
      <c r="B16" s="140" t="s">
        <v>283</v>
      </c>
      <c r="C16" s="1716" t="s">
        <v>1922</v>
      </c>
      <c r="D16" s="1717"/>
      <c r="E16" s="1717"/>
      <c r="F16" s="1717"/>
      <c r="G16" s="1717"/>
      <c r="H16" s="1717"/>
      <c r="I16" s="1717"/>
      <c r="J16" s="1717"/>
      <c r="K16" s="1717"/>
      <c r="L16" s="1717"/>
      <c r="M16" s="1718"/>
    </row>
    <row r="17" spans="1:13" ht="110.25" customHeight="1">
      <c r="A17" s="666"/>
      <c r="B17" s="140" t="s">
        <v>1074</v>
      </c>
      <c r="C17" s="2136" t="s">
        <v>2153</v>
      </c>
      <c r="D17" s="2137"/>
      <c r="E17" s="2137"/>
      <c r="F17" s="2137"/>
      <c r="G17" s="2137"/>
      <c r="H17" s="2137"/>
      <c r="I17" s="2137"/>
      <c r="J17" s="2137"/>
      <c r="K17" s="2137"/>
      <c r="L17" s="2137"/>
      <c r="M17" s="2138"/>
    </row>
    <row r="18" spans="1:13" ht="15.75" customHeight="1">
      <c r="A18" s="666"/>
      <c r="B18" s="2505" t="s">
        <v>954</v>
      </c>
      <c r="C18" s="128"/>
      <c r="D18" s="12"/>
      <c r="E18" s="12"/>
      <c r="F18" s="12"/>
      <c r="G18" s="12"/>
      <c r="H18" s="12"/>
      <c r="I18" s="12"/>
      <c r="J18" s="12"/>
      <c r="K18" s="12"/>
      <c r="L18" s="12"/>
      <c r="M18" s="13"/>
    </row>
    <row r="19" spans="1:13" ht="15.75" customHeight="1">
      <c r="A19" s="666"/>
      <c r="B19" s="2506"/>
      <c r="C19" s="69"/>
      <c r="D19" s="14"/>
      <c r="E19" s="5"/>
      <c r="F19" s="14"/>
      <c r="G19" s="5"/>
      <c r="H19" s="14"/>
      <c r="I19" s="5"/>
      <c r="J19" s="14"/>
      <c r="K19" s="5"/>
      <c r="L19" s="5"/>
      <c r="M19" s="15"/>
    </row>
    <row r="20" spans="1:13" ht="31.5">
      <c r="A20" s="666"/>
      <c r="B20" s="2506"/>
      <c r="C20" s="70" t="s">
        <v>955</v>
      </c>
      <c r="D20" s="16"/>
      <c r="E20" s="779" t="s">
        <v>956</v>
      </c>
      <c r="F20" s="16"/>
      <c r="G20" s="779" t="s">
        <v>957</v>
      </c>
      <c r="H20" s="16"/>
      <c r="I20" s="779" t="s">
        <v>958</v>
      </c>
      <c r="J20" s="137"/>
      <c r="K20" s="779"/>
      <c r="L20" s="779"/>
      <c r="M20" s="60"/>
    </row>
    <row r="21" spans="1:13" ht="31.5">
      <c r="A21" s="666"/>
      <c r="B21" s="2506"/>
      <c r="C21" s="70" t="s">
        <v>959</v>
      </c>
      <c r="D21" s="18"/>
      <c r="E21" s="779" t="s">
        <v>960</v>
      </c>
      <c r="F21" s="19"/>
      <c r="G21" s="779" t="s">
        <v>961</v>
      </c>
      <c r="H21" s="19"/>
      <c r="I21" s="779"/>
      <c r="J21" s="780"/>
      <c r="K21" s="779"/>
      <c r="L21" s="779"/>
      <c r="M21" s="60"/>
    </row>
    <row r="22" spans="1:13" ht="31.5">
      <c r="A22" s="666"/>
      <c r="B22" s="2506"/>
      <c r="C22" s="70" t="s">
        <v>962</v>
      </c>
      <c r="D22" s="18"/>
      <c r="E22" s="779" t="s">
        <v>963</v>
      </c>
      <c r="F22" s="18"/>
      <c r="G22" s="779"/>
      <c r="H22" s="780"/>
      <c r="I22" s="779"/>
      <c r="J22" s="780"/>
      <c r="K22" s="779"/>
      <c r="L22" s="779"/>
      <c r="M22" s="60"/>
    </row>
    <row r="23" spans="1:13">
      <c r="A23" s="666"/>
      <c r="B23" s="2506"/>
      <c r="C23" s="70" t="s">
        <v>105</v>
      </c>
      <c r="D23" s="18" t="s">
        <v>964</v>
      </c>
      <c r="E23" s="779" t="s">
        <v>965</v>
      </c>
      <c r="F23" s="129"/>
      <c r="G23" s="129"/>
      <c r="H23" s="129"/>
      <c r="I23" s="129"/>
      <c r="J23" s="129"/>
      <c r="K23" s="129"/>
      <c r="L23" s="129"/>
      <c r="M23" s="130"/>
    </row>
    <row r="24" spans="1:13" ht="15.75" customHeight="1">
      <c r="A24" s="666"/>
      <c r="B24" s="2507"/>
      <c r="C24" s="71"/>
      <c r="D24" s="20"/>
      <c r="E24" s="20"/>
      <c r="F24" s="20"/>
      <c r="G24" s="20"/>
      <c r="H24" s="20"/>
      <c r="I24" s="20"/>
      <c r="J24" s="20"/>
      <c r="K24" s="20"/>
      <c r="L24" s="20"/>
      <c r="M24" s="21"/>
    </row>
    <row r="25" spans="1:13" ht="16.5" customHeight="1">
      <c r="A25" s="666"/>
      <c r="B25" s="2505" t="s">
        <v>967</v>
      </c>
      <c r="C25" s="72"/>
      <c r="D25" s="22"/>
      <c r="E25" s="22"/>
      <c r="F25" s="22"/>
      <c r="G25" s="22"/>
      <c r="H25" s="22"/>
      <c r="I25" s="22"/>
      <c r="J25" s="22"/>
      <c r="K25" s="22"/>
      <c r="L25" s="124"/>
      <c r="M25" s="125"/>
    </row>
    <row r="26" spans="1:13">
      <c r="A26" s="666"/>
      <c r="B26" s="2506"/>
      <c r="C26" s="70" t="s">
        <v>968</v>
      </c>
      <c r="D26" s="19"/>
      <c r="E26" s="781"/>
      <c r="F26" s="779" t="s">
        <v>969</v>
      </c>
      <c r="G26" s="18"/>
      <c r="H26" s="781"/>
      <c r="I26" s="779" t="s">
        <v>970</v>
      </c>
      <c r="J26" s="18" t="s">
        <v>964</v>
      </c>
      <c r="K26" s="781"/>
      <c r="L26" s="25"/>
      <c r="M26" s="108"/>
    </row>
    <row r="27" spans="1:13" ht="31.5">
      <c r="A27" s="666"/>
      <c r="B27" s="2506"/>
      <c r="C27" s="70" t="s">
        <v>971</v>
      </c>
      <c r="D27" s="24"/>
      <c r="E27" s="25"/>
      <c r="F27" s="779" t="s">
        <v>972</v>
      </c>
      <c r="G27" s="19"/>
      <c r="H27" s="25"/>
      <c r="I27" s="26"/>
      <c r="J27" s="25"/>
      <c r="K27" s="27"/>
      <c r="L27" s="25"/>
      <c r="M27" s="108"/>
    </row>
    <row r="28" spans="1:13">
      <c r="A28" s="666"/>
      <c r="B28" s="2507"/>
      <c r="C28" s="73"/>
      <c r="D28" s="28"/>
      <c r="E28" s="28"/>
      <c r="F28" s="28"/>
      <c r="G28" s="28"/>
      <c r="H28" s="28"/>
      <c r="I28" s="28"/>
      <c r="J28" s="28"/>
      <c r="K28" s="28"/>
      <c r="L28" s="113"/>
      <c r="M28" s="127"/>
    </row>
    <row r="29" spans="1:13">
      <c r="A29" s="666"/>
      <c r="B29" s="879" t="s">
        <v>973</v>
      </c>
      <c r="C29" s="74"/>
      <c r="D29" s="55"/>
      <c r="E29" s="55"/>
      <c r="F29" s="55"/>
      <c r="G29" s="55"/>
      <c r="H29" s="55"/>
      <c r="I29" s="55"/>
      <c r="J29" s="55"/>
      <c r="K29" s="55"/>
      <c r="L29" s="55"/>
      <c r="M29" s="75"/>
    </row>
    <row r="30" spans="1:13" ht="33" customHeight="1">
      <c r="A30" s="666"/>
      <c r="B30" s="879"/>
      <c r="C30" s="880" t="s">
        <v>974</v>
      </c>
      <c r="D30" s="487">
        <v>0.67</v>
      </c>
      <c r="E30" s="780"/>
      <c r="F30" s="881" t="s">
        <v>975</v>
      </c>
      <c r="G30" s="882">
        <v>44734</v>
      </c>
      <c r="H30" s="780"/>
      <c r="I30" s="881" t="s">
        <v>976</v>
      </c>
      <c r="J30" s="1683" t="s">
        <v>1388</v>
      </c>
      <c r="K30" s="1684"/>
      <c r="L30" s="1551"/>
      <c r="M30" s="60"/>
    </row>
    <row r="31" spans="1:13">
      <c r="A31" s="666"/>
      <c r="B31" s="883"/>
      <c r="C31" s="71"/>
      <c r="D31" s="20"/>
      <c r="E31" s="20"/>
      <c r="F31" s="20"/>
      <c r="G31" s="20"/>
      <c r="H31" s="20"/>
      <c r="I31" s="20"/>
      <c r="J31" s="20"/>
      <c r="K31" s="20"/>
      <c r="L31" s="20"/>
      <c r="M31" s="21"/>
    </row>
    <row r="32" spans="1:13" ht="16.5" customHeight="1">
      <c r="A32" s="666"/>
      <c r="B32" s="2505" t="s">
        <v>977</v>
      </c>
      <c r="C32" s="77"/>
      <c r="D32" s="32"/>
      <c r="E32" s="32"/>
      <c r="F32" s="32"/>
      <c r="G32" s="32"/>
      <c r="H32" s="32"/>
      <c r="I32" s="32"/>
      <c r="J32" s="32"/>
      <c r="K32" s="32"/>
      <c r="L32" s="124"/>
      <c r="M32" s="125"/>
    </row>
    <row r="33" spans="1:13" ht="31.5">
      <c r="A33" s="666"/>
      <c r="B33" s="2506"/>
      <c r="C33" s="78" t="s">
        <v>978</v>
      </c>
      <c r="D33" s="786">
        <v>2023</v>
      </c>
      <c r="E33" s="34"/>
      <c r="F33" s="781" t="s">
        <v>979</v>
      </c>
      <c r="G33" s="35" t="s">
        <v>1076</v>
      </c>
      <c r="H33" s="34"/>
      <c r="I33" s="782"/>
      <c r="J33" s="34"/>
      <c r="K33" s="34"/>
      <c r="L33" s="25"/>
      <c r="M33" s="108"/>
    </row>
    <row r="34" spans="1:13">
      <c r="A34" s="666"/>
      <c r="B34" s="2507"/>
      <c r="C34" s="71"/>
      <c r="D34" s="784"/>
      <c r="E34" s="37"/>
      <c r="F34" s="20"/>
      <c r="G34" s="37"/>
      <c r="H34" s="37"/>
      <c r="I34" s="38"/>
      <c r="J34" s="37"/>
      <c r="K34" s="37"/>
      <c r="L34" s="113"/>
      <c r="M34" s="127"/>
    </row>
    <row r="35" spans="1:13" ht="16.5" customHeight="1">
      <c r="A35" s="666"/>
      <c r="B35" s="2505" t="s">
        <v>980</v>
      </c>
      <c r="C35" s="79"/>
      <c r="D35" s="66"/>
      <c r="E35" s="66"/>
      <c r="F35" s="66"/>
      <c r="G35" s="66"/>
      <c r="H35" s="66"/>
      <c r="I35" s="66"/>
      <c r="J35" s="66"/>
      <c r="K35" s="66"/>
      <c r="L35" s="66"/>
      <c r="M35" s="80"/>
    </row>
    <row r="36" spans="1:13">
      <c r="A36" s="666"/>
      <c r="B36" s="2506"/>
      <c r="C36" s="81"/>
      <c r="D36" s="6">
        <v>2023</v>
      </c>
      <c r="E36" s="6"/>
      <c r="F36" s="6">
        <v>2024</v>
      </c>
      <c r="G36" s="6"/>
      <c r="H36" s="131">
        <v>2025</v>
      </c>
      <c r="I36" s="131"/>
      <c r="J36" s="131">
        <v>2026</v>
      </c>
      <c r="K36" s="6"/>
      <c r="L36" s="6">
        <v>2027</v>
      </c>
      <c r="M36" s="39"/>
    </row>
    <row r="37" spans="1:13">
      <c r="A37" s="666"/>
      <c r="B37" s="2506"/>
      <c r="C37" s="81"/>
      <c r="D37" s="1935">
        <v>0.7</v>
      </c>
      <c r="E37" s="1936"/>
      <c r="F37" s="1935">
        <v>0.75</v>
      </c>
      <c r="G37" s="1936"/>
      <c r="H37" s="1935">
        <v>0.8</v>
      </c>
      <c r="I37" s="1936"/>
      <c r="J37" s="1935">
        <v>0.82</v>
      </c>
      <c r="K37" s="1936"/>
      <c r="L37" s="1935">
        <v>0.84</v>
      </c>
      <c r="M37" s="2508"/>
    </row>
    <row r="38" spans="1:13">
      <c r="A38" s="666"/>
      <c r="B38" s="2506"/>
      <c r="C38" s="81"/>
      <c r="D38" s="6">
        <v>2028</v>
      </c>
      <c r="E38" s="6"/>
      <c r="F38" s="6">
        <v>2029</v>
      </c>
      <c r="G38" s="6"/>
      <c r="H38" s="131">
        <v>2030</v>
      </c>
      <c r="I38" s="131"/>
      <c r="J38" s="131">
        <v>2031</v>
      </c>
      <c r="K38" s="6"/>
      <c r="L38" s="6">
        <v>2032</v>
      </c>
      <c r="M38" s="15"/>
    </row>
    <row r="39" spans="1:13">
      <c r="A39" s="666"/>
      <c r="B39" s="2506"/>
      <c r="C39" s="81"/>
      <c r="D39" s="1935">
        <v>0.86</v>
      </c>
      <c r="E39" s="1936"/>
      <c r="F39" s="1935">
        <v>0.88</v>
      </c>
      <c r="G39" s="1936"/>
      <c r="H39" s="1935">
        <v>0.9</v>
      </c>
      <c r="I39" s="1936"/>
      <c r="J39" s="1935">
        <v>0.92</v>
      </c>
      <c r="K39" s="1936"/>
      <c r="L39" s="1935">
        <v>0.94</v>
      </c>
      <c r="M39" s="2508"/>
    </row>
    <row r="40" spans="1:13">
      <c r="A40" s="666"/>
      <c r="B40" s="2506"/>
      <c r="C40" s="81"/>
      <c r="D40" s="6">
        <v>2033</v>
      </c>
      <c r="E40" s="6"/>
      <c r="F40" s="6"/>
      <c r="G40" s="6"/>
      <c r="H40" s="131"/>
      <c r="I40" s="131"/>
      <c r="J40" s="131"/>
      <c r="K40" s="6"/>
      <c r="L40" s="6"/>
      <c r="M40" s="15"/>
    </row>
    <row r="41" spans="1:13">
      <c r="A41" s="666"/>
      <c r="B41" s="2506"/>
      <c r="C41" s="81"/>
      <c r="D41" s="1935">
        <v>0.96</v>
      </c>
      <c r="E41" s="1936"/>
      <c r="F41" s="93"/>
      <c r="G41" s="9"/>
      <c r="H41" s="93"/>
      <c r="I41" s="9"/>
      <c r="J41" s="93"/>
      <c r="K41" s="9"/>
      <c r="L41" s="93"/>
      <c r="M41" s="95"/>
    </row>
    <row r="42" spans="1:13">
      <c r="A42" s="666"/>
      <c r="B42" s="2506"/>
      <c r="C42" s="81"/>
      <c r="D42" s="10"/>
      <c r="E42" s="94"/>
      <c r="F42" s="10" t="s">
        <v>981</v>
      </c>
      <c r="G42" s="94"/>
      <c r="H42" s="63"/>
      <c r="I42" s="64"/>
      <c r="J42" s="63"/>
      <c r="K42" s="64"/>
      <c r="L42" s="63"/>
      <c r="M42" s="65"/>
    </row>
    <row r="43" spans="1:13">
      <c r="A43" s="666"/>
      <c r="B43" s="2506"/>
      <c r="C43" s="81"/>
      <c r="D43" s="93"/>
      <c r="E43" s="9"/>
      <c r="F43" s="1935">
        <v>0.96</v>
      </c>
      <c r="G43" s="1936"/>
      <c r="H43" s="97"/>
      <c r="I43" s="97"/>
      <c r="J43" s="97"/>
      <c r="K43" s="6"/>
      <c r="L43" s="97"/>
      <c r="M43" s="83"/>
    </row>
    <row r="44" spans="1:13">
      <c r="A44" s="666"/>
      <c r="B44" s="2507"/>
      <c r="C44" s="82"/>
      <c r="D44" s="10"/>
      <c r="E44" s="94"/>
      <c r="F44" s="10"/>
      <c r="G44" s="94"/>
      <c r="H44" s="92"/>
      <c r="I44" s="67"/>
      <c r="J44" s="92"/>
      <c r="K44" s="67"/>
      <c r="L44" s="92"/>
      <c r="M44" s="68"/>
    </row>
    <row r="45" spans="1:13" ht="15.75" customHeight="1">
      <c r="A45" s="666"/>
      <c r="B45" s="2505" t="s">
        <v>982</v>
      </c>
      <c r="C45" s="72"/>
      <c r="D45" s="22"/>
      <c r="E45" s="22"/>
      <c r="F45" s="22"/>
      <c r="G45" s="22"/>
      <c r="H45" s="22"/>
      <c r="I45" s="22"/>
      <c r="J45" s="22"/>
      <c r="K45" s="22"/>
      <c r="L45" s="25"/>
      <c r="M45" s="108"/>
    </row>
    <row r="46" spans="1:13">
      <c r="A46" s="666"/>
      <c r="B46" s="2506"/>
      <c r="C46" s="109"/>
      <c r="D46" s="40" t="s">
        <v>93</v>
      </c>
      <c r="E46" s="41" t="s">
        <v>95</v>
      </c>
      <c r="F46" s="667" t="s">
        <v>983</v>
      </c>
      <c r="G46" s="1593"/>
      <c r="H46" s="1594"/>
      <c r="I46" s="1594"/>
      <c r="J46" s="1595"/>
      <c r="K46" s="785" t="s">
        <v>984</v>
      </c>
      <c r="L46" s="668"/>
      <c r="M46" s="669"/>
    </row>
    <row r="47" spans="1:13">
      <c r="A47" s="666"/>
      <c r="B47" s="2506"/>
      <c r="C47" s="109"/>
      <c r="D47" s="111"/>
      <c r="E47" s="18" t="s">
        <v>964</v>
      </c>
      <c r="F47" s="667"/>
      <c r="G47" s="1596"/>
      <c r="H47" s="1597"/>
      <c r="I47" s="1597"/>
      <c r="J47" s="1598"/>
      <c r="K47" s="25"/>
      <c r="L47" s="670"/>
      <c r="M47" s="671"/>
    </row>
    <row r="48" spans="1:13">
      <c r="A48" s="666"/>
      <c r="B48" s="2507"/>
      <c r="C48" s="112"/>
      <c r="D48" s="113"/>
      <c r="E48" s="113"/>
      <c r="F48" s="113"/>
      <c r="G48" s="113"/>
      <c r="H48" s="113"/>
      <c r="I48" s="113"/>
      <c r="J48" s="113"/>
      <c r="K48" s="113"/>
      <c r="L48" s="25"/>
      <c r="M48" s="108"/>
    </row>
    <row r="49" spans="1:13" ht="65.25" customHeight="1">
      <c r="A49" s="666"/>
      <c r="B49" s="884" t="s">
        <v>985</v>
      </c>
      <c r="C49" s="1716" t="s">
        <v>1923</v>
      </c>
      <c r="D49" s="1717"/>
      <c r="E49" s="1717"/>
      <c r="F49" s="1717"/>
      <c r="G49" s="1717"/>
      <c r="H49" s="1717"/>
      <c r="I49" s="1717"/>
      <c r="J49" s="1717"/>
      <c r="K49" s="1717"/>
      <c r="L49" s="1717"/>
      <c r="M49" s="1718"/>
    </row>
    <row r="50" spans="1:13" ht="45" customHeight="1">
      <c r="A50" s="666"/>
      <c r="B50" s="885" t="s">
        <v>986</v>
      </c>
      <c r="C50" s="1716">
        <v>2021</v>
      </c>
      <c r="D50" s="1717"/>
      <c r="E50" s="1717"/>
      <c r="F50" s="1717"/>
      <c r="G50" s="1717"/>
      <c r="H50" s="1717"/>
      <c r="I50" s="1717"/>
      <c r="J50" s="1717"/>
      <c r="K50" s="1717"/>
      <c r="L50" s="1717"/>
      <c r="M50" s="1718"/>
    </row>
    <row r="51" spans="1:13">
      <c r="A51" s="666"/>
      <c r="B51" s="140" t="s">
        <v>988</v>
      </c>
      <c r="C51" s="1716">
        <v>75</v>
      </c>
      <c r="D51" s="1717"/>
      <c r="E51" s="1717"/>
      <c r="F51" s="1717"/>
      <c r="G51" s="1717"/>
      <c r="H51" s="1717"/>
      <c r="I51" s="1717"/>
      <c r="J51" s="1717"/>
      <c r="K51" s="1717"/>
      <c r="L51" s="1717"/>
      <c r="M51" s="1718"/>
    </row>
    <row r="52" spans="1:13">
      <c r="A52" s="666"/>
      <c r="B52" s="140" t="s">
        <v>990</v>
      </c>
      <c r="C52" s="1716">
        <v>2021</v>
      </c>
      <c r="D52" s="1717"/>
      <c r="E52" s="1717"/>
      <c r="F52" s="1717"/>
      <c r="G52" s="1717"/>
      <c r="H52" s="1717"/>
      <c r="I52" s="1717"/>
      <c r="J52" s="1717"/>
      <c r="K52" s="1717"/>
      <c r="L52" s="1717"/>
      <c r="M52" s="1718"/>
    </row>
    <row r="53" spans="1:13" ht="15.75" customHeight="1">
      <c r="A53" s="1699" t="s">
        <v>216</v>
      </c>
      <c r="B53" s="144" t="s">
        <v>992</v>
      </c>
      <c r="C53" s="1716" t="s">
        <v>832</v>
      </c>
      <c r="D53" s="1717"/>
      <c r="E53" s="1717"/>
      <c r="F53" s="1717"/>
      <c r="G53" s="1717"/>
      <c r="H53" s="1717"/>
      <c r="I53" s="1717"/>
      <c r="J53" s="1717"/>
      <c r="K53" s="1717"/>
      <c r="L53" s="1717"/>
      <c r="M53" s="1718"/>
    </row>
    <row r="54" spans="1:13" ht="16.5" customHeight="1">
      <c r="A54" s="1700"/>
      <c r="B54" s="144" t="s">
        <v>993</v>
      </c>
      <c r="C54" s="1716" t="s">
        <v>530</v>
      </c>
      <c r="D54" s="1717"/>
      <c r="E54" s="1717"/>
      <c r="F54" s="1717"/>
      <c r="G54" s="1717"/>
      <c r="H54" s="1717"/>
      <c r="I54" s="1717"/>
      <c r="J54" s="1717"/>
      <c r="K54" s="1717"/>
      <c r="L54" s="1717"/>
      <c r="M54" s="1718"/>
    </row>
    <row r="55" spans="1:13" ht="16.5" customHeight="1">
      <c r="A55" s="1700"/>
      <c r="B55" s="144" t="s">
        <v>995</v>
      </c>
      <c r="C55" s="1716" t="s">
        <v>1391</v>
      </c>
      <c r="D55" s="1717"/>
      <c r="E55" s="1717"/>
      <c r="F55" s="1717"/>
      <c r="G55" s="1717"/>
      <c r="H55" s="1717"/>
      <c r="I55" s="1717"/>
      <c r="J55" s="1717"/>
      <c r="K55" s="1717"/>
      <c r="L55" s="1717"/>
      <c r="M55" s="1718"/>
    </row>
    <row r="56" spans="1:13" ht="15.75" customHeight="1">
      <c r="A56" s="1700"/>
      <c r="B56" s="145" t="s">
        <v>997</v>
      </c>
      <c r="C56" s="1716" t="s">
        <v>831</v>
      </c>
      <c r="D56" s="1717"/>
      <c r="E56" s="1717"/>
      <c r="F56" s="1717"/>
      <c r="G56" s="1717"/>
      <c r="H56" s="1717"/>
      <c r="I56" s="1717"/>
      <c r="J56" s="1717"/>
      <c r="K56" s="1717"/>
      <c r="L56" s="1717"/>
      <c r="M56" s="1718"/>
    </row>
    <row r="57" spans="1:13" ht="15.75" customHeight="1">
      <c r="A57" s="1700"/>
      <c r="B57" s="144" t="s">
        <v>998</v>
      </c>
      <c r="C57" s="1716" t="s">
        <v>530</v>
      </c>
      <c r="D57" s="1717"/>
      <c r="E57" s="1717"/>
      <c r="F57" s="1717"/>
      <c r="G57" s="1717"/>
      <c r="H57" s="1717"/>
      <c r="I57" s="1717"/>
      <c r="J57" s="1717"/>
      <c r="K57" s="1717"/>
      <c r="L57" s="1717"/>
      <c r="M57" s="1718"/>
    </row>
    <row r="58" spans="1:13">
      <c r="A58" s="1704"/>
      <c r="B58" s="144" t="s">
        <v>999</v>
      </c>
      <c r="C58" s="1716">
        <v>3649090</v>
      </c>
      <c r="D58" s="1717"/>
      <c r="E58" s="1717"/>
      <c r="F58" s="1717"/>
      <c r="G58" s="1717"/>
      <c r="H58" s="1717"/>
      <c r="I58" s="1717"/>
      <c r="J58" s="1717"/>
      <c r="K58" s="1717"/>
      <c r="L58" s="1717"/>
      <c r="M58" s="1718"/>
    </row>
    <row r="59" spans="1:13" ht="15.75" customHeight="1">
      <c r="A59" s="1699" t="s">
        <v>1000</v>
      </c>
      <c r="B59" s="146" t="s">
        <v>1001</v>
      </c>
      <c r="C59" s="1716" t="s">
        <v>1168</v>
      </c>
      <c r="D59" s="1717"/>
      <c r="E59" s="1717"/>
      <c r="F59" s="1717"/>
      <c r="G59" s="1717"/>
      <c r="H59" s="1717"/>
      <c r="I59" s="1717"/>
      <c r="J59" s="1717"/>
      <c r="K59" s="1717"/>
      <c r="L59" s="1717"/>
      <c r="M59" s="1718"/>
    </row>
    <row r="60" spans="1:13" ht="15.75" customHeight="1">
      <c r="A60" s="1700"/>
      <c r="B60" s="146" t="s">
        <v>1003</v>
      </c>
      <c r="C60" s="1716" t="s">
        <v>1169</v>
      </c>
      <c r="D60" s="1717"/>
      <c r="E60" s="1717"/>
      <c r="F60" s="1717"/>
      <c r="G60" s="1717"/>
      <c r="H60" s="1717"/>
      <c r="I60" s="1717"/>
      <c r="J60" s="1717"/>
      <c r="K60" s="1717"/>
      <c r="L60" s="1717"/>
      <c r="M60" s="1718"/>
    </row>
    <row r="61" spans="1:13" ht="15.75" customHeight="1">
      <c r="A61" s="1700"/>
      <c r="B61" s="147" t="s">
        <v>296</v>
      </c>
      <c r="C61" s="1716" t="s">
        <v>50</v>
      </c>
      <c r="D61" s="1717"/>
      <c r="E61" s="1717"/>
      <c r="F61" s="1717"/>
      <c r="G61" s="1717"/>
      <c r="H61" s="1717"/>
      <c r="I61" s="1717"/>
      <c r="J61" s="1717"/>
      <c r="K61" s="1717"/>
      <c r="L61" s="1717"/>
      <c r="M61" s="1718"/>
    </row>
    <row r="62" spans="1:13" ht="25.5" customHeight="1">
      <c r="A62" s="138" t="s">
        <v>220</v>
      </c>
      <c r="B62" s="148"/>
      <c r="C62" s="1716" t="s">
        <v>1924</v>
      </c>
      <c r="D62" s="1717"/>
      <c r="E62" s="1717"/>
      <c r="F62" s="1717"/>
      <c r="G62" s="1717"/>
      <c r="H62" s="1717"/>
      <c r="I62" s="1717"/>
      <c r="J62" s="1717"/>
      <c r="K62" s="1717"/>
      <c r="L62" s="1717"/>
      <c r="M62" s="1718"/>
    </row>
    <row r="63" spans="1:13">
      <c r="A63" s="11"/>
      <c r="B63" s="42"/>
      <c r="C63" s="11"/>
      <c r="D63" s="11"/>
      <c r="E63" s="11"/>
      <c r="F63" s="11"/>
      <c r="G63" s="11"/>
      <c r="H63" s="11"/>
      <c r="I63" s="11"/>
      <c r="J63" s="11"/>
      <c r="K63" s="11"/>
      <c r="L63" s="11"/>
      <c r="M63" s="11"/>
    </row>
  </sheetData>
  <mergeCells count="58">
    <mergeCell ref="A2:A15"/>
    <mergeCell ref="C7:D7"/>
    <mergeCell ref="I7:M7"/>
    <mergeCell ref="B8:B10"/>
    <mergeCell ref="C9:D9"/>
    <mergeCell ref="F9:G9"/>
    <mergeCell ref="F4:G4"/>
    <mergeCell ref="I9:J9"/>
    <mergeCell ref="I10:J10"/>
    <mergeCell ref="C14:D14"/>
    <mergeCell ref="C12:M12"/>
    <mergeCell ref="C13:M13"/>
    <mergeCell ref="F14:M14"/>
    <mergeCell ref="C10:D10"/>
    <mergeCell ref="B14:B15"/>
    <mergeCell ref="C51:M51"/>
    <mergeCell ref="C52:M52"/>
    <mergeCell ref="B25:B28"/>
    <mergeCell ref="B32:B34"/>
    <mergeCell ref="B35:B44"/>
    <mergeCell ref="B45:B48"/>
    <mergeCell ref="G46:J47"/>
    <mergeCell ref="D41:E41"/>
    <mergeCell ref="F39:G39"/>
    <mergeCell ref="J30:L30"/>
    <mergeCell ref="D37:E37"/>
    <mergeCell ref="F37:G37"/>
    <mergeCell ref="H37:I37"/>
    <mergeCell ref="J37:K37"/>
    <mergeCell ref="L37:M37"/>
    <mergeCell ref="C49:M49"/>
    <mergeCell ref="A59:A61"/>
    <mergeCell ref="C59:M59"/>
    <mergeCell ref="C60:M60"/>
    <mergeCell ref="C61:M61"/>
    <mergeCell ref="A53:A58"/>
    <mergeCell ref="C16:M16"/>
    <mergeCell ref="C17:M17"/>
    <mergeCell ref="B18:B24"/>
    <mergeCell ref="H39:I39"/>
    <mergeCell ref="J39:K39"/>
    <mergeCell ref="L39:M39"/>
    <mergeCell ref="C62:M62"/>
    <mergeCell ref="C2:M2"/>
    <mergeCell ref="C3:M3"/>
    <mergeCell ref="C5:M5"/>
    <mergeCell ref="C6:M6"/>
    <mergeCell ref="C11:M11"/>
    <mergeCell ref="C53:M53"/>
    <mergeCell ref="C54:M54"/>
    <mergeCell ref="C55:M55"/>
    <mergeCell ref="C56:M56"/>
    <mergeCell ref="C57:M57"/>
    <mergeCell ref="C58:M58"/>
    <mergeCell ref="F43:G43"/>
    <mergeCell ref="C50:M50"/>
    <mergeCell ref="D39:E39"/>
    <mergeCell ref="F10:G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4" r:id="rId1"/>
    <hyperlink ref="C57" r:id="rId2"/>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3"/>
  <sheetViews>
    <sheetView topLeftCell="B3"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6384" width="9.140625" style="310"/>
  </cols>
  <sheetData>
    <row r="1" spans="1:13">
      <c r="A1" s="56"/>
      <c r="B1" s="57" t="s">
        <v>1925</v>
      </c>
      <c r="C1" s="58"/>
      <c r="D1" s="58"/>
      <c r="E1" s="58"/>
      <c r="F1" s="58"/>
      <c r="G1" s="58"/>
      <c r="H1" s="58"/>
      <c r="I1" s="58"/>
      <c r="J1" s="58"/>
      <c r="K1" s="58"/>
      <c r="L1" s="58"/>
      <c r="M1" s="59"/>
    </row>
    <row r="2" spans="1:13" ht="26.25" customHeight="1">
      <c r="A2" s="1728" t="s">
        <v>944</v>
      </c>
      <c r="B2" s="139" t="s">
        <v>945</v>
      </c>
      <c r="C2" s="2032" t="s">
        <v>1926</v>
      </c>
      <c r="D2" s="2033"/>
      <c r="E2" s="2033"/>
      <c r="F2" s="2033"/>
      <c r="G2" s="2033"/>
      <c r="H2" s="2033"/>
      <c r="I2" s="2033"/>
      <c r="J2" s="2033"/>
      <c r="K2" s="2033"/>
      <c r="L2" s="2033"/>
      <c r="M2" s="2034"/>
    </row>
    <row r="3" spans="1:13" ht="31.5">
      <c r="A3" s="1729"/>
      <c r="B3" s="151" t="s">
        <v>1063</v>
      </c>
      <c r="C3" s="1733" t="s">
        <v>1927</v>
      </c>
      <c r="D3" s="1734"/>
      <c r="E3" s="1734"/>
      <c r="F3" s="1734"/>
      <c r="G3" s="1734"/>
      <c r="H3" s="1734"/>
      <c r="I3" s="1734"/>
      <c r="J3" s="1734"/>
      <c r="K3" s="1734"/>
      <c r="L3" s="1734"/>
      <c r="M3" s="1735"/>
    </row>
    <row r="4" spans="1:13" ht="30.75" customHeight="1">
      <c r="A4" s="1729"/>
      <c r="B4" s="142" t="s">
        <v>292</v>
      </c>
      <c r="C4" s="114" t="s">
        <v>95</v>
      </c>
      <c r="D4" s="115"/>
      <c r="E4" s="116"/>
      <c r="F4" s="1736" t="s">
        <v>293</v>
      </c>
      <c r="G4" s="1737"/>
      <c r="H4" s="117"/>
      <c r="I4" s="118"/>
      <c r="J4" s="118"/>
      <c r="K4" s="118"/>
      <c r="L4" s="118"/>
      <c r="M4" s="119"/>
    </row>
    <row r="5" spans="1:13" ht="41.25" customHeight="1">
      <c r="A5" s="1729"/>
      <c r="B5" s="142" t="s">
        <v>947</v>
      </c>
      <c r="C5" s="1733"/>
      <c r="D5" s="1734"/>
      <c r="E5" s="1734"/>
      <c r="F5" s="1734"/>
      <c r="G5" s="1734"/>
      <c r="H5" s="1734"/>
      <c r="I5" s="1734"/>
      <c r="J5" s="1734"/>
      <c r="K5" s="1734"/>
      <c r="L5" s="1734"/>
      <c r="M5" s="1735"/>
    </row>
    <row r="6" spans="1:13">
      <c r="A6" s="1729"/>
      <c r="B6" s="142" t="s">
        <v>948</v>
      </c>
      <c r="C6" s="1733"/>
      <c r="D6" s="1734"/>
      <c r="E6" s="1734"/>
      <c r="F6" s="1734"/>
      <c r="G6" s="1734"/>
      <c r="H6" s="1734"/>
      <c r="I6" s="1734"/>
      <c r="J6" s="1734"/>
      <c r="K6" s="1734"/>
      <c r="L6" s="1734"/>
      <c r="M6" s="1735"/>
    </row>
    <row r="7" spans="1:13">
      <c r="A7" s="1729"/>
      <c r="B7" s="151" t="s">
        <v>949</v>
      </c>
      <c r="C7" s="1583"/>
      <c r="D7" s="1560"/>
      <c r="E7" s="120"/>
      <c r="F7" s="120"/>
      <c r="G7" s="121"/>
      <c r="H7" s="61" t="s">
        <v>296</v>
      </c>
      <c r="I7" s="1559" t="s">
        <v>1928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1240</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16.5" customHeight="1">
      <c r="A11" s="1729"/>
      <c r="B11" s="151" t="s">
        <v>952</v>
      </c>
      <c r="C11" s="1577" t="s">
        <v>1929</v>
      </c>
      <c r="D11" s="1554"/>
      <c r="E11" s="1554"/>
      <c r="F11" s="1554"/>
      <c r="G11" s="1554"/>
      <c r="H11" s="1554"/>
      <c r="I11" s="1554"/>
      <c r="J11" s="1554"/>
      <c r="K11" s="1554"/>
      <c r="L11" s="1554"/>
      <c r="M11" s="1555"/>
    </row>
    <row r="12" spans="1:13" ht="47.25" customHeight="1">
      <c r="A12" s="1729"/>
      <c r="B12" s="151" t="s">
        <v>1069</v>
      </c>
      <c r="C12" s="1577" t="s">
        <v>1930</v>
      </c>
      <c r="D12" s="1554"/>
      <c r="E12" s="1554"/>
      <c r="F12" s="1554"/>
      <c r="G12" s="1554"/>
      <c r="H12" s="1554"/>
      <c r="I12" s="1554"/>
      <c r="J12" s="1554"/>
      <c r="K12" s="1554"/>
      <c r="L12" s="1554"/>
      <c r="M12" s="1555"/>
    </row>
    <row r="13" spans="1:13" ht="50.25" customHeight="1">
      <c r="A13" s="1729"/>
      <c r="B13" s="151" t="s">
        <v>1071</v>
      </c>
      <c r="C13" s="1716" t="s">
        <v>765</v>
      </c>
      <c r="D13" s="1717"/>
      <c r="E13" s="1717"/>
      <c r="F13" s="1717"/>
      <c r="G13" s="1717"/>
      <c r="H13" s="1717"/>
      <c r="I13" s="1717"/>
      <c r="J13" s="1717"/>
      <c r="K13" s="1717"/>
      <c r="L13" s="1717"/>
      <c r="M13" s="1718"/>
    </row>
    <row r="14" spans="1:13" ht="57" customHeight="1">
      <c r="A14" s="1729"/>
      <c r="B14" s="1746" t="s">
        <v>1072</v>
      </c>
      <c r="C14" s="1723" t="s">
        <v>69</v>
      </c>
      <c r="D14" s="1723"/>
      <c r="E14" s="84" t="s">
        <v>108</v>
      </c>
      <c r="F14" s="1716" t="s">
        <v>1931</v>
      </c>
      <c r="G14" s="1717"/>
      <c r="H14" s="1717"/>
      <c r="I14" s="1717"/>
      <c r="J14" s="1717"/>
      <c r="K14" s="1717"/>
      <c r="L14" s="1717"/>
      <c r="M14" s="1717"/>
    </row>
    <row r="15" spans="1:13">
      <c r="A15" s="1729"/>
      <c r="B15" s="1746"/>
      <c r="C15" s="99"/>
      <c r="D15" s="99"/>
      <c r="E15" s="167"/>
      <c r="F15" s="55"/>
      <c r="G15" s="55"/>
      <c r="H15" s="55"/>
      <c r="I15" s="55"/>
      <c r="J15" s="55"/>
      <c r="K15" s="55"/>
      <c r="L15" s="124"/>
      <c r="M15" s="125"/>
    </row>
    <row r="16" spans="1:13">
      <c r="A16" s="1714" t="s">
        <v>204</v>
      </c>
      <c r="B16" s="140" t="s">
        <v>283</v>
      </c>
      <c r="C16" s="1577" t="s">
        <v>441</v>
      </c>
      <c r="D16" s="1554"/>
      <c r="E16" s="1554"/>
      <c r="F16" s="1554"/>
      <c r="G16" s="1554"/>
      <c r="H16" s="1554"/>
      <c r="I16" s="1554"/>
      <c r="J16" s="1554"/>
      <c r="K16" s="1554"/>
      <c r="L16" s="1554"/>
      <c r="M16" s="1555"/>
    </row>
    <row r="17" spans="1:13" ht="48.75" customHeight="1">
      <c r="A17" s="1715"/>
      <c r="B17" s="140" t="s">
        <v>1074</v>
      </c>
      <c r="C17" s="2079" t="s">
        <v>1932</v>
      </c>
      <c r="D17" s="1641"/>
      <c r="E17" s="1641"/>
      <c r="F17" s="1641"/>
      <c r="G17" s="1641"/>
      <c r="H17" s="1641"/>
      <c r="I17" s="1641"/>
      <c r="J17" s="1641"/>
      <c r="K17" s="1641"/>
      <c r="L17" s="1641"/>
      <c r="M17" s="1642"/>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37"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ht="31.5">
      <c r="A27" s="1715"/>
      <c r="B27" s="1557"/>
      <c r="C27" s="70" t="s">
        <v>971</v>
      </c>
      <c r="D27" s="24"/>
      <c r="E27" s="25"/>
      <c r="F27" s="779" t="s">
        <v>972</v>
      </c>
      <c r="G27" s="19"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27" customHeight="1">
      <c r="A30" s="1715"/>
      <c r="B30" s="143"/>
      <c r="C30" s="76" t="s">
        <v>974</v>
      </c>
      <c r="D30" s="909">
        <v>28567</v>
      </c>
      <c r="E30" s="781"/>
      <c r="F30" s="782" t="s">
        <v>975</v>
      </c>
      <c r="G30" s="19">
        <v>2021</v>
      </c>
      <c r="H30" s="781"/>
      <c r="I30" s="782" t="s">
        <v>976</v>
      </c>
      <c r="J30" s="1663" t="s">
        <v>1933</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940">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30">
        <v>28567</v>
      </c>
      <c r="E37" s="2031"/>
      <c r="F37" s="2030">
        <v>28567</v>
      </c>
      <c r="G37" s="2031"/>
      <c r="H37" s="2030">
        <v>28567</v>
      </c>
      <c r="I37" s="2031"/>
      <c r="J37" s="2030">
        <v>28567</v>
      </c>
      <c r="K37" s="2031"/>
      <c r="L37" s="2030">
        <v>28567</v>
      </c>
      <c r="M37" s="2031"/>
    </row>
    <row r="38" spans="1:13">
      <c r="A38" s="1715"/>
      <c r="B38" s="1557"/>
      <c r="C38" s="81"/>
      <c r="D38" s="6">
        <v>2028</v>
      </c>
      <c r="E38" s="6"/>
      <c r="F38" s="6">
        <v>2029</v>
      </c>
      <c r="G38" s="6"/>
      <c r="H38" s="131">
        <v>2030</v>
      </c>
      <c r="I38" s="131"/>
      <c r="J38" s="131">
        <v>2031</v>
      </c>
      <c r="K38" s="6"/>
      <c r="L38" s="6">
        <v>2032</v>
      </c>
      <c r="M38" s="15"/>
    </row>
    <row r="39" spans="1:13">
      <c r="A39" s="1715"/>
      <c r="B39" s="1557"/>
      <c r="C39" s="81"/>
      <c r="D39" s="2030">
        <v>28567</v>
      </c>
      <c r="E39" s="2031"/>
      <c r="F39" s="2030">
        <v>28567</v>
      </c>
      <c r="G39" s="2031"/>
      <c r="H39" s="2030">
        <v>28567</v>
      </c>
      <c r="I39" s="2031"/>
      <c r="J39" s="2030">
        <v>28567</v>
      </c>
      <c r="K39" s="2031"/>
      <c r="L39" s="2030">
        <v>28567</v>
      </c>
      <c r="M39" s="2031"/>
    </row>
    <row r="40" spans="1:13">
      <c r="A40" s="1715"/>
      <c r="B40" s="1557"/>
      <c r="C40" s="81"/>
      <c r="D40" s="6">
        <v>2033</v>
      </c>
      <c r="E40" s="6"/>
      <c r="F40" s="6"/>
      <c r="G40" s="6"/>
      <c r="H40" s="131"/>
      <c r="I40" s="131"/>
      <c r="J40" s="131"/>
      <c r="K40" s="6"/>
      <c r="L40" s="6"/>
      <c r="M40" s="15"/>
    </row>
    <row r="41" spans="1:13">
      <c r="A41" s="1715"/>
      <c r="B41" s="1557"/>
      <c r="C41" s="81"/>
      <c r="D41" s="2030">
        <v>28567</v>
      </c>
      <c r="E41" s="2031"/>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2030">
        <v>28567</v>
      </c>
      <c r="G43" s="2031"/>
      <c r="H43" s="1937"/>
      <c r="I43" s="1937"/>
      <c r="J43" s="97"/>
      <c r="K43" s="6"/>
      <c r="L43" s="97"/>
      <c r="M43" s="83"/>
    </row>
    <row r="44" spans="1:13">
      <c r="A44" s="1715"/>
      <c r="B44" s="1557"/>
      <c r="C44" s="82"/>
      <c r="D44" s="10"/>
      <c r="E44" s="94"/>
      <c r="F44" s="10"/>
      <c r="G44" s="94"/>
      <c r="H44" s="92"/>
      <c r="I44" s="67"/>
      <c r="J44" s="92"/>
      <c r="K44" s="67"/>
      <c r="L44" s="92"/>
      <c r="M44" s="68"/>
    </row>
    <row r="45" spans="1:13" ht="15.75"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785" t="s">
        <v>984</v>
      </c>
      <c r="L46" s="1599"/>
      <c r="M46" s="1600"/>
    </row>
    <row r="47" spans="1:13">
      <c r="A47" s="1715"/>
      <c r="B47" s="1557"/>
      <c r="C47" s="109"/>
      <c r="D47" s="111" t="s">
        <v>964</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36" customHeight="1">
      <c r="A49" s="1715"/>
      <c r="B49" s="151" t="s">
        <v>985</v>
      </c>
      <c r="C49" s="2142" t="s">
        <v>1934</v>
      </c>
      <c r="D49" s="2121"/>
      <c r="E49" s="2121"/>
      <c r="F49" s="2121"/>
      <c r="G49" s="2121"/>
      <c r="H49" s="2121"/>
      <c r="I49" s="2121"/>
      <c r="J49" s="2121"/>
      <c r="K49" s="2121"/>
      <c r="L49" s="2121"/>
      <c r="M49" s="2122"/>
    </row>
    <row r="50" spans="1:13">
      <c r="A50" s="1715"/>
      <c r="B50" s="140" t="s">
        <v>986</v>
      </c>
      <c r="C50" s="1553" t="s">
        <v>1935</v>
      </c>
      <c r="D50" s="1673"/>
      <c r="E50" s="1673"/>
      <c r="F50" s="1673"/>
      <c r="G50" s="1673"/>
      <c r="H50" s="1673"/>
      <c r="I50" s="1673"/>
      <c r="J50" s="1673"/>
      <c r="K50" s="1673"/>
      <c r="L50" s="1673"/>
      <c r="M50" s="1674"/>
    </row>
    <row r="51" spans="1:13">
      <c r="A51" s="1715"/>
      <c r="B51" s="140" t="s">
        <v>988</v>
      </c>
      <c r="C51" s="1917">
        <v>30</v>
      </c>
      <c r="D51" s="1918"/>
      <c r="E51" s="1918"/>
      <c r="F51" s="1918"/>
      <c r="G51" s="1918"/>
      <c r="H51" s="1918"/>
      <c r="I51" s="1918"/>
      <c r="J51" s="1918"/>
      <c r="K51" s="1918"/>
      <c r="L51" s="1918"/>
      <c r="M51" s="1919"/>
    </row>
    <row r="52" spans="1:13">
      <c r="A52" s="1715"/>
      <c r="B52" s="140" t="s">
        <v>990</v>
      </c>
      <c r="C52" s="1553" t="s">
        <v>1099</v>
      </c>
      <c r="D52" s="1673"/>
      <c r="E52" s="1673"/>
      <c r="F52" s="1673"/>
      <c r="G52" s="1673"/>
      <c r="H52" s="1673"/>
      <c r="I52" s="1673"/>
      <c r="J52" s="1673"/>
      <c r="K52" s="1673"/>
      <c r="L52" s="1673"/>
      <c r="M52" s="1674"/>
    </row>
    <row r="53" spans="1:13" ht="15.75" customHeight="1">
      <c r="A53" s="1699" t="s">
        <v>216</v>
      </c>
      <c r="B53" s="144" t="s">
        <v>992</v>
      </c>
      <c r="C53" s="1577" t="s">
        <v>553</v>
      </c>
      <c r="D53" s="1554"/>
      <c r="E53" s="1554"/>
      <c r="F53" s="1554"/>
      <c r="G53" s="1554"/>
      <c r="H53" s="1554"/>
      <c r="I53" s="1554"/>
      <c r="J53" s="1554"/>
      <c r="K53" s="1554"/>
      <c r="L53" s="1554"/>
      <c r="M53" s="1555"/>
    </row>
    <row r="54" spans="1:13">
      <c r="A54" s="1700"/>
      <c r="B54" s="144" t="s">
        <v>993</v>
      </c>
      <c r="C54" s="1577" t="s">
        <v>1260</v>
      </c>
      <c r="D54" s="1554"/>
      <c r="E54" s="1554"/>
      <c r="F54" s="1554"/>
      <c r="G54" s="1554"/>
      <c r="H54" s="1554"/>
      <c r="I54" s="1554"/>
      <c r="J54" s="1554"/>
      <c r="K54" s="1554"/>
      <c r="L54" s="1554"/>
      <c r="M54" s="1555"/>
    </row>
    <row r="55" spans="1:13">
      <c r="A55" s="1700"/>
      <c r="B55" s="144" t="s">
        <v>995</v>
      </c>
      <c r="C55" s="1577" t="s">
        <v>1249</v>
      </c>
      <c r="D55" s="1554"/>
      <c r="E55" s="1554"/>
      <c r="F55" s="1554"/>
      <c r="G55" s="1554"/>
      <c r="H55" s="1554"/>
      <c r="I55" s="1554"/>
      <c r="J55" s="1554"/>
      <c r="K55" s="1554"/>
      <c r="L55" s="1554"/>
      <c r="M55" s="1555"/>
    </row>
    <row r="56" spans="1:13" ht="15.75" customHeight="1">
      <c r="A56" s="1700"/>
      <c r="B56" s="145" t="s">
        <v>997</v>
      </c>
      <c r="C56" s="1577" t="s">
        <v>1250</v>
      </c>
      <c r="D56" s="1554"/>
      <c r="E56" s="1554"/>
      <c r="F56" s="1554"/>
      <c r="G56" s="1554"/>
      <c r="H56" s="1554"/>
      <c r="I56" s="1554"/>
      <c r="J56" s="1554"/>
      <c r="K56" s="1554"/>
      <c r="L56" s="1554"/>
      <c r="M56" s="1555"/>
    </row>
    <row r="57" spans="1:13" ht="15.75" customHeight="1">
      <c r="A57" s="1700"/>
      <c r="B57" s="144" t="s">
        <v>998</v>
      </c>
      <c r="C57" s="1912" t="s">
        <v>1261</v>
      </c>
      <c r="D57" s="1913"/>
      <c r="E57" s="1913"/>
      <c r="F57" s="1913"/>
      <c r="G57" s="1913"/>
      <c r="H57" s="1913"/>
      <c r="I57" s="1913"/>
      <c r="J57" s="1913"/>
      <c r="K57" s="1913"/>
      <c r="L57" s="1913"/>
      <c r="M57" s="1914"/>
    </row>
    <row r="58" spans="1:13">
      <c r="A58" s="1704"/>
      <c r="B58" s="144" t="s">
        <v>999</v>
      </c>
      <c r="C58" s="1577" t="s">
        <v>453</v>
      </c>
      <c r="D58" s="1554"/>
      <c r="E58" s="1554"/>
      <c r="F58" s="1554"/>
      <c r="G58" s="1554"/>
      <c r="H58" s="1554"/>
      <c r="I58" s="1554"/>
      <c r="J58" s="1554"/>
      <c r="K58" s="1554"/>
      <c r="L58" s="1554"/>
      <c r="M58" s="1555"/>
    </row>
    <row r="59" spans="1:13" ht="15.75" customHeight="1">
      <c r="A59" s="1699" t="s">
        <v>1000</v>
      </c>
      <c r="B59" s="146" t="s">
        <v>1001</v>
      </c>
      <c r="C59" s="1577" t="s">
        <v>1251</v>
      </c>
      <c r="D59" s="1554"/>
      <c r="E59" s="1554"/>
      <c r="F59" s="1554"/>
      <c r="G59" s="1554"/>
      <c r="H59" s="1554"/>
      <c r="I59" s="1554"/>
      <c r="J59" s="1554"/>
      <c r="K59" s="1554"/>
      <c r="L59" s="1554"/>
      <c r="M59" s="1555"/>
    </row>
    <row r="60" spans="1:13" ht="15.75" customHeight="1">
      <c r="A60" s="1700"/>
      <c r="B60" s="146" t="s">
        <v>1003</v>
      </c>
      <c r="C60" s="1577" t="s">
        <v>1252</v>
      </c>
      <c r="D60" s="1554"/>
      <c r="E60" s="1554"/>
      <c r="F60" s="1554"/>
      <c r="G60" s="1554"/>
      <c r="H60" s="1554"/>
      <c r="I60" s="1554"/>
      <c r="J60" s="1554"/>
      <c r="K60" s="1554"/>
      <c r="L60" s="1554"/>
      <c r="M60" s="1555"/>
    </row>
    <row r="61" spans="1:13" ht="15.75" customHeight="1">
      <c r="A61" s="1700"/>
      <c r="B61" s="147" t="s">
        <v>296</v>
      </c>
      <c r="C61" s="1577" t="s">
        <v>1249</v>
      </c>
      <c r="D61" s="1554"/>
      <c r="E61" s="1554"/>
      <c r="F61" s="1554"/>
      <c r="G61" s="1554"/>
      <c r="H61" s="1554"/>
      <c r="I61" s="1554"/>
      <c r="J61" s="1554"/>
      <c r="K61" s="1554"/>
      <c r="L61" s="1554"/>
      <c r="M61" s="1555"/>
    </row>
    <row r="62" spans="1:13" ht="79.5" customHeight="1">
      <c r="A62" s="138" t="s">
        <v>220</v>
      </c>
      <c r="B62" s="148" t="s">
        <v>220</v>
      </c>
      <c r="C62" s="2131"/>
      <c r="D62" s="2132"/>
      <c r="E62" s="2132"/>
      <c r="F62" s="2132"/>
      <c r="G62" s="2132"/>
      <c r="H62" s="2132"/>
      <c r="I62" s="2132"/>
      <c r="J62" s="2132"/>
      <c r="K62" s="2132"/>
      <c r="L62" s="2132"/>
      <c r="M62" s="2133"/>
    </row>
    <row r="63" spans="1:13">
      <c r="A63" s="11"/>
      <c r="B63" s="42"/>
      <c r="C63" s="11"/>
      <c r="D63" s="11"/>
      <c r="E63" s="11"/>
      <c r="F63" s="11"/>
      <c r="G63" s="11"/>
      <c r="H63" s="11"/>
      <c r="I63" s="11"/>
      <c r="J63" s="11"/>
      <c r="K63" s="11"/>
      <c r="L63" s="11"/>
      <c r="M63" s="11"/>
    </row>
  </sheetData>
  <mergeCells count="62">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J30:L30"/>
    <mergeCell ref="B32:B34"/>
    <mergeCell ref="B35:B44"/>
    <mergeCell ref="D37:E37"/>
    <mergeCell ref="F37:G37"/>
    <mergeCell ref="H37:I37"/>
    <mergeCell ref="J37:K37"/>
    <mergeCell ref="L37:M37"/>
    <mergeCell ref="D39:E39"/>
    <mergeCell ref="F39:G39"/>
    <mergeCell ref="G46:J47"/>
    <mergeCell ref="L46:M47"/>
    <mergeCell ref="C49:M49"/>
    <mergeCell ref="C50:M50"/>
    <mergeCell ref="H39:I39"/>
    <mergeCell ref="J39:K39"/>
    <mergeCell ref="L39:M39"/>
    <mergeCell ref="D41:E41"/>
    <mergeCell ref="F43:G43"/>
    <mergeCell ref="H43:I43"/>
    <mergeCell ref="C51:M51"/>
    <mergeCell ref="C52:M52"/>
    <mergeCell ref="A53:A58"/>
    <mergeCell ref="C53:M53"/>
    <mergeCell ref="C54:M54"/>
    <mergeCell ref="C55:M55"/>
    <mergeCell ref="C56:M56"/>
    <mergeCell ref="C57:M57"/>
    <mergeCell ref="C58:M58"/>
    <mergeCell ref="A16:A52"/>
    <mergeCell ref="C16:M16"/>
    <mergeCell ref="C17:M17"/>
    <mergeCell ref="B18:B24"/>
    <mergeCell ref="B25:B28"/>
    <mergeCell ref="B45:B48"/>
    <mergeCell ref="F46:F47"/>
    <mergeCell ref="A59:A61"/>
    <mergeCell ref="C59:M59"/>
    <mergeCell ref="C60:M60"/>
    <mergeCell ref="C61:M61"/>
    <mergeCell ref="C62:M62"/>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3"/>
  <sheetViews>
    <sheetView topLeftCell="B3"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6384" width="9.140625" style="310"/>
  </cols>
  <sheetData>
    <row r="1" spans="1:13">
      <c r="A1" s="56"/>
      <c r="B1" s="57" t="s">
        <v>1936</v>
      </c>
      <c r="C1" s="58"/>
      <c r="D1" s="58"/>
      <c r="E1" s="58"/>
      <c r="F1" s="58"/>
      <c r="G1" s="58"/>
      <c r="H1" s="58"/>
      <c r="I1" s="58"/>
      <c r="J1" s="58"/>
      <c r="K1" s="58"/>
      <c r="L1" s="58"/>
      <c r="M1" s="59"/>
    </row>
    <row r="2" spans="1:13" ht="26.25" customHeight="1">
      <c r="A2" s="1728" t="s">
        <v>944</v>
      </c>
      <c r="B2" s="139" t="s">
        <v>945</v>
      </c>
      <c r="C2" s="2032" t="s">
        <v>1937</v>
      </c>
      <c r="D2" s="2033"/>
      <c r="E2" s="2033"/>
      <c r="F2" s="2033"/>
      <c r="G2" s="2033"/>
      <c r="H2" s="2033"/>
      <c r="I2" s="2033"/>
      <c r="J2" s="2033"/>
      <c r="K2" s="2033"/>
      <c r="L2" s="2033"/>
      <c r="M2" s="2034"/>
    </row>
    <row r="3" spans="1:13" ht="31.5">
      <c r="A3" s="1729"/>
      <c r="B3" s="151" t="s">
        <v>1063</v>
      </c>
      <c r="C3" s="1733" t="s">
        <v>1927</v>
      </c>
      <c r="D3" s="1734"/>
      <c r="E3" s="1734"/>
      <c r="F3" s="1734"/>
      <c r="G3" s="1734"/>
      <c r="H3" s="1734"/>
      <c r="I3" s="1734"/>
      <c r="J3" s="1734"/>
      <c r="K3" s="1734"/>
      <c r="L3" s="1734"/>
      <c r="M3" s="1735"/>
    </row>
    <row r="4" spans="1:13" ht="30.75" customHeight="1">
      <c r="A4" s="1729"/>
      <c r="B4" s="142" t="s">
        <v>292</v>
      </c>
      <c r="C4" s="114" t="s">
        <v>95</v>
      </c>
      <c r="D4" s="115"/>
      <c r="E4" s="116"/>
      <c r="F4" s="1736" t="s">
        <v>293</v>
      </c>
      <c r="G4" s="1737"/>
      <c r="H4" s="117"/>
      <c r="I4" s="118"/>
      <c r="J4" s="118"/>
      <c r="K4" s="118"/>
      <c r="L4" s="118"/>
      <c r="M4" s="119"/>
    </row>
    <row r="5" spans="1:13" ht="41.25" customHeight="1">
      <c r="A5" s="1729"/>
      <c r="B5" s="142" t="s">
        <v>947</v>
      </c>
      <c r="C5" s="1733"/>
      <c r="D5" s="1734"/>
      <c r="E5" s="1734"/>
      <c r="F5" s="1734"/>
      <c r="G5" s="1734"/>
      <c r="H5" s="1734"/>
      <c r="I5" s="1734"/>
      <c r="J5" s="1734"/>
      <c r="K5" s="1734"/>
      <c r="L5" s="1734"/>
      <c r="M5" s="1735"/>
    </row>
    <row r="6" spans="1:13">
      <c r="A6" s="1729"/>
      <c r="B6" s="142" t="s">
        <v>948</v>
      </c>
      <c r="C6" s="1733"/>
      <c r="D6" s="1734"/>
      <c r="E6" s="1734"/>
      <c r="F6" s="1734"/>
      <c r="G6" s="1734"/>
      <c r="H6" s="1734"/>
      <c r="I6" s="1734"/>
      <c r="J6" s="1734"/>
      <c r="K6" s="1734"/>
      <c r="L6" s="1734"/>
      <c r="M6" s="1735"/>
    </row>
    <row r="7" spans="1:13">
      <c r="A7" s="1729"/>
      <c r="B7" s="151" t="s">
        <v>949</v>
      </c>
      <c r="C7" s="1583"/>
      <c r="D7" s="1560"/>
      <c r="E7" s="120"/>
      <c r="F7" s="120"/>
      <c r="G7" s="121"/>
      <c r="H7" s="61" t="s">
        <v>296</v>
      </c>
      <c r="I7" s="1559" t="s">
        <v>1928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1240</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16.5" customHeight="1">
      <c r="A11" s="1729"/>
      <c r="B11" s="151" t="s">
        <v>952</v>
      </c>
      <c r="C11" s="1577" t="s">
        <v>1938</v>
      </c>
      <c r="D11" s="1554"/>
      <c r="E11" s="1554"/>
      <c r="F11" s="1554"/>
      <c r="G11" s="1554"/>
      <c r="H11" s="1554"/>
      <c r="I11" s="1554"/>
      <c r="J11" s="1554"/>
      <c r="K11" s="1554"/>
      <c r="L11" s="1554"/>
      <c r="M11" s="1555"/>
    </row>
    <row r="12" spans="1:13" ht="47.25" customHeight="1">
      <c r="A12" s="1729"/>
      <c r="B12" s="151" t="s">
        <v>1069</v>
      </c>
      <c r="C12" s="1577" t="s">
        <v>1939</v>
      </c>
      <c r="D12" s="1554"/>
      <c r="E12" s="1554"/>
      <c r="F12" s="1554"/>
      <c r="G12" s="1554"/>
      <c r="H12" s="1554"/>
      <c r="I12" s="1554"/>
      <c r="J12" s="1554"/>
      <c r="K12" s="1554"/>
      <c r="L12" s="1554"/>
      <c r="M12" s="1555"/>
    </row>
    <row r="13" spans="1:13" ht="50.25" customHeight="1">
      <c r="A13" s="1729"/>
      <c r="B13" s="151" t="s">
        <v>1071</v>
      </c>
      <c r="C13" s="1716" t="s">
        <v>765</v>
      </c>
      <c r="D13" s="1717"/>
      <c r="E13" s="1717"/>
      <c r="F13" s="1717"/>
      <c r="G13" s="1717"/>
      <c r="H13" s="1717"/>
      <c r="I13" s="1717"/>
      <c r="J13" s="1717"/>
      <c r="K13" s="1717"/>
      <c r="L13" s="1717"/>
      <c r="M13" s="1718"/>
    </row>
    <row r="14" spans="1:13" ht="57" customHeight="1">
      <c r="A14" s="1729"/>
      <c r="B14" s="1746" t="s">
        <v>1072</v>
      </c>
      <c r="C14" s="1723" t="s">
        <v>69</v>
      </c>
      <c r="D14" s="1723"/>
      <c r="E14" s="84" t="s">
        <v>108</v>
      </c>
      <c r="F14" s="1716" t="s">
        <v>1931</v>
      </c>
      <c r="G14" s="1717"/>
      <c r="H14" s="1717"/>
      <c r="I14" s="1717"/>
      <c r="J14" s="1717"/>
      <c r="K14" s="1717"/>
      <c r="L14" s="1717"/>
      <c r="M14" s="1717"/>
    </row>
    <row r="15" spans="1:13">
      <c r="A15" s="1729"/>
      <c r="B15" s="1746"/>
      <c r="C15" s="99"/>
      <c r="D15" s="99"/>
      <c r="E15" s="167"/>
      <c r="F15" s="55"/>
      <c r="G15" s="55"/>
      <c r="H15" s="55"/>
      <c r="I15" s="55"/>
      <c r="J15" s="55"/>
      <c r="K15" s="55"/>
      <c r="L15" s="124"/>
      <c r="M15" s="125"/>
    </row>
    <row r="16" spans="1:13">
      <c r="A16" s="1714" t="s">
        <v>204</v>
      </c>
      <c r="B16" s="140" t="s">
        <v>283</v>
      </c>
      <c r="C16" s="1577" t="s">
        <v>441</v>
      </c>
      <c r="D16" s="1554"/>
      <c r="E16" s="1554"/>
      <c r="F16" s="1554"/>
      <c r="G16" s="1554"/>
      <c r="H16" s="1554"/>
      <c r="I16" s="1554"/>
      <c r="J16" s="1554"/>
      <c r="K16" s="1554"/>
      <c r="L16" s="1554"/>
      <c r="M16" s="1555"/>
    </row>
    <row r="17" spans="1:13" ht="48.75" customHeight="1">
      <c r="A17" s="1715"/>
      <c r="B17" s="140" t="s">
        <v>1074</v>
      </c>
      <c r="C17" s="2079" t="s">
        <v>839</v>
      </c>
      <c r="D17" s="1641"/>
      <c r="E17" s="1641"/>
      <c r="F17" s="1641"/>
      <c r="G17" s="1641"/>
      <c r="H17" s="1641"/>
      <c r="I17" s="1641"/>
      <c r="J17" s="1641"/>
      <c r="K17" s="1641"/>
      <c r="L17" s="1641"/>
      <c r="M17" s="1642"/>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37"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ht="31.5">
      <c r="A27" s="1715"/>
      <c r="B27" s="1557"/>
      <c r="C27" s="70" t="s">
        <v>971</v>
      </c>
      <c r="D27" s="24"/>
      <c r="E27" s="25"/>
      <c r="F27" s="779" t="s">
        <v>972</v>
      </c>
      <c r="G27" s="19"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27" customHeight="1">
      <c r="A30" s="1715"/>
      <c r="B30" s="143"/>
      <c r="C30" s="76" t="s">
        <v>974</v>
      </c>
      <c r="D30" s="909">
        <v>49126</v>
      </c>
      <c r="E30" s="781"/>
      <c r="F30" s="782" t="s">
        <v>975</v>
      </c>
      <c r="G30" s="19">
        <v>2021</v>
      </c>
      <c r="H30" s="781"/>
      <c r="I30" s="782" t="s">
        <v>976</v>
      </c>
      <c r="J30" s="1663" t="s">
        <v>1933</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6">
        <v>2023</v>
      </c>
      <c r="E33" s="34"/>
      <c r="F33" s="781" t="s">
        <v>979</v>
      </c>
      <c r="G33" s="199"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30">
        <v>49126</v>
      </c>
      <c r="E37" s="2031"/>
      <c r="F37" s="2030">
        <v>49126</v>
      </c>
      <c r="G37" s="2031"/>
      <c r="H37" s="2030">
        <v>49126</v>
      </c>
      <c r="I37" s="2031"/>
      <c r="J37" s="2030">
        <v>49126</v>
      </c>
      <c r="K37" s="2031"/>
      <c r="L37" s="2030">
        <v>49126</v>
      </c>
      <c r="M37" s="2031"/>
    </row>
    <row r="38" spans="1:13">
      <c r="A38" s="1715"/>
      <c r="B38" s="1557"/>
      <c r="C38" s="81"/>
      <c r="D38" s="6">
        <v>2028</v>
      </c>
      <c r="E38" s="6"/>
      <c r="F38" s="6">
        <v>2029</v>
      </c>
      <c r="G38" s="6"/>
      <c r="H38" s="131">
        <v>2030</v>
      </c>
      <c r="I38" s="131"/>
      <c r="J38" s="131">
        <v>2031</v>
      </c>
      <c r="K38" s="6"/>
      <c r="L38" s="6">
        <v>2032</v>
      </c>
      <c r="M38" s="15"/>
    </row>
    <row r="39" spans="1:13">
      <c r="A39" s="1715"/>
      <c r="B39" s="1557"/>
      <c r="C39" s="81"/>
      <c r="D39" s="2030">
        <v>49126</v>
      </c>
      <c r="E39" s="2031"/>
      <c r="F39" s="2030">
        <v>49126</v>
      </c>
      <c r="G39" s="2031"/>
      <c r="H39" s="2030">
        <v>49126</v>
      </c>
      <c r="I39" s="2031"/>
      <c r="J39" s="2030">
        <v>49126</v>
      </c>
      <c r="K39" s="2031"/>
      <c r="L39" s="2030">
        <v>49126</v>
      </c>
      <c r="M39" s="2031"/>
    </row>
    <row r="40" spans="1:13">
      <c r="A40" s="1715"/>
      <c r="B40" s="1557"/>
      <c r="C40" s="81"/>
      <c r="D40" s="6">
        <v>2033</v>
      </c>
      <c r="E40" s="6"/>
      <c r="F40" s="6"/>
      <c r="G40" s="6"/>
      <c r="H40" s="131"/>
      <c r="I40" s="131"/>
      <c r="J40" s="131"/>
      <c r="K40" s="6"/>
      <c r="L40" s="6"/>
      <c r="M40" s="15"/>
    </row>
    <row r="41" spans="1:13">
      <c r="A41" s="1715"/>
      <c r="B41" s="1557"/>
      <c r="C41" s="81"/>
      <c r="D41" s="2030">
        <v>49126</v>
      </c>
      <c r="E41" s="2031"/>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2030">
        <v>49126</v>
      </c>
      <c r="G43" s="2031"/>
      <c r="H43" s="1937"/>
      <c r="I43" s="1937"/>
      <c r="J43" s="97"/>
      <c r="K43" s="6"/>
      <c r="L43" s="97"/>
      <c r="M43" s="83"/>
    </row>
    <row r="44" spans="1:13">
      <c r="A44" s="1715"/>
      <c r="B44" s="1557"/>
      <c r="C44" s="82"/>
      <c r="D44" s="10"/>
      <c r="E44" s="94"/>
      <c r="F44" s="10"/>
      <c r="G44" s="94"/>
      <c r="H44" s="92"/>
      <c r="I44" s="67"/>
      <c r="J44" s="92"/>
      <c r="K44" s="67"/>
      <c r="L44" s="92"/>
      <c r="M44" s="68"/>
    </row>
    <row r="45" spans="1:13" ht="15.75"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785" t="s">
        <v>984</v>
      </c>
      <c r="L46" s="1599"/>
      <c r="M46" s="1600"/>
    </row>
    <row r="47" spans="1:13">
      <c r="A47" s="1715"/>
      <c r="B47" s="1557"/>
      <c r="C47" s="109"/>
      <c r="D47" s="111" t="s">
        <v>964</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36" customHeight="1">
      <c r="A49" s="1715"/>
      <c r="B49" s="151" t="s">
        <v>985</v>
      </c>
      <c r="C49" s="2142" t="s">
        <v>1940</v>
      </c>
      <c r="D49" s="2121"/>
      <c r="E49" s="2121"/>
      <c r="F49" s="2121"/>
      <c r="G49" s="2121"/>
      <c r="H49" s="2121"/>
      <c r="I49" s="2121"/>
      <c r="J49" s="2121"/>
      <c r="K49" s="2121"/>
      <c r="L49" s="2121"/>
      <c r="M49" s="2122"/>
    </row>
    <row r="50" spans="1:13">
      <c r="A50" s="1715"/>
      <c r="B50" s="140" t="s">
        <v>986</v>
      </c>
      <c r="C50" s="1553" t="s">
        <v>1935</v>
      </c>
      <c r="D50" s="1673"/>
      <c r="E50" s="1673"/>
      <c r="F50" s="1673"/>
      <c r="G50" s="1673"/>
      <c r="H50" s="1673"/>
      <c r="I50" s="1673"/>
      <c r="J50" s="1673"/>
      <c r="K50" s="1673"/>
      <c r="L50" s="1673"/>
      <c r="M50" s="1674"/>
    </row>
    <row r="51" spans="1:13">
      <c r="A51" s="1715"/>
      <c r="B51" s="140" t="s">
        <v>988</v>
      </c>
      <c r="C51" s="1604">
        <v>30</v>
      </c>
      <c r="D51" s="1605"/>
      <c r="E51" s="1605"/>
      <c r="F51" s="1605"/>
      <c r="G51" s="1605"/>
      <c r="H51" s="1605"/>
      <c r="I51" s="1605"/>
      <c r="J51" s="1605"/>
      <c r="K51" s="1605"/>
      <c r="L51" s="1605"/>
      <c r="M51" s="2141"/>
    </row>
    <row r="52" spans="1:13">
      <c r="A52" s="1715"/>
      <c r="B52" s="140" t="s">
        <v>990</v>
      </c>
      <c r="C52" s="1604" t="s">
        <v>1099</v>
      </c>
      <c r="D52" s="1605"/>
      <c r="E52" s="1605"/>
      <c r="F52" s="1605"/>
      <c r="G52" s="1605"/>
      <c r="H52" s="1605"/>
      <c r="I52" s="1605"/>
      <c r="J52" s="1605"/>
      <c r="K52" s="1605"/>
      <c r="L52" s="1605"/>
      <c r="M52" s="2141"/>
    </row>
    <row r="53" spans="1:13" ht="15.75" customHeight="1">
      <c r="A53" s="1699" t="s">
        <v>216</v>
      </c>
      <c r="B53" s="144" t="s">
        <v>992</v>
      </c>
      <c r="C53" s="1577" t="s">
        <v>553</v>
      </c>
      <c r="D53" s="1554"/>
      <c r="E53" s="1554"/>
      <c r="F53" s="1554"/>
      <c r="G53" s="1554"/>
      <c r="H53" s="1554"/>
      <c r="I53" s="1554"/>
      <c r="J53" s="1554"/>
      <c r="K53" s="1554"/>
      <c r="L53" s="1554"/>
      <c r="M53" s="1555"/>
    </row>
    <row r="54" spans="1:13">
      <c r="A54" s="1700"/>
      <c r="B54" s="144" t="s">
        <v>993</v>
      </c>
      <c r="C54" s="1577" t="s">
        <v>1260</v>
      </c>
      <c r="D54" s="1554"/>
      <c r="E54" s="1554"/>
      <c r="F54" s="1554"/>
      <c r="G54" s="1554"/>
      <c r="H54" s="1554"/>
      <c r="I54" s="1554"/>
      <c r="J54" s="1554"/>
      <c r="K54" s="1554"/>
      <c r="L54" s="1554"/>
      <c r="M54" s="1555"/>
    </row>
    <row r="55" spans="1:13">
      <c r="A55" s="1700"/>
      <c r="B55" s="144" t="s">
        <v>995</v>
      </c>
      <c r="C55" s="1577" t="s">
        <v>1249</v>
      </c>
      <c r="D55" s="1554"/>
      <c r="E55" s="1554"/>
      <c r="F55" s="1554"/>
      <c r="G55" s="1554"/>
      <c r="H55" s="1554"/>
      <c r="I55" s="1554"/>
      <c r="J55" s="1554"/>
      <c r="K55" s="1554"/>
      <c r="L55" s="1554"/>
      <c r="M55" s="1555"/>
    </row>
    <row r="56" spans="1:13" ht="15.75" customHeight="1">
      <c r="A56" s="1700"/>
      <c r="B56" s="145" t="s">
        <v>997</v>
      </c>
      <c r="C56" s="1577" t="s">
        <v>1250</v>
      </c>
      <c r="D56" s="1554"/>
      <c r="E56" s="1554"/>
      <c r="F56" s="1554"/>
      <c r="G56" s="1554"/>
      <c r="H56" s="1554"/>
      <c r="I56" s="1554"/>
      <c r="J56" s="1554"/>
      <c r="K56" s="1554"/>
      <c r="L56" s="1554"/>
      <c r="M56" s="1555"/>
    </row>
    <row r="57" spans="1:13" ht="15.75" customHeight="1">
      <c r="A57" s="1700"/>
      <c r="B57" s="144" t="s">
        <v>998</v>
      </c>
      <c r="C57" s="1912" t="s">
        <v>1941</v>
      </c>
      <c r="D57" s="1913"/>
      <c r="E57" s="1913"/>
      <c r="F57" s="1913"/>
      <c r="G57" s="1913"/>
      <c r="H57" s="1913"/>
      <c r="I57" s="1913"/>
      <c r="J57" s="1913"/>
      <c r="K57" s="1913"/>
      <c r="L57" s="1913"/>
      <c r="M57" s="1914"/>
    </row>
    <row r="58" spans="1:13">
      <c r="A58" s="1704"/>
      <c r="B58" s="144" t="s">
        <v>999</v>
      </c>
      <c r="C58" s="1577" t="s">
        <v>453</v>
      </c>
      <c r="D58" s="1554"/>
      <c r="E58" s="1554"/>
      <c r="F58" s="1554"/>
      <c r="G58" s="1554"/>
      <c r="H58" s="1554"/>
      <c r="I58" s="1554"/>
      <c r="J58" s="1554"/>
      <c r="K58" s="1554"/>
      <c r="L58" s="1554"/>
      <c r="M58" s="1555"/>
    </row>
    <row r="59" spans="1:13" ht="15.75" customHeight="1">
      <c r="A59" s="1699" t="s">
        <v>1000</v>
      </c>
      <c r="B59" s="146" t="s">
        <v>1001</v>
      </c>
      <c r="C59" s="1577" t="s">
        <v>1251</v>
      </c>
      <c r="D59" s="1554"/>
      <c r="E59" s="1554"/>
      <c r="F59" s="1554"/>
      <c r="G59" s="1554"/>
      <c r="H59" s="1554"/>
      <c r="I59" s="1554"/>
      <c r="J59" s="1554"/>
      <c r="K59" s="1554"/>
      <c r="L59" s="1554"/>
      <c r="M59" s="1555"/>
    </row>
    <row r="60" spans="1:13" ht="15.75" customHeight="1">
      <c r="A60" s="1700"/>
      <c r="B60" s="146" t="s">
        <v>1003</v>
      </c>
      <c r="C60" s="1577" t="s">
        <v>1252</v>
      </c>
      <c r="D60" s="1554"/>
      <c r="E60" s="1554"/>
      <c r="F60" s="1554"/>
      <c r="G60" s="1554"/>
      <c r="H60" s="1554"/>
      <c r="I60" s="1554"/>
      <c r="J60" s="1554"/>
      <c r="K60" s="1554"/>
      <c r="L60" s="1554"/>
      <c r="M60" s="1555"/>
    </row>
    <row r="61" spans="1:13" ht="15.75" customHeight="1">
      <c r="A61" s="1700"/>
      <c r="B61" s="147" t="s">
        <v>296</v>
      </c>
      <c r="C61" s="1577" t="s">
        <v>1249</v>
      </c>
      <c r="D61" s="1554"/>
      <c r="E61" s="1554"/>
      <c r="F61" s="1554"/>
      <c r="G61" s="1554"/>
      <c r="H61" s="1554"/>
      <c r="I61" s="1554"/>
      <c r="J61" s="1554"/>
      <c r="K61" s="1554"/>
      <c r="L61" s="1554"/>
      <c r="M61" s="1555"/>
    </row>
    <row r="62" spans="1:13" ht="86.25" customHeight="1">
      <c r="A62" s="138" t="s">
        <v>220</v>
      </c>
      <c r="B62" s="939" t="s">
        <v>220</v>
      </c>
      <c r="C62" s="2131"/>
      <c r="D62" s="2132"/>
      <c r="E62" s="2132"/>
      <c r="F62" s="2132"/>
      <c r="G62" s="2132"/>
      <c r="H62" s="2132"/>
      <c r="I62" s="2132"/>
      <c r="J62" s="2132"/>
      <c r="K62" s="2132"/>
      <c r="L62" s="2132"/>
      <c r="M62" s="2133"/>
    </row>
    <row r="63" spans="1:13">
      <c r="A63" s="11"/>
      <c r="B63" s="42"/>
      <c r="C63" s="11"/>
      <c r="D63" s="11"/>
      <c r="E63" s="11"/>
      <c r="F63" s="11"/>
      <c r="G63" s="11"/>
      <c r="H63" s="11"/>
      <c r="I63" s="11"/>
      <c r="J63" s="11"/>
      <c r="K63" s="11"/>
      <c r="L63" s="11"/>
      <c r="M63" s="11"/>
    </row>
  </sheetData>
  <mergeCells count="62">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J30:L30"/>
    <mergeCell ref="B32:B34"/>
    <mergeCell ref="B35:B44"/>
    <mergeCell ref="D37:E37"/>
    <mergeCell ref="F37:G37"/>
    <mergeCell ref="H37:I37"/>
    <mergeCell ref="J37:K37"/>
    <mergeCell ref="L37:M37"/>
    <mergeCell ref="D39:E39"/>
    <mergeCell ref="F39:G39"/>
    <mergeCell ref="G46:J47"/>
    <mergeCell ref="L46:M47"/>
    <mergeCell ref="C49:M49"/>
    <mergeCell ref="C50:M50"/>
    <mergeCell ref="H39:I39"/>
    <mergeCell ref="J39:K39"/>
    <mergeCell ref="L39:M39"/>
    <mergeCell ref="D41:E41"/>
    <mergeCell ref="F43:G43"/>
    <mergeCell ref="H43:I43"/>
    <mergeCell ref="C51:M51"/>
    <mergeCell ref="C52:M52"/>
    <mergeCell ref="A53:A58"/>
    <mergeCell ref="C53:M53"/>
    <mergeCell ref="C54:M54"/>
    <mergeCell ref="C55:M55"/>
    <mergeCell ref="C56:M56"/>
    <mergeCell ref="C57:M57"/>
    <mergeCell ref="C58:M58"/>
    <mergeCell ref="A16:A52"/>
    <mergeCell ref="C16:M16"/>
    <mergeCell ref="C17:M17"/>
    <mergeCell ref="B18:B24"/>
    <mergeCell ref="B25:B28"/>
    <mergeCell ref="B45:B48"/>
    <mergeCell ref="F46:F47"/>
    <mergeCell ref="A59:A61"/>
    <mergeCell ref="C59:M59"/>
    <mergeCell ref="C60:M60"/>
    <mergeCell ref="C61:M61"/>
    <mergeCell ref="C62:M62"/>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3"/>
  <sheetViews>
    <sheetView topLeftCell="B3" zoomScale="72" zoomScaleNormal="72" workbookViewId="0">
      <selection activeCell="C2" sqref="C2:M2"/>
    </sheetView>
  </sheetViews>
  <sheetFormatPr baseColWidth="10" defaultColWidth="9.140625" defaultRowHeight="15.75"/>
  <cols>
    <col min="1" max="1" width="25.140625" style="310" customWidth="1"/>
    <col min="2" max="2" width="39.140625" style="311" customWidth="1"/>
    <col min="3" max="16384" width="9.140625" style="310"/>
  </cols>
  <sheetData>
    <row r="1" spans="1:13">
      <c r="A1" s="56"/>
      <c r="B1" s="57" t="s">
        <v>1942</v>
      </c>
      <c r="C1" s="58"/>
      <c r="D1" s="58"/>
      <c r="E1" s="58"/>
      <c r="F1" s="58"/>
      <c r="G1" s="58"/>
      <c r="H1" s="58"/>
      <c r="I1" s="58"/>
      <c r="J1" s="58"/>
      <c r="K1" s="58"/>
      <c r="L1" s="58"/>
      <c r="M1" s="59"/>
    </row>
    <row r="2" spans="1:13" ht="26.25" customHeight="1">
      <c r="A2" s="1728" t="s">
        <v>944</v>
      </c>
      <c r="B2" s="139" t="s">
        <v>945</v>
      </c>
      <c r="C2" s="2032" t="s">
        <v>1943</v>
      </c>
      <c r="D2" s="2033"/>
      <c r="E2" s="2033"/>
      <c r="F2" s="2033"/>
      <c r="G2" s="2033"/>
      <c r="H2" s="2033"/>
      <c r="I2" s="2033"/>
      <c r="J2" s="2033"/>
      <c r="K2" s="2033"/>
      <c r="L2" s="2033"/>
      <c r="M2" s="2034"/>
    </row>
    <row r="3" spans="1:13" ht="31.5">
      <c r="A3" s="1729"/>
      <c r="B3" s="151" t="s">
        <v>1063</v>
      </c>
      <c r="C3" s="1733" t="s">
        <v>1927</v>
      </c>
      <c r="D3" s="1734"/>
      <c r="E3" s="1734"/>
      <c r="F3" s="1734"/>
      <c r="G3" s="1734"/>
      <c r="H3" s="1734"/>
      <c r="I3" s="1734"/>
      <c r="J3" s="1734"/>
      <c r="K3" s="1734"/>
      <c r="L3" s="1734"/>
      <c r="M3" s="1735"/>
    </row>
    <row r="4" spans="1:13" ht="30.75" customHeight="1">
      <c r="A4" s="1729"/>
      <c r="B4" s="142" t="s">
        <v>292</v>
      </c>
      <c r="C4" s="114" t="s">
        <v>95</v>
      </c>
      <c r="D4" s="115"/>
      <c r="E4" s="116"/>
      <c r="F4" s="1736" t="s">
        <v>293</v>
      </c>
      <c r="G4" s="1737"/>
      <c r="H4" s="117"/>
      <c r="I4" s="118"/>
      <c r="J4" s="118"/>
      <c r="K4" s="118"/>
      <c r="L4" s="118"/>
      <c r="M4" s="119"/>
    </row>
    <row r="5" spans="1:13" ht="41.25" customHeight="1">
      <c r="A5" s="1729"/>
      <c r="B5" s="142" t="s">
        <v>947</v>
      </c>
      <c r="C5" s="1733"/>
      <c r="D5" s="1734"/>
      <c r="E5" s="1734"/>
      <c r="F5" s="1734"/>
      <c r="G5" s="1734"/>
      <c r="H5" s="1734"/>
      <c r="I5" s="1734"/>
      <c r="J5" s="1734"/>
      <c r="K5" s="1734"/>
      <c r="L5" s="1734"/>
      <c r="M5" s="1735"/>
    </row>
    <row r="6" spans="1:13">
      <c r="A6" s="1729"/>
      <c r="B6" s="142" t="s">
        <v>948</v>
      </c>
      <c r="C6" s="1733"/>
      <c r="D6" s="1734"/>
      <c r="E6" s="1734"/>
      <c r="F6" s="1734"/>
      <c r="G6" s="1734"/>
      <c r="H6" s="1734"/>
      <c r="I6" s="1734"/>
      <c r="J6" s="1734"/>
      <c r="K6" s="1734"/>
      <c r="L6" s="1734"/>
      <c r="M6" s="1735"/>
    </row>
    <row r="7" spans="1:13">
      <c r="A7" s="1729"/>
      <c r="B7" s="151" t="s">
        <v>949</v>
      </c>
      <c r="C7" s="1583"/>
      <c r="D7" s="1560"/>
      <c r="E7" s="120"/>
      <c r="F7" s="120"/>
      <c r="G7" s="121"/>
      <c r="H7" s="61" t="s">
        <v>296</v>
      </c>
      <c r="I7" s="1559" t="s">
        <v>1928</v>
      </c>
      <c r="J7" s="1560"/>
      <c r="K7" s="1560"/>
      <c r="L7" s="1560"/>
      <c r="M7" s="1561"/>
    </row>
    <row r="8" spans="1:13">
      <c r="A8" s="1729"/>
      <c r="B8" s="1741" t="s">
        <v>950</v>
      </c>
      <c r="C8" s="122"/>
      <c r="D8" s="123"/>
      <c r="E8" s="123"/>
      <c r="F8" s="123"/>
      <c r="G8" s="123"/>
      <c r="H8" s="123"/>
      <c r="I8" s="123"/>
      <c r="J8" s="123"/>
      <c r="K8" s="123"/>
      <c r="L8" s="124"/>
      <c r="M8" s="125"/>
    </row>
    <row r="9" spans="1:13">
      <c r="A9" s="1729"/>
      <c r="B9" s="1742"/>
      <c r="C9" s="1727" t="s">
        <v>1240</v>
      </c>
      <c r="D9" s="1726"/>
      <c r="E9" s="27"/>
      <c r="F9" s="1726"/>
      <c r="G9" s="1726"/>
      <c r="H9" s="27"/>
      <c r="I9" s="1726"/>
      <c r="J9" s="1726"/>
      <c r="K9" s="27"/>
      <c r="L9" s="25"/>
      <c r="M9" s="108"/>
    </row>
    <row r="10" spans="1:13">
      <c r="A10" s="1729"/>
      <c r="B10" s="1743"/>
      <c r="C10" s="1727" t="s">
        <v>951</v>
      </c>
      <c r="D10" s="1726"/>
      <c r="E10" s="126"/>
      <c r="F10" s="1726" t="s">
        <v>951</v>
      </c>
      <c r="G10" s="1726"/>
      <c r="H10" s="126"/>
      <c r="I10" s="1726" t="s">
        <v>951</v>
      </c>
      <c r="J10" s="1726"/>
      <c r="K10" s="126"/>
      <c r="L10" s="113"/>
      <c r="M10" s="127"/>
    </row>
    <row r="11" spans="1:13" ht="16.5" customHeight="1">
      <c r="A11" s="1729"/>
      <c r="B11" s="151" t="s">
        <v>952</v>
      </c>
      <c r="C11" s="1577" t="s">
        <v>1944</v>
      </c>
      <c r="D11" s="1554"/>
      <c r="E11" s="1554"/>
      <c r="F11" s="1554"/>
      <c r="G11" s="1554"/>
      <c r="H11" s="1554"/>
      <c r="I11" s="1554"/>
      <c r="J11" s="1554"/>
      <c r="K11" s="1554"/>
      <c r="L11" s="1554"/>
      <c r="M11" s="1555"/>
    </row>
    <row r="12" spans="1:13" ht="47.25" customHeight="1">
      <c r="A12" s="1729"/>
      <c r="B12" s="151" t="s">
        <v>1069</v>
      </c>
      <c r="C12" s="1577" t="s">
        <v>1945</v>
      </c>
      <c r="D12" s="1554"/>
      <c r="E12" s="1554"/>
      <c r="F12" s="1554"/>
      <c r="G12" s="1554"/>
      <c r="H12" s="1554"/>
      <c r="I12" s="1554"/>
      <c r="J12" s="1554"/>
      <c r="K12" s="1554"/>
      <c r="L12" s="1554"/>
      <c r="M12" s="1555"/>
    </row>
    <row r="13" spans="1:13" ht="50.25" customHeight="1">
      <c r="A13" s="1729"/>
      <c r="B13" s="151" t="s">
        <v>1071</v>
      </c>
      <c r="C13" s="1716" t="s">
        <v>765</v>
      </c>
      <c r="D13" s="1717"/>
      <c r="E13" s="1717"/>
      <c r="F13" s="1717"/>
      <c r="G13" s="1717"/>
      <c r="H13" s="1717"/>
      <c r="I13" s="1717"/>
      <c r="J13" s="1717"/>
      <c r="K13" s="1717"/>
      <c r="L13" s="1717"/>
      <c r="M13" s="1718"/>
    </row>
    <row r="14" spans="1:13" ht="57" customHeight="1">
      <c r="A14" s="1729"/>
      <c r="B14" s="1746" t="s">
        <v>1072</v>
      </c>
      <c r="C14" s="1723" t="s">
        <v>69</v>
      </c>
      <c r="D14" s="1723"/>
      <c r="E14" s="84" t="s">
        <v>108</v>
      </c>
      <c r="F14" s="1716" t="s">
        <v>1931</v>
      </c>
      <c r="G14" s="1717"/>
      <c r="H14" s="1717"/>
      <c r="I14" s="1717"/>
      <c r="J14" s="1717"/>
      <c r="K14" s="1717"/>
      <c r="L14" s="1717"/>
      <c r="M14" s="1717"/>
    </row>
    <row r="15" spans="1:13">
      <c r="A15" s="1729"/>
      <c r="B15" s="1746"/>
      <c r="C15" s="99"/>
      <c r="D15" s="99"/>
      <c r="E15" s="167"/>
      <c r="F15" s="55"/>
      <c r="G15" s="55"/>
      <c r="H15" s="55"/>
      <c r="I15" s="55"/>
      <c r="J15" s="55"/>
      <c r="K15" s="55"/>
      <c r="L15" s="124"/>
      <c r="M15" s="125"/>
    </row>
    <row r="16" spans="1:13">
      <c r="A16" s="1714" t="s">
        <v>204</v>
      </c>
      <c r="B16" s="140" t="s">
        <v>283</v>
      </c>
      <c r="C16" s="1577" t="s">
        <v>441</v>
      </c>
      <c r="D16" s="1554"/>
      <c r="E16" s="1554"/>
      <c r="F16" s="1554"/>
      <c r="G16" s="1554"/>
      <c r="H16" s="1554"/>
      <c r="I16" s="1554"/>
      <c r="J16" s="1554"/>
      <c r="K16" s="1554"/>
      <c r="L16" s="1554"/>
      <c r="M16" s="1555"/>
    </row>
    <row r="17" spans="1:13" ht="48.75" customHeight="1">
      <c r="A17" s="1715"/>
      <c r="B17" s="140" t="s">
        <v>1074</v>
      </c>
      <c r="C17" s="2079" t="s">
        <v>843</v>
      </c>
      <c r="D17" s="1641"/>
      <c r="E17" s="1641"/>
      <c r="F17" s="1641"/>
      <c r="G17" s="1641"/>
      <c r="H17" s="1641"/>
      <c r="I17" s="1641"/>
      <c r="J17" s="1641"/>
      <c r="K17" s="1641"/>
      <c r="L17" s="1641"/>
      <c r="M17" s="1642"/>
    </row>
    <row r="18" spans="1:13" ht="15.75" customHeight="1">
      <c r="A18" s="1715"/>
      <c r="B18" s="1556" t="s">
        <v>954</v>
      </c>
      <c r="C18" s="128"/>
      <c r="D18" s="12"/>
      <c r="E18" s="12"/>
      <c r="F18" s="12"/>
      <c r="G18" s="12"/>
      <c r="H18" s="12"/>
      <c r="I18" s="12"/>
      <c r="J18" s="12"/>
      <c r="K18" s="12"/>
      <c r="L18" s="12"/>
      <c r="M18" s="13"/>
    </row>
    <row r="19" spans="1:13" ht="15.75" customHeight="1">
      <c r="A19" s="1715"/>
      <c r="B19" s="1557"/>
      <c r="C19" s="69"/>
      <c r="D19" s="14"/>
      <c r="E19" s="5"/>
      <c r="F19" s="14"/>
      <c r="G19" s="5"/>
      <c r="H19" s="14"/>
      <c r="I19" s="5"/>
      <c r="J19" s="14"/>
      <c r="K19" s="5"/>
      <c r="L19" s="5"/>
      <c r="M19" s="15"/>
    </row>
    <row r="20" spans="1:13" ht="31.5">
      <c r="A20" s="1715"/>
      <c r="B20" s="1557"/>
      <c r="C20" s="70" t="s">
        <v>955</v>
      </c>
      <c r="D20" s="16"/>
      <c r="E20" s="779" t="s">
        <v>956</v>
      </c>
      <c r="F20" s="16"/>
      <c r="G20" s="779" t="s">
        <v>957</v>
      </c>
      <c r="H20" s="16"/>
      <c r="I20" s="779" t="s">
        <v>958</v>
      </c>
      <c r="J20" s="137" t="s">
        <v>964</v>
      </c>
      <c r="K20" s="779"/>
      <c r="L20" s="779"/>
      <c r="M20" s="60"/>
    </row>
    <row r="21" spans="1:13" ht="31.5">
      <c r="A21" s="1715"/>
      <c r="B21" s="1557"/>
      <c r="C21" s="70" t="s">
        <v>959</v>
      </c>
      <c r="D21" s="18"/>
      <c r="E21" s="779" t="s">
        <v>960</v>
      </c>
      <c r="F21" s="19"/>
      <c r="G21" s="779" t="s">
        <v>961</v>
      </c>
      <c r="H21" s="19"/>
      <c r="I21" s="779"/>
      <c r="J21" s="780"/>
      <c r="K21" s="779"/>
      <c r="L21" s="779"/>
      <c r="M21" s="60"/>
    </row>
    <row r="22" spans="1:13" ht="31.5">
      <c r="A22" s="1715"/>
      <c r="B22" s="1557"/>
      <c r="C22" s="70" t="s">
        <v>962</v>
      </c>
      <c r="D22" s="18"/>
      <c r="E22" s="779" t="s">
        <v>963</v>
      </c>
      <c r="F22" s="18"/>
      <c r="G22" s="779"/>
      <c r="H22" s="780"/>
      <c r="I22" s="779"/>
      <c r="J22" s="780"/>
      <c r="K22" s="779"/>
      <c r="L22" s="779"/>
      <c r="M22" s="60"/>
    </row>
    <row r="23" spans="1:13">
      <c r="A23" s="1715"/>
      <c r="B23" s="1557"/>
      <c r="C23" s="70" t="s">
        <v>105</v>
      </c>
      <c r="D23" s="18"/>
      <c r="E23" s="779" t="s">
        <v>965</v>
      </c>
      <c r="F23" s="129"/>
      <c r="G23" s="129"/>
      <c r="H23" s="129"/>
      <c r="I23" s="129"/>
      <c r="J23" s="129"/>
      <c r="K23" s="129"/>
      <c r="L23" s="129"/>
      <c r="M23" s="130"/>
    </row>
    <row r="24" spans="1:13" ht="15.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781"/>
      <c r="F26" s="779" t="s">
        <v>969</v>
      </c>
      <c r="G26" s="18"/>
      <c r="H26" s="781"/>
      <c r="I26" s="779" t="s">
        <v>970</v>
      </c>
      <c r="J26" s="18"/>
      <c r="K26" s="781"/>
      <c r="L26" s="25"/>
      <c r="M26" s="108"/>
    </row>
    <row r="27" spans="1:13" ht="31.5">
      <c r="A27" s="1715"/>
      <c r="B27" s="1557"/>
      <c r="C27" s="70" t="s">
        <v>971</v>
      </c>
      <c r="D27" s="24"/>
      <c r="E27" s="25"/>
      <c r="F27" s="779" t="s">
        <v>972</v>
      </c>
      <c r="G27" s="19" t="s">
        <v>964</v>
      </c>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27" customHeight="1">
      <c r="A30" s="1715"/>
      <c r="B30" s="143"/>
      <c r="C30" s="76" t="s">
        <v>974</v>
      </c>
      <c r="D30" s="909">
        <v>52704</v>
      </c>
      <c r="E30" s="781"/>
      <c r="F30" s="782" t="s">
        <v>975</v>
      </c>
      <c r="G30" s="19">
        <v>2021</v>
      </c>
      <c r="H30" s="781"/>
      <c r="I30" s="782" t="s">
        <v>976</v>
      </c>
      <c r="J30" s="1663" t="s">
        <v>1933</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ht="31.5">
      <c r="A33" s="1715"/>
      <c r="B33" s="1557"/>
      <c r="C33" s="78" t="s">
        <v>978</v>
      </c>
      <c r="D33" s="786">
        <v>2023</v>
      </c>
      <c r="E33" s="34"/>
      <c r="F33" s="781" t="s">
        <v>979</v>
      </c>
      <c r="G33" s="35" t="s">
        <v>1076</v>
      </c>
      <c r="H33" s="34"/>
      <c r="I33" s="782"/>
      <c r="J33" s="34"/>
      <c r="K33" s="34"/>
      <c r="L33" s="25"/>
      <c r="M33" s="108"/>
    </row>
    <row r="34" spans="1:13">
      <c r="A34" s="1715"/>
      <c r="B34" s="1558"/>
      <c r="C34" s="71"/>
      <c r="D34" s="784"/>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6">
        <v>2023</v>
      </c>
      <c r="E36" s="6"/>
      <c r="F36" s="6">
        <v>2024</v>
      </c>
      <c r="G36" s="6"/>
      <c r="H36" s="131">
        <v>2025</v>
      </c>
      <c r="I36" s="131"/>
      <c r="J36" s="131">
        <v>2026</v>
      </c>
      <c r="K36" s="6"/>
      <c r="L36" s="6">
        <v>2027</v>
      </c>
      <c r="M36" s="39"/>
    </row>
    <row r="37" spans="1:13">
      <c r="A37" s="1715"/>
      <c r="B37" s="1557"/>
      <c r="C37" s="81"/>
      <c r="D37" s="2030">
        <v>52704</v>
      </c>
      <c r="E37" s="2031"/>
      <c r="F37" s="2030">
        <v>52704</v>
      </c>
      <c r="G37" s="2031"/>
      <c r="H37" s="2030">
        <v>52704</v>
      </c>
      <c r="I37" s="2031"/>
      <c r="J37" s="2030">
        <v>52704</v>
      </c>
      <c r="K37" s="2031"/>
      <c r="L37" s="2030">
        <v>52704</v>
      </c>
      <c r="M37" s="2031"/>
    </row>
    <row r="38" spans="1:13">
      <c r="A38" s="1715"/>
      <c r="B38" s="1557"/>
      <c r="C38" s="81"/>
      <c r="D38" s="6">
        <v>2028</v>
      </c>
      <c r="E38" s="6"/>
      <c r="F38" s="6">
        <v>2029</v>
      </c>
      <c r="G38" s="6"/>
      <c r="H38" s="131">
        <v>2030</v>
      </c>
      <c r="I38" s="131"/>
      <c r="J38" s="131">
        <v>2031</v>
      </c>
      <c r="K38" s="6"/>
      <c r="L38" s="6">
        <v>2032</v>
      </c>
      <c r="M38" s="15"/>
    </row>
    <row r="39" spans="1:13">
      <c r="A39" s="1715"/>
      <c r="B39" s="1557"/>
      <c r="C39" s="81"/>
      <c r="D39" s="2030">
        <v>52704</v>
      </c>
      <c r="E39" s="2031"/>
      <c r="F39" s="2030">
        <v>52704</v>
      </c>
      <c r="G39" s="2031"/>
      <c r="H39" s="2030">
        <v>52704</v>
      </c>
      <c r="I39" s="2031"/>
      <c r="J39" s="2030">
        <v>52704</v>
      </c>
      <c r="K39" s="2031"/>
      <c r="L39" s="2030">
        <v>52704</v>
      </c>
      <c r="M39" s="2031"/>
    </row>
    <row r="40" spans="1:13">
      <c r="A40" s="1715"/>
      <c r="B40" s="1557"/>
      <c r="C40" s="81"/>
      <c r="D40" s="6">
        <v>2033</v>
      </c>
      <c r="E40" s="6"/>
      <c r="F40" s="6"/>
      <c r="G40" s="6"/>
      <c r="H40" s="131"/>
      <c r="I40" s="131"/>
      <c r="J40" s="131"/>
      <c r="K40" s="6"/>
      <c r="L40" s="6"/>
      <c r="M40" s="15"/>
    </row>
    <row r="41" spans="1:13">
      <c r="A41" s="1715"/>
      <c r="B41" s="1557"/>
      <c r="C41" s="81"/>
      <c r="D41" s="2030">
        <v>52704</v>
      </c>
      <c r="E41" s="2031"/>
      <c r="F41" s="93"/>
      <c r="G41" s="9"/>
      <c r="H41" s="93"/>
      <c r="I41" s="9"/>
      <c r="J41" s="93"/>
      <c r="K41" s="9"/>
      <c r="L41" s="93"/>
      <c r="M41" s="95"/>
    </row>
    <row r="42" spans="1:13">
      <c r="A42" s="1715"/>
      <c r="B42" s="1557"/>
      <c r="C42" s="81"/>
      <c r="D42" s="10"/>
      <c r="E42" s="94"/>
      <c r="F42" s="10" t="s">
        <v>981</v>
      </c>
      <c r="G42" s="94"/>
      <c r="H42" s="63"/>
      <c r="I42" s="64"/>
      <c r="J42" s="63"/>
      <c r="K42" s="64"/>
      <c r="L42" s="63"/>
      <c r="M42" s="65"/>
    </row>
    <row r="43" spans="1:13">
      <c r="A43" s="1715"/>
      <c r="B43" s="1557"/>
      <c r="C43" s="81"/>
      <c r="D43" s="93"/>
      <c r="E43" s="9"/>
      <c r="F43" s="2030">
        <v>52704</v>
      </c>
      <c r="G43" s="2031"/>
      <c r="H43" s="1937"/>
      <c r="I43" s="1937"/>
      <c r="J43" s="97"/>
      <c r="K43" s="6"/>
      <c r="L43" s="97"/>
      <c r="M43" s="83"/>
    </row>
    <row r="44" spans="1:13">
      <c r="A44" s="1715"/>
      <c r="B44" s="1557"/>
      <c r="C44" s="82"/>
      <c r="D44" s="10"/>
      <c r="E44" s="94"/>
      <c r="F44" s="10"/>
      <c r="G44" s="94"/>
      <c r="H44" s="92"/>
      <c r="I44" s="67"/>
      <c r="J44" s="92"/>
      <c r="K44" s="67"/>
      <c r="L44" s="92"/>
      <c r="M44" s="68"/>
    </row>
    <row r="45" spans="1:13" ht="15.75" customHeight="1">
      <c r="A45" s="1715"/>
      <c r="B45" s="1556" t="s">
        <v>982</v>
      </c>
      <c r="C45" s="72"/>
      <c r="D45" s="22"/>
      <c r="E45" s="22"/>
      <c r="F45" s="22"/>
      <c r="G45" s="22"/>
      <c r="H45" s="22"/>
      <c r="I45" s="22"/>
      <c r="J45" s="22"/>
      <c r="K45" s="22"/>
      <c r="L45" s="25"/>
      <c r="M45" s="108"/>
    </row>
    <row r="46" spans="1:13">
      <c r="A46" s="1715"/>
      <c r="B46" s="1557"/>
      <c r="C46" s="109"/>
      <c r="D46" s="40" t="s">
        <v>93</v>
      </c>
      <c r="E46" s="41" t="s">
        <v>95</v>
      </c>
      <c r="F46" s="1592" t="s">
        <v>983</v>
      </c>
      <c r="G46" s="1725" t="s">
        <v>103</v>
      </c>
      <c r="H46" s="1725"/>
      <c r="I46" s="1725"/>
      <c r="J46" s="1725"/>
      <c r="K46" s="785" t="s">
        <v>984</v>
      </c>
      <c r="L46" s="1599"/>
      <c r="M46" s="1600"/>
    </row>
    <row r="47" spans="1:13">
      <c r="A47" s="1715"/>
      <c r="B47" s="1557"/>
      <c r="C47" s="109"/>
      <c r="D47" s="111" t="s">
        <v>964</v>
      </c>
      <c r="E47" s="18"/>
      <c r="F47" s="1592"/>
      <c r="G47" s="1725"/>
      <c r="H47" s="1725"/>
      <c r="I47" s="1725"/>
      <c r="J47" s="1725"/>
      <c r="K47" s="25"/>
      <c r="L47" s="1601"/>
      <c r="M47" s="1602"/>
    </row>
    <row r="48" spans="1:13">
      <c r="A48" s="1715"/>
      <c r="B48" s="1558"/>
      <c r="C48" s="112"/>
      <c r="D48" s="113"/>
      <c r="E48" s="113"/>
      <c r="F48" s="113"/>
      <c r="G48" s="113"/>
      <c r="H48" s="113"/>
      <c r="I48" s="113"/>
      <c r="J48" s="113"/>
      <c r="K48" s="113"/>
      <c r="L48" s="25"/>
      <c r="M48" s="108"/>
    </row>
    <row r="49" spans="1:13" ht="36" customHeight="1">
      <c r="A49" s="1715"/>
      <c r="B49" s="151" t="s">
        <v>985</v>
      </c>
      <c r="C49" s="1553" t="s">
        <v>1946</v>
      </c>
      <c r="D49" s="1673"/>
      <c r="E49" s="1673"/>
      <c r="F49" s="1673"/>
      <c r="G49" s="1673"/>
      <c r="H49" s="1673"/>
      <c r="I49" s="1673"/>
      <c r="J49" s="1673"/>
      <c r="K49" s="1673"/>
      <c r="L49" s="1673"/>
      <c r="M49" s="1674"/>
    </row>
    <row r="50" spans="1:13">
      <c r="A50" s="1715"/>
      <c r="B50" s="140" t="s">
        <v>986</v>
      </c>
      <c r="C50" s="1553" t="s">
        <v>1935</v>
      </c>
      <c r="D50" s="1673"/>
      <c r="E50" s="1673"/>
      <c r="F50" s="1673"/>
      <c r="G50" s="1673"/>
      <c r="H50" s="1673"/>
      <c r="I50" s="1673"/>
      <c r="J50" s="1673"/>
      <c r="K50" s="1673"/>
      <c r="L50" s="1673"/>
      <c r="M50" s="1674"/>
    </row>
    <row r="51" spans="1:13">
      <c r="A51" s="1715"/>
      <c r="B51" s="140" t="s">
        <v>988</v>
      </c>
      <c r="C51" s="1577">
        <v>30</v>
      </c>
      <c r="D51" s="1554"/>
      <c r="E51" s="1554"/>
      <c r="F51" s="1554"/>
      <c r="G51" s="1554"/>
      <c r="H51" s="1554"/>
      <c r="I51" s="1554"/>
      <c r="J51" s="1554"/>
      <c r="K51" s="1554"/>
      <c r="L51" s="1554"/>
      <c r="M51" s="1555"/>
    </row>
    <row r="52" spans="1:13">
      <c r="A52" s="1715"/>
      <c r="B52" s="140" t="s">
        <v>990</v>
      </c>
      <c r="C52" s="1604" t="s">
        <v>1099</v>
      </c>
      <c r="D52" s="1605"/>
      <c r="E52" s="1605"/>
      <c r="F52" s="1605"/>
      <c r="G52" s="1605"/>
      <c r="H52" s="1605"/>
      <c r="I52" s="1605"/>
      <c r="J52" s="1605"/>
      <c r="K52" s="1605"/>
      <c r="L52" s="1605"/>
      <c r="M52" s="2141"/>
    </row>
    <row r="53" spans="1:13" ht="15.75" customHeight="1">
      <c r="A53" s="1699" t="s">
        <v>216</v>
      </c>
      <c r="B53" s="144" t="s">
        <v>992</v>
      </c>
      <c r="C53" s="1577" t="s">
        <v>553</v>
      </c>
      <c r="D53" s="1554"/>
      <c r="E53" s="1554"/>
      <c r="F53" s="1554"/>
      <c r="G53" s="1554"/>
      <c r="H53" s="1554"/>
      <c r="I53" s="1554"/>
      <c r="J53" s="1554"/>
      <c r="K53" s="1554"/>
      <c r="L53" s="1554"/>
      <c r="M53" s="1555"/>
    </row>
    <row r="54" spans="1:13">
      <c r="A54" s="1700"/>
      <c r="B54" s="144" t="s">
        <v>993</v>
      </c>
      <c r="C54" s="1577" t="s">
        <v>1260</v>
      </c>
      <c r="D54" s="1554"/>
      <c r="E54" s="1554"/>
      <c r="F54" s="1554"/>
      <c r="G54" s="1554"/>
      <c r="H54" s="1554"/>
      <c r="I54" s="1554"/>
      <c r="J54" s="1554"/>
      <c r="K54" s="1554"/>
      <c r="L54" s="1554"/>
      <c r="M54" s="1555"/>
    </row>
    <row r="55" spans="1:13" ht="16.5" customHeight="1">
      <c r="A55" s="1700"/>
      <c r="B55" s="144" t="s">
        <v>995</v>
      </c>
      <c r="C55" s="1577" t="s">
        <v>1249</v>
      </c>
      <c r="D55" s="1554"/>
      <c r="E55" s="1554"/>
      <c r="F55" s="1554"/>
      <c r="G55" s="1554"/>
      <c r="H55" s="1554"/>
      <c r="I55" s="1554"/>
      <c r="J55" s="1554"/>
      <c r="K55" s="1554"/>
      <c r="L55" s="1554"/>
      <c r="M55" s="1555"/>
    </row>
    <row r="56" spans="1:13" ht="15.75" customHeight="1">
      <c r="A56" s="1700"/>
      <c r="B56" s="145" t="s">
        <v>997</v>
      </c>
      <c r="C56" s="1577" t="s">
        <v>1250</v>
      </c>
      <c r="D56" s="1554"/>
      <c r="E56" s="1554"/>
      <c r="F56" s="1554"/>
      <c r="G56" s="1554"/>
      <c r="H56" s="1554"/>
      <c r="I56" s="1554"/>
      <c r="J56" s="1554"/>
      <c r="K56" s="1554"/>
      <c r="L56" s="1554"/>
      <c r="M56" s="1555"/>
    </row>
    <row r="57" spans="1:13" ht="15.75" customHeight="1">
      <c r="A57" s="1700"/>
      <c r="B57" s="144" t="s">
        <v>998</v>
      </c>
      <c r="C57" s="1577" t="s">
        <v>1941</v>
      </c>
      <c r="D57" s="1554"/>
      <c r="E57" s="1554"/>
      <c r="F57" s="1554"/>
      <c r="G57" s="1554"/>
      <c r="H57" s="1554"/>
      <c r="I57" s="1554"/>
      <c r="J57" s="1554"/>
      <c r="K57" s="1554"/>
      <c r="L57" s="1554"/>
      <c r="M57" s="1555"/>
    </row>
    <row r="58" spans="1:13" ht="16.5" customHeight="1">
      <c r="A58" s="1704"/>
      <c r="B58" s="144" t="s">
        <v>999</v>
      </c>
      <c r="C58" s="1577" t="s">
        <v>453</v>
      </c>
      <c r="D58" s="1554"/>
      <c r="E58" s="1554"/>
      <c r="F58" s="1554"/>
      <c r="G58" s="1554"/>
      <c r="H58" s="1554"/>
      <c r="I58" s="1554"/>
      <c r="J58" s="1554"/>
      <c r="K58" s="1554"/>
      <c r="L58" s="1554"/>
      <c r="M58" s="1555"/>
    </row>
    <row r="59" spans="1:13" ht="15.75" customHeight="1">
      <c r="A59" s="1699" t="s">
        <v>1000</v>
      </c>
      <c r="B59" s="146" t="s">
        <v>1001</v>
      </c>
      <c r="C59" s="1577" t="s">
        <v>1251</v>
      </c>
      <c r="D59" s="1554"/>
      <c r="E59" s="1554"/>
      <c r="F59" s="1554"/>
      <c r="G59" s="1554"/>
      <c r="H59" s="1554"/>
      <c r="I59" s="1554"/>
      <c r="J59" s="1554"/>
      <c r="K59" s="1554"/>
      <c r="L59" s="1554"/>
      <c r="M59" s="1555"/>
    </row>
    <row r="60" spans="1:13" ht="15.75" customHeight="1">
      <c r="A60" s="1700"/>
      <c r="B60" s="146" t="s">
        <v>1003</v>
      </c>
      <c r="C60" s="1577" t="s">
        <v>1252</v>
      </c>
      <c r="D60" s="1554"/>
      <c r="E60" s="1554"/>
      <c r="F60" s="1554"/>
      <c r="G60" s="1554"/>
      <c r="H60" s="1554"/>
      <c r="I60" s="1554"/>
      <c r="J60" s="1554"/>
      <c r="K60" s="1554"/>
      <c r="L60" s="1554"/>
      <c r="M60" s="1555"/>
    </row>
    <row r="61" spans="1:13" ht="15.75" customHeight="1">
      <c r="A61" s="1700"/>
      <c r="B61" s="147" t="s">
        <v>296</v>
      </c>
      <c r="C61" s="1577" t="s">
        <v>1249</v>
      </c>
      <c r="D61" s="1554"/>
      <c r="E61" s="1554"/>
      <c r="F61" s="1554"/>
      <c r="G61" s="1554"/>
      <c r="H61" s="1554"/>
      <c r="I61" s="1554"/>
      <c r="J61" s="1554"/>
      <c r="K61" s="1554"/>
      <c r="L61" s="1554"/>
      <c r="M61" s="1555"/>
    </row>
    <row r="62" spans="1:13" ht="89.25" customHeight="1">
      <c r="A62" s="138" t="s">
        <v>220</v>
      </c>
      <c r="B62" s="148" t="s">
        <v>220</v>
      </c>
      <c r="C62" s="2131"/>
      <c r="D62" s="2132"/>
      <c r="E62" s="2132"/>
      <c r="F62" s="2132"/>
      <c r="G62" s="2132"/>
      <c r="H62" s="2132"/>
      <c r="I62" s="2132"/>
      <c r="J62" s="2132"/>
      <c r="K62" s="2132"/>
      <c r="L62" s="2132"/>
      <c r="M62" s="2133"/>
    </row>
    <row r="63" spans="1:13">
      <c r="A63" s="11"/>
      <c r="B63" s="42"/>
      <c r="C63" s="11"/>
      <c r="D63" s="11"/>
      <c r="E63" s="11"/>
      <c r="F63" s="11"/>
      <c r="G63" s="11"/>
      <c r="H63" s="11"/>
      <c r="I63" s="11"/>
      <c r="J63" s="11"/>
      <c r="K63" s="11"/>
      <c r="L63" s="11"/>
      <c r="M63" s="11"/>
    </row>
  </sheetData>
  <mergeCells count="62">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J30:L30"/>
    <mergeCell ref="B32:B34"/>
    <mergeCell ref="B35:B44"/>
    <mergeCell ref="D37:E37"/>
    <mergeCell ref="F37:G37"/>
    <mergeCell ref="H37:I37"/>
    <mergeCell ref="J37:K37"/>
    <mergeCell ref="L37:M37"/>
    <mergeCell ref="D39:E39"/>
    <mergeCell ref="F39:G39"/>
    <mergeCell ref="G46:J47"/>
    <mergeCell ref="L46:M47"/>
    <mergeCell ref="C49:M49"/>
    <mergeCell ref="C50:M50"/>
    <mergeCell ref="H39:I39"/>
    <mergeCell ref="J39:K39"/>
    <mergeCell ref="L39:M39"/>
    <mergeCell ref="D41:E41"/>
    <mergeCell ref="F43:G43"/>
    <mergeCell ref="H43:I43"/>
    <mergeCell ref="C51:M51"/>
    <mergeCell ref="C52:M52"/>
    <mergeCell ref="A53:A58"/>
    <mergeCell ref="C53:M53"/>
    <mergeCell ref="C54:M54"/>
    <mergeCell ref="C55:M55"/>
    <mergeCell ref="C56:M56"/>
    <mergeCell ref="C57:M57"/>
    <mergeCell ref="C58:M58"/>
    <mergeCell ref="A16:A52"/>
    <mergeCell ref="C16:M16"/>
    <mergeCell ref="C17:M17"/>
    <mergeCell ref="B18:B24"/>
    <mergeCell ref="B25:B28"/>
    <mergeCell ref="B45:B48"/>
    <mergeCell ref="F46:F47"/>
    <mergeCell ref="A59:A61"/>
    <mergeCell ref="C59:M59"/>
    <mergeCell ref="C60:M60"/>
    <mergeCell ref="C61:M61"/>
    <mergeCell ref="C62:M62"/>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la meta ODS a que le apunta el indicador de producto. Seleccione de la lista desplegable." sqref="E14:E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Identifique el ODS a que le apunta el indicador de producto. Seleccione de la lista desplegable._x000a_" sqref="B14:B15"/>
  </dataValidations>
  <hyperlinks>
    <hyperlink ref="C57"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Desplegables!$B$45:$B$46</xm:f>
          </x14:formula1>
          <xm:sqref>C4</xm:sqref>
        </x14:dataValidation>
        <x14:dataValidation type="list" allowBlank="1" showInputMessage="1" showErrorMessage="1">
          <x14:formula1>
            <xm:f>Desplegables!$B$50:$B$52</xm:f>
          </x14:formula1>
          <xm:sqref>G46:J47</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Desplegables!$L$24:$L$39</xm:f>
          </x14:formula1>
          <xm:sqref>C14:D15</xm:sqref>
        </x14:dataValidation>
      </x14:dataValidations>
    </ex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60"/>
  <sheetViews>
    <sheetView topLeftCell="B3"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6384" width="11.42578125" style="11"/>
  </cols>
  <sheetData>
    <row r="1" spans="1:13">
      <c r="A1" s="56"/>
      <c r="B1" s="57" t="s">
        <v>1947</v>
      </c>
      <c r="C1" s="196"/>
      <c r="D1" s="196"/>
      <c r="E1" s="196"/>
      <c r="F1" s="196"/>
      <c r="G1" s="196"/>
      <c r="H1" s="196"/>
      <c r="I1" s="196"/>
      <c r="J1" s="196"/>
      <c r="K1" s="196"/>
      <c r="L1" s="196"/>
      <c r="M1" s="197"/>
    </row>
    <row r="2" spans="1:13" ht="36" customHeight="1">
      <c r="A2" s="1728" t="s">
        <v>944</v>
      </c>
      <c r="B2" s="139" t="s">
        <v>945</v>
      </c>
      <c r="C2" s="1733" t="s">
        <v>846</v>
      </c>
      <c r="D2" s="1734"/>
      <c r="E2" s="1734"/>
      <c r="F2" s="1734"/>
      <c r="G2" s="1734"/>
      <c r="H2" s="1734"/>
      <c r="I2" s="1734"/>
      <c r="J2" s="1734"/>
      <c r="K2" s="1734"/>
      <c r="L2" s="1734"/>
      <c r="M2" s="1735"/>
    </row>
    <row r="3" spans="1:13" ht="31.5">
      <c r="A3" s="1729"/>
      <c r="B3" s="151" t="s">
        <v>1063</v>
      </c>
      <c r="C3" s="1733" t="s">
        <v>1948</v>
      </c>
      <c r="D3" s="1734"/>
      <c r="E3" s="1734"/>
      <c r="F3" s="1734"/>
      <c r="G3" s="1734"/>
      <c r="H3" s="1734"/>
      <c r="I3" s="1734"/>
      <c r="J3" s="1734"/>
      <c r="K3" s="1734"/>
      <c r="L3" s="1734"/>
      <c r="M3" s="1735"/>
    </row>
    <row r="4" spans="1:13" ht="25.5" customHeight="1">
      <c r="A4" s="1729"/>
      <c r="B4" s="142" t="s">
        <v>292</v>
      </c>
      <c r="C4" s="114" t="s">
        <v>93</v>
      </c>
      <c r="D4" s="115"/>
      <c r="E4" s="198"/>
      <c r="F4" s="1736" t="s">
        <v>293</v>
      </c>
      <c r="G4" s="1737"/>
      <c r="H4" s="457">
        <v>43</v>
      </c>
      <c r="I4" s="118"/>
      <c r="J4" s="118"/>
      <c r="K4" s="118"/>
      <c r="L4" s="118"/>
      <c r="M4" s="119"/>
    </row>
    <row r="5" spans="1:13">
      <c r="A5" s="1729"/>
      <c r="B5" s="142" t="s">
        <v>947</v>
      </c>
      <c r="C5" s="1577" t="s">
        <v>1830</v>
      </c>
      <c r="D5" s="1554"/>
      <c r="E5" s="1554"/>
      <c r="F5" s="1554"/>
      <c r="G5" s="1554"/>
      <c r="H5" s="1554"/>
      <c r="I5" s="1554"/>
      <c r="J5" s="1554"/>
      <c r="K5" s="1554"/>
      <c r="L5" s="1554"/>
      <c r="M5" s="1555"/>
    </row>
    <row r="6" spans="1:13" ht="31.5" customHeight="1">
      <c r="A6" s="1729"/>
      <c r="B6" s="142" t="s">
        <v>948</v>
      </c>
      <c r="C6" s="1577" t="s">
        <v>1831</v>
      </c>
      <c r="D6" s="1554"/>
      <c r="E6" s="1554"/>
      <c r="F6" s="1554"/>
      <c r="G6" s="1554"/>
      <c r="H6" s="1554"/>
      <c r="I6" s="1554"/>
      <c r="J6" s="1554"/>
      <c r="K6" s="1554"/>
      <c r="L6" s="1554"/>
      <c r="M6" s="1555"/>
    </row>
    <row r="7" spans="1:13">
      <c r="A7" s="1729"/>
      <c r="B7" s="151" t="s">
        <v>949</v>
      </c>
      <c r="C7" s="1583" t="s">
        <v>33</v>
      </c>
      <c r="D7" s="1560"/>
      <c r="E7" s="120"/>
      <c r="F7" s="120"/>
      <c r="G7" s="121"/>
      <c r="H7" s="61" t="s">
        <v>296</v>
      </c>
      <c r="I7" s="1559" t="s">
        <v>56</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1" t="s">
        <v>1067</v>
      </c>
      <c r="D9" s="2022"/>
      <c r="E9" s="27"/>
      <c r="F9" s="1726"/>
      <c r="G9" s="1726"/>
      <c r="H9" s="27"/>
      <c r="I9" s="1726"/>
      <c r="J9" s="1726"/>
      <c r="K9" s="27"/>
      <c r="L9" s="25"/>
      <c r="M9" s="108"/>
    </row>
    <row r="10" spans="1:13">
      <c r="A10" s="1729"/>
      <c r="B10" s="1743"/>
      <c r="C10" s="2019" t="s">
        <v>951</v>
      </c>
      <c r="D10" s="2020"/>
      <c r="E10" s="126"/>
      <c r="F10" s="2020" t="s">
        <v>951</v>
      </c>
      <c r="G10" s="2020"/>
      <c r="H10" s="126"/>
      <c r="I10" s="2020" t="s">
        <v>951</v>
      </c>
      <c r="J10" s="2020"/>
      <c r="K10" s="126"/>
      <c r="L10" s="113"/>
      <c r="M10" s="127"/>
    </row>
    <row r="11" spans="1:13" ht="35.25" customHeight="1">
      <c r="A11" s="1729"/>
      <c r="B11" s="151" t="s">
        <v>952</v>
      </c>
      <c r="C11" s="1609" t="s">
        <v>1949</v>
      </c>
      <c r="D11" s="1610"/>
      <c r="E11" s="1610"/>
      <c r="F11" s="1610"/>
      <c r="G11" s="1610"/>
      <c r="H11" s="1610"/>
      <c r="I11" s="1610"/>
      <c r="J11" s="1610"/>
      <c r="K11" s="1610"/>
      <c r="L11" s="1610"/>
      <c r="M11" s="1611"/>
    </row>
    <row r="12" spans="1:13" ht="112.5" customHeight="1">
      <c r="A12" s="1729"/>
      <c r="B12" s="151" t="s">
        <v>1069</v>
      </c>
      <c r="C12" s="1609" t="s">
        <v>1950</v>
      </c>
      <c r="D12" s="1610"/>
      <c r="E12" s="1610"/>
      <c r="F12" s="1610"/>
      <c r="G12" s="1610"/>
      <c r="H12" s="1610"/>
      <c r="I12" s="1610"/>
      <c r="J12" s="1610"/>
      <c r="K12" s="1610"/>
      <c r="L12" s="1610"/>
      <c r="M12" s="1611"/>
    </row>
    <row r="13" spans="1:13" ht="50.25" customHeight="1">
      <c r="A13" s="1729"/>
      <c r="B13" s="151" t="s">
        <v>1071</v>
      </c>
      <c r="C13" s="2509" t="s">
        <v>765</v>
      </c>
      <c r="D13" s="2510"/>
      <c r="E13" s="2510"/>
      <c r="F13" s="2510"/>
      <c r="G13" s="2510"/>
      <c r="H13" s="2510"/>
      <c r="I13" s="2510"/>
      <c r="J13" s="2510"/>
      <c r="K13" s="2510"/>
      <c r="L13" s="2510"/>
      <c r="M13" s="2511"/>
    </row>
    <row r="14" spans="1:13" ht="66" customHeight="1">
      <c r="A14" s="1729"/>
      <c r="B14" s="1746" t="s">
        <v>1072</v>
      </c>
      <c r="C14" s="2512" t="s">
        <v>69</v>
      </c>
      <c r="D14" s="2513"/>
      <c r="E14" s="458" t="s">
        <v>108</v>
      </c>
      <c r="F14" s="1910" t="s">
        <v>1951</v>
      </c>
      <c r="G14" s="1712"/>
      <c r="H14" s="1712"/>
      <c r="I14" s="1712"/>
      <c r="J14" s="1712"/>
      <c r="K14" s="1712"/>
      <c r="L14" s="1712"/>
      <c r="M14" s="1713"/>
    </row>
    <row r="15" spans="1:13">
      <c r="A15" s="1729"/>
      <c r="B15" s="1746"/>
      <c r="C15" s="99"/>
      <c r="D15" s="99"/>
      <c r="E15" s="167"/>
      <c r="F15" s="55"/>
      <c r="G15" s="55"/>
      <c r="H15" s="55"/>
      <c r="I15" s="55"/>
      <c r="J15" s="55"/>
      <c r="K15" s="55"/>
      <c r="L15" s="124"/>
      <c r="M15" s="125"/>
    </row>
    <row r="16" spans="1:13">
      <c r="A16" s="1714" t="s">
        <v>204</v>
      </c>
      <c r="B16" s="140" t="s">
        <v>283</v>
      </c>
      <c r="C16" s="1577" t="s">
        <v>11</v>
      </c>
      <c r="D16" s="1554"/>
      <c r="E16" s="1554"/>
      <c r="F16" s="1554"/>
      <c r="G16" s="1554"/>
      <c r="H16" s="1554"/>
      <c r="I16" s="1554"/>
      <c r="J16" s="1554"/>
      <c r="K16" s="1554"/>
      <c r="L16" s="1554"/>
      <c r="M16" s="1555"/>
    </row>
    <row r="17" spans="1:13" ht="21" customHeight="1">
      <c r="A17" s="1715"/>
      <c r="B17" s="140" t="s">
        <v>1074</v>
      </c>
      <c r="C17" s="1577" t="s">
        <v>847</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t="s">
        <v>964</v>
      </c>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c r="E23" s="17" t="s">
        <v>965</v>
      </c>
      <c r="F23" s="129"/>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t="s">
        <v>1126</v>
      </c>
      <c r="H26" s="23"/>
      <c r="I26" s="17" t="s">
        <v>970</v>
      </c>
      <c r="J26" s="18"/>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31.5" customHeight="1">
      <c r="A30" s="1715"/>
      <c r="B30" s="143"/>
      <c r="C30" s="76" t="s">
        <v>974</v>
      </c>
      <c r="D30" s="226">
        <v>1500</v>
      </c>
      <c r="E30" s="220" t="s">
        <v>594</v>
      </c>
      <c r="F30" s="221" t="s">
        <v>975</v>
      </c>
      <c r="G30" s="222">
        <v>2022</v>
      </c>
      <c r="H30" s="220" t="s">
        <v>594</v>
      </c>
      <c r="I30" s="221" t="s">
        <v>976</v>
      </c>
      <c r="J30" s="1663" t="s">
        <v>1952</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c r="A37" s="1715"/>
      <c r="B37" s="1557"/>
      <c r="C37" s="81"/>
      <c r="D37" s="223">
        <v>2200</v>
      </c>
      <c r="E37" s="212"/>
      <c r="F37" s="223">
        <v>2200</v>
      </c>
      <c r="G37" s="212"/>
      <c r="H37" s="223">
        <v>2200</v>
      </c>
      <c r="I37" s="212"/>
      <c r="J37" s="223">
        <v>2200</v>
      </c>
      <c r="K37" s="212"/>
      <c r="L37" s="223">
        <v>2200</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c r="A39" s="1715"/>
      <c r="B39" s="1557"/>
      <c r="C39" s="81"/>
      <c r="D39" s="223">
        <v>2200</v>
      </c>
      <c r="E39" s="212"/>
      <c r="F39" s="223">
        <v>2200</v>
      </c>
      <c r="G39" s="212"/>
      <c r="H39" s="223">
        <v>2200</v>
      </c>
      <c r="I39" s="212"/>
      <c r="J39" s="223">
        <v>2200</v>
      </c>
      <c r="K39" s="212"/>
      <c r="L39" s="223">
        <v>2200</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223">
        <v>2200</v>
      </c>
      <c r="E41" s="212"/>
      <c r="F41" s="2017">
        <v>2200</v>
      </c>
      <c r="G41" s="2018"/>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t="s">
        <v>103</v>
      </c>
      <c r="H44" s="1725"/>
      <c r="I44" s="1725"/>
      <c r="J44" s="1725"/>
      <c r="K44" s="110" t="s">
        <v>984</v>
      </c>
      <c r="L44" s="1599"/>
      <c r="M44" s="1600"/>
    </row>
    <row r="45" spans="1:13">
      <c r="A45" s="1715"/>
      <c r="B45" s="1557"/>
      <c r="C45" s="109"/>
      <c r="D45" s="111" t="s">
        <v>964</v>
      </c>
      <c r="E45" s="18"/>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35.25" customHeight="1">
      <c r="A47" s="1715"/>
      <c r="B47" s="151" t="s">
        <v>985</v>
      </c>
      <c r="C47" s="2079" t="s">
        <v>1953</v>
      </c>
      <c r="D47" s="1641"/>
      <c r="E47" s="1641"/>
      <c r="F47" s="1641"/>
      <c r="G47" s="1641"/>
      <c r="H47" s="1641"/>
      <c r="I47" s="1641"/>
      <c r="J47" s="1641"/>
      <c r="K47" s="1641"/>
      <c r="L47" s="1641"/>
      <c r="M47" s="1642"/>
    </row>
    <row r="48" spans="1:13">
      <c r="A48" s="1715"/>
      <c r="B48" s="140" t="s">
        <v>986</v>
      </c>
      <c r="C48" s="1577" t="s">
        <v>1954</v>
      </c>
      <c r="D48" s="1554"/>
      <c r="E48" s="1554"/>
      <c r="F48" s="1554"/>
      <c r="G48" s="1554"/>
      <c r="H48" s="1554"/>
      <c r="I48" s="1554"/>
      <c r="J48" s="1554"/>
      <c r="K48" s="1554"/>
      <c r="L48" s="1554"/>
      <c r="M48" s="1555"/>
    </row>
    <row r="49" spans="1:13">
      <c r="A49" s="1715"/>
      <c r="B49" s="140" t="s">
        <v>988</v>
      </c>
      <c r="C49" s="215">
        <v>30</v>
      </c>
      <c r="D49" s="216"/>
      <c r="E49" s="216"/>
      <c r="F49" s="216"/>
      <c r="G49" s="216"/>
      <c r="H49" s="216"/>
      <c r="I49" s="216"/>
      <c r="J49" s="216"/>
      <c r="K49" s="216"/>
      <c r="L49" s="216"/>
      <c r="M49" s="217"/>
    </row>
    <row r="50" spans="1:13">
      <c r="A50" s="1715"/>
      <c r="B50" s="140" t="s">
        <v>990</v>
      </c>
      <c r="C50" s="276">
        <v>44208</v>
      </c>
      <c r="D50" s="216"/>
      <c r="E50" s="216"/>
      <c r="F50" s="216"/>
      <c r="G50" s="216"/>
      <c r="H50" s="216"/>
      <c r="I50" s="216"/>
      <c r="J50" s="216"/>
      <c r="K50" s="216"/>
      <c r="L50" s="216"/>
      <c r="M50" s="217"/>
    </row>
    <row r="51" spans="1:13" ht="15.75" customHeight="1">
      <c r="A51" s="1699" t="s">
        <v>216</v>
      </c>
      <c r="B51" s="144" t="s">
        <v>992</v>
      </c>
      <c r="C51" s="1604" t="s">
        <v>336</v>
      </c>
      <c r="D51" s="1605"/>
      <c r="E51" s="1605"/>
      <c r="F51" s="1605"/>
      <c r="G51" s="1605"/>
      <c r="H51" s="1605"/>
      <c r="I51" s="1605"/>
      <c r="J51" s="1605"/>
      <c r="K51" s="1605"/>
      <c r="L51" s="1605"/>
      <c r="M51" s="1605"/>
    </row>
    <row r="52" spans="1:13">
      <c r="A52" s="1700"/>
      <c r="B52" s="144" t="s">
        <v>993</v>
      </c>
      <c r="C52" s="1604" t="s">
        <v>994</v>
      </c>
      <c r="D52" s="1605"/>
      <c r="E52" s="1605"/>
      <c r="F52" s="1605"/>
      <c r="G52" s="1605"/>
      <c r="H52" s="1605"/>
      <c r="I52" s="1605"/>
      <c r="J52" s="1605"/>
      <c r="K52" s="1605"/>
      <c r="L52" s="1605"/>
      <c r="M52" s="1605"/>
    </row>
    <row r="53" spans="1:13">
      <c r="A53" s="1700"/>
      <c r="B53" s="144" t="s">
        <v>995</v>
      </c>
      <c r="C53" s="1604" t="s">
        <v>996</v>
      </c>
      <c r="D53" s="1605"/>
      <c r="E53" s="1605"/>
      <c r="F53" s="1605"/>
      <c r="G53" s="1605"/>
      <c r="H53" s="1605"/>
      <c r="I53" s="1605"/>
      <c r="J53" s="1605"/>
      <c r="K53" s="1605"/>
      <c r="L53" s="1605"/>
      <c r="M53" s="1605"/>
    </row>
    <row r="54" spans="1:13" ht="15.75" customHeight="1">
      <c r="A54" s="1700"/>
      <c r="B54" s="145" t="s">
        <v>997</v>
      </c>
      <c r="C54" s="1604" t="s">
        <v>335</v>
      </c>
      <c r="D54" s="1605"/>
      <c r="E54" s="1605"/>
      <c r="F54" s="1605"/>
      <c r="G54" s="1605"/>
      <c r="H54" s="1605"/>
      <c r="I54" s="1605"/>
      <c r="J54" s="1605"/>
      <c r="K54" s="1605"/>
      <c r="L54" s="1605"/>
      <c r="M54" s="1605"/>
    </row>
    <row r="55" spans="1:13" ht="15.75" customHeight="1">
      <c r="A55" s="1700"/>
      <c r="B55" s="144" t="s">
        <v>998</v>
      </c>
      <c r="C55" s="2002" t="s">
        <v>337</v>
      </c>
      <c r="D55" s="2003"/>
      <c r="E55" s="2003"/>
      <c r="F55" s="2003"/>
      <c r="G55" s="2003"/>
      <c r="H55" s="2003"/>
      <c r="I55" s="2003"/>
      <c r="J55" s="2003"/>
      <c r="K55" s="2003"/>
      <c r="L55" s="2003"/>
      <c r="M55" s="2003"/>
    </row>
    <row r="56" spans="1:13">
      <c r="A56" s="1704"/>
      <c r="B56" s="144" t="s">
        <v>999</v>
      </c>
      <c r="C56" s="1604">
        <v>3102407261</v>
      </c>
      <c r="D56" s="1605"/>
      <c r="E56" s="1605"/>
      <c r="F56" s="1605"/>
      <c r="G56" s="1605"/>
      <c r="H56" s="1605"/>
      <c r="I56" s="1605"/>
      <c r="J56" s="1605"/>
      <c r="K56" s="1605"/>
      <c r="L56" s="1605"/>
      <c r="M56" s="1605"/>
    </row>
    <row r="57" spans="1:13" ht="15.75" customHeight="1">
      <c r="A57" s="1699" t="s">
        <v>1000</v>
      </c>
      <c r="B57" s="146" t="s">
        <v>1001</v>
      </c>
      <c r="C57" s="1577" t="s">
        <v>1002</v>
      </c>
      <c r="D57" s="1554"/>
      <c r="E57" s="1554"/>
      <c r="F57" s="1554"/>
      <c r="G57" s="1554"/>
      <c r="H57" s="1554"/>
      <c r="I57" s="1554"/>
      <c r="J57" s="1554"/>
      <c r="K57" s="1554"/>
      <c r="L57" s="1554"/>
      <c r="M57" s="1555"/>
    </row>
    <row r="58" spans="1:13" ht="30" customHeight="1">
      <c r="A58" s="1700"/>
      <c r="B58" s="146" t="s">
        <v>1003</v>
      </c>
      <c r="C58" s="1541" t="s">
        <v>1004</v>
      </c>
      <c r="D58" s="1542"/>
      <c r="E58" s="1542"/>
      <c r="F58" s="1542"/>
      <c r="G58" s="1542"/>
      <c r="H58" s="1542"/>
      <c r="I58" s="1542"/>
      <c r="J58" s="1542"/>
      <c r="K58" s="1542"/>
      <c r="L58" s="1542"/>
      <c r="M58" s="2129"/>
    </row>
    <row r="59" spans="1:13" ht="30" customHeight="1">
      <c r="A59" s="1700"/>
      <c r="B59" s="147" t="s">
        <v>296</v>
      </c>
      <c r="C59" s="2427" t="s">
        <v>1067</v>
      </c>
      <c r="D59" s="2428"/>
      <c r="E59" s="2428"/>
      <c r="F59" s="2428"/>
      <c r="G59" s="2428"/>
      <c r="H59" s="2428"/>
      <c r="I59" s="2428"/>
      <c r="J59" s="2428"/>
      <c r="K59" s="2428"/>
      <c r="L59" s="2428"/>
      <c r="M59" s="2429"/>
    </row>
    <row r="60" spans="1:13" ht="65.25" customHeight="1">
      <c r="A60" s="138" t="s">
        <v>220</v>
      </c>
      <c r="B60" s="148"/>
      <c r="C60" s="2012" t="s">
        <v>1955</v>
      </c>
      <c r="D60" s="2013"/>
      <c r="E60" s="2013"/>
      <c r="F60" s="2013"/>
      <c r="G60" s="2013"/>
      <c r="H60" s="2013"/>
      <c r="I60" s="2013"/>
      <c r="J60" s="2013"/>
      <c r="K60" s="2013"/>
      <c r="L60" s="2013"/>
      <c r="M60" s="2014"/>
    </row>
  </sheetData>
  <mergeCells count="48">
    <mergeCell ref="C60:M60"/>
    <mergeCell ref="C55:M55"/>
    <mergeCell ref="C56:M56"/>
    <mergeCell ref="A57:A59"/>
    <mergeCell ref="C57:M57"/>
    <mergeCell ref="C58:M58"/>
    <mergeCell ref="C59:M59"/>
    <mergeCell ref="A51:A56"/>
    <mergeCell ref="C51:M51"/>
    <mergeCell ref="C52:M52"/>
    <mergeCell ref="C53:M53"/>
    <mergeCell ref="C54:M54"/>
    <mergeCell ref="A16:A50"/>
    <mergeCell ref="C16:M16"/>
    <mergeCell ref="C17:M17"/>
    <mergeCell ref="B18:B24"/>
    <mergeCell ref="B25:B28"/>
    <mergeCell ref="J30:L30"/>
    <mergeCell ref="B32:B34"/>
    <mergeCell ref="B35:B42"/>
    <mergeCell ref="F41:G41"/>
    <mergeCell ref="B43:B46"/>
    <mergeCell ref="F44:F45"/>
    <mergeCell ref="G44:J45"/>
    <mergeCell ref="L44:M45"/>
    <mergeCell ref="C47:M47"/>
    <mergeCell ref="C48:M48"/>
    <mergeCell ref="C11:M11"/>
    <mergeCell ref="C12:M12"/>
    <mergeCell ref="C13:M13"/>
    <mergeCell ref="C14:D14"/>
    <mergeCell ref="F14:M14"/>
    <mergeCell ref="A2:A15"/>
    <mergeCell ref="C2:M2"/>
    <mergeCell ref="C3:M3"/>
    <mergeCell ref="F4:G4"/>
    <mergeCell ref="C5:M5"/>
    <mergeCell ref="C6:M6"/>
    <mergeCell ref="C7:D7"/>
    <mergeCell ref="I7:M7"/>
    <mergeCell ref="B8:B10"/>
    <mergeCell ref="C9:D9"/>
    <mergeCell ref="B14:B15"/>
    <mergeCell ref="F9:G9"/>
    <mergeCell ref="I9:J9"/>
    <mergeCell ref="C10:D10"/>
    <mergeCell ref="F10:G10"/>
    <mergeCell ref="I10:J10"/>
  </mergeCells>
  <dataValidations count="7">
    <dataValidation allowBlank="1" showInputMessage="1" showErrorMessage="1" prompt="Identifique el ODS a que le apunta el indicador de producto. Seleccione de la lista desplegable._x000a_" sqref="B14:B15"/>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Desplegables!$L$24:$L$39</xm:f>
          </x14:formula1>
          <xm:sqref>C14:D15</xm:sqref>
        </x14:dataValidation>
        <x14:dataValidation type="list" allowBlank="1" showInputMessage="1" showErrorMessage="1">
          <x14:formula1>
            <xm:f>Desplegables!$I$4:$I$18</xm:f>
          </x14:formula1>
          <xm:sqref>C7</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Desplegables!$B$45:$B$46</xm:f>
          </x14:formula1>
          <xm:sqref>C4</xm:sqref>
        </x14:dataValidation>
      </x14:dataValidations>
    </ex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M60"/>
  <sheetViews>
    <sheetView topLeftCell="B4" zoomScale="72" zoomScaleNormal="72" workbookViewId="0">
      <selection activeCell="C2" sqref="C2:M2"/>
    </sheetView>
  </sheetViews>
  <sheetFormatPr baseColWidth="10" defaultColWidth="11.42578125" defaultRowHeight="15.75"/>
  <cols>
    <col min="1" max="1" width="25.140625" style="11" customWidth="1"/>
    <col min="2" max="2" width="39.140625" style="42" customWidth="1"/>
    <col min="3" max="12" width="11.42578125" style="11"/>
    <col min="13" max="13" width="16" style="11" customWidth="1"/>
    <col min="14" max="16384" width="11.42578125" style="11"/>
  </cols>
  <sheetData>
    <row r="1" spans="1:13">
      <c r="A1" s="56"/>
      <c r="B1" s="57" t="s">
        <v>1956</v>
      </c>
      <c r="C1" s="196"/>
      <c r="D1" s="196"/>
      <c r="E1" s="196"/>
      <c r="F1" s="196"/>
      <c r="G1" s="196"/>
      <c r="H1" s="196"/>
      <c r="I1" s="196"/>
      <c r="J1" s="196"/>
      <c r="K1" s="196"/>
      <c r="L1" s="196"/>
      <c r="M1" s="197"/>
    </row>
    <row r="2" spans="1:13" ht="36" customHeight="1">
      <c r="A2" s="1728" t="s">
        <v>944</v>
      </c>
      <c r="B2" s="139" t="s">
        <v>945</v>
      </c>
      <c r="C2" s="1577" t="s">
        <v>849</v>
      </c>
      <c r="D2" s="1554"/>
      <c r="E2" s="1554"/>
      <c r="F2" s="1554"/>
      <c r="G2" s="1554"/>
      <c r="H2" s="1554"/>
      <c r="I2" s="1554"/>
      <c r="J2" s="1554"/>
      <c r="K2" s="1554"/>
      <c r="L2" s="1554"/>
      <c r="M2" s="1555"/>
    </row>
    <row r="3" spans="1:13" ht="33.75" customHeight="1">
      <c r="A3" s="1729"/>
      <c r="B3" s="151" t="s">
        <v>1063</v>
      </c>
      <c r="C3" s="1577" t="s">
        <v>1957</v>
      </c>
      <c r="D3" s="1554"/>
      <c r="E3" s="1554"/>
      <c r="F3" s="1554"/>
      <c r="G3" s="1554"/>
      <c r="H3" s="1554"/>
      <c r="I3" s="1554"/>
      <c r="J3" s="1554"/>
      <c r="K3" s="1554"/>
      <c r="L3" s="1554"/>
      <c r="M3" s="1555"/>
    </row>
    <row r="4" spans="1:13" ht="25.5" customHeight="1">
      <c r="A4" s="1729"/>
      <c r="B4" s="142" t="s">
        <v>292</v>
      </c>
      <c r="C4" s="215" t="s">
        <v>331</v>
      </c>
      <c r="D4" s="229" t="s">
        <v>594</v>
      </c>
      <c r="E4" s="231" t="s">
        <v>594</v>
      </c>
      <c r="F4" s="2157" t="s">
        <v>293</v>
      </c>
      <c r="G4" s="2158"/>
      <c r="H4" s="231">
        <v>10</v>
      </c>
      <c r="I4" s="216" t="s">
        <v>594</v>
      </c>
      <c r="J4" s="216" t="s">
        <v>594</v>
      </c>
      <c r="K4" s="216" t="s">
        <v>594</v>
      </c>
      <c r="L4" s="216" t="s">
        <v>594</v>
      </c>
      <c r="M4" s="217" t="s">
        <v>594</v>
      </c>
    </row>
    <row r="5" spans="1:13" ht="25.5" customHeight="1">
      <c r="A5" s="1729"/>
      <c r="B5" s="142" t="s">
        <v>947</v>
      </c>
      <c r="C5" s="1733" t="s">
        <v>1958</v>
      </c>
      <c r="D5" s="1734"/>
      <c r="E5" s="1734"/>
      <c r="F5" s="1734"/>
      <c r="G5" s="1734"/>
      <c r="H5" s="1734"/>
      <c r="I5" s="1734"/>
      <c r="J5" s="1734"/>
      <c r="K5" s="1734"/>
      <c r="L5" s="1734"/>
      <c r="M5" s="1735"/>
    </row>
    <row r="6" spans="1:13" ht="31.5" customHeight="1">
      <c r="A6" s="1729"/>
      <c r="B6" s="142" t="s">
        <v>948</v>
      </c>
      <c r="C6" s="1577" t="s">
        <v>1870</v>
      </c>
      <c r="D6" s="1554"/>
      <c r="E6" s="1554"/>
      <c r="F6" s="1554"/>
      <c r="G6" s="1554"/>
      <c r="H6" s="1554"/>
      <c r="I6" s="1554"/>
      <c r="J6" s="1554"/>
      <c r="K6" s="1554"/>
      <c r="L6" s="1554"/>
      <c r="M6" s="1555"/>
    </row>
    <row r="7" spans="1:13">
      <c r="A7" s="1729"/>
      <c r="B7" s="151" t="s">
        <v>949</v>
      </c>
      <c r="C7" s="1583" t="s">
        <v>31</v>
      </c>
      <c r="D7" s="1560"/>
      <c r="E7" s="120"/>
      <c r="F7" s="120"/>
      <c r="G7" s="121"/>
      <c r="H7" s="61" t="s">
        <v>296</v>
      </c>
      <c r="I7" s="1559" t="s">
        <v>50</v>
      </c>
      <c r="J7" s="1560"/>
      <c r="K7" s="1560"/>
      <c r="L7" s="1560"/>
      <c r="M7" s="1561"/>
    </row>
    <row r="8" spans="1:13" ht="3.75" customHeight="1">
      <c r="A8" s="1729"/>
      <c r="B8" s="1741" t="s">
        <v>950</v>
      </c>
      <c r="C8" s="122"/>
      <c r="D8" s="123"/>
      <c r="E8" s="123"/>
      <c r="F8" s="123"/>
      <c r="G8" s="123"/>
      <c r="H8" s="123"/>
      <c r="I8" s="123"/>
      <c r="J8" s="123"/>
      <c r="K8" s="123"/>
      <c r="L8" s="124"/>
      <c r="M8" s="125"/>
    </row>
    <row r="9" spans="1:13" ht="55.5" customHeight="1">
      <c r="A9" s="1729"/>
      <c r="B9" s="1742"/>
      <c r="C9" s="2022" t="s">
        <v>1959</v>
      </c>
      <c r="D9" s="2022"/>
      <c r="E9" s="27"/>
      <c r="F9" s="1745" t="s">
        <v>1960</v>
      </c>
      <c r="G9" s="1745"/>
      <c r="H9" s="27"/>
      <c r="K9" s="27"/>
      <c r="L9" s="25"/>
      <c r="M9" s="108"/>
    </row>
    <row r="10" spans="1:13">
      <c r="A10" s="1729"/>
      <c r="B10" s="1743"/>
      <c r="C10" s="2019" t="s">
        <v>951</v>
      </c>
      <c r="D10" s="2020"/>
      <c r="E10" s="126"/>
      <c r="F10" s="2020" t="s">
        <v>951</v>
      </c>
      <c r="G10" s="2020"/>
      <c r="H10" s="126"/>
      <c r="I10" s="2020" t="s">
        <v>951</v>
      </c>
      <c r="J10" s="2020"/>
      <c r="K10" s="126"/>
      <c r="L10" s="113"/>
      <c r="M10" s="127"/>
    </row>
    <row r="11" spans="1:13" ht="27.75" customHeight="1">
      <c r="A11" s="1729"/>
      <c r="B11" s="151" t="s">
        <v>952</v>
      </c>
      <c r="C11" s="1577" t="s">
        <v>1961</v>
      </c>
      <c r="D11" s="1554"/>
      <c r="E11" s="1554"/>
      <c r="F11" s="1554"/>
      <c r="G11" s="1554"/>
      <c r="H11" s="1554"/>
      <c r="I11" s="1554"/>
      <c r="J11" s="1554"/>
      <c r="K11" s="1554"/>
      <c r="L11" s="1554"/>
      <c r="M11" s="1555"/>
    </row>
    <row r="12" spans="1:13" ht="46.5" customHeight="1">
      <c r="A12" s="1729"/>
      <c r="B12" s="151" t="s">
        <v>1069</v>
      </c>
      <c r="C12" s="1577" t="s">
        <v>1962</v>
      </c>
      <c r="D12" s="1554"/>
      <c r="E12" s="1554"/>
      <c r="F12" s="1554"/>
      <c r="G12" s="1554"/>
      <c r="H12" s="1554"/>
      <c r="I12" s="1554"/>
      <c r="J12" s="1554"/>
      <c r="K12" s="1554"/>
      <c r="L12" s="1554"/>
      <c r="M12" s="1555"/>
    </row>
    <row r="13" spans="1:13" ht="31.5">
      <c r="A13" s="1729"/>
      <c r="B13" s="151" t="s">
        <v>1071</v>
      </c>
      <c r="C13" s="2509" t="s">
        <v>765</v>
      </c>
      <c r="D13" s="2510"/>
      <c r="E13" s="2510"/>
      <c r="F13" s="2510"/>
      <c r="G13" s="2510"/>
      <c r="H13" s="2510"/>
      <c r="I13" s="2510"/>
      <c r="J13" s="2510"/>
      <c r="K13" s="2510"/>
      <c r="L13" s="2510"/>
      <c r="M13" s="2511"/>
    </row>
    <row r="14" spans="1:13" ht="66.75" customHeight="1">
      <c r="A14" s="1729"/>
      <c r="B14" s="1746" t="s">
        <v>1072</v>
      </c>
      <c r="C14" s="1722" t="s">
        <v>55</v>
      </c>
      <c r="D14" s="1724"/>
      <c r="E14" s="84" t="s">
        <v>108</v>
      </c>
      <c r="F14" s="1663" t="s">
        <v>1887</v>
      </c>
      <c r="G14" s="1554"/>
      <c r="H14" s="1554"/>
      <c r="I14" s="1554"/>
      <c r="J14" s="1554"/>
      <c r="K14" s="1554"/>
      <c r="L14" s="1554"/>
      <c r="M14" s="1555"/>
    </row>
    <row r="15" spans="1:13">
      <c r="A15" s="1729"/>
      <c r="B15" s="1746"/>
      <c r="C15" s="99"/>
      <c r="D15" s="99"/>
      <c r="E15" s="167"/>
      <c r="F15" s="55"/>
      <c r="G15" s="55"/>
      <c r="H15" s="55"/>
      <c r="I15" s="55"/>
      <c r="J15" s="55"/>
      <c r="K15" s="55"/>
      <c r="L15" s="124"/>
      <c r="M15" s="125"/>
    </row>
    <row r="16" spans="1:13">
      <c r="A16" s="1714" t="s">
        <v>204</v>
      </c>
      <c r="B16" s="140" t="s">
        <v>283</v>
      </c>
      <c r="C16" s="1577" t="s">
        <v>1963</v>
      </c>
      <c r="D16" s="1554"/>
      <c r="E16" s="1554"/>
      <c r="F16" s="1554"/>
      <c r="G16" s="1554"/>
      <c r="H16" s="1554"/>
      <c r="I16" s="1554"/>
      <c r="J16" s="1554"/>
      <c r="K16" s="1554"/>
      <c r="L16" s="1554"/>
      <c r="M16" s="1555"/>
    </row>
    <row r="17" spans="1:13" ht="40.5" customHeight="1">
      <c r="A17" s="1715"/>
      <c r="B17" s="140" t="s">
        <v>1074</v>
      </c>
      <c r="C17" s="1577" t="s">
        <v>850</v>
      </c>
      <c r="D17" s="1554"/>
      <c r="E17" s="1554"/>
      <c r="F17" s="1554"/>
      <c r="G17" s="1554"/>
      <c r="H17" s="1554"/>
      <c r="I17" s="1554"/>
      <c r="J17" s="1554"/>
      <c r="K17" s="1554"/>
      <c r="L17" s="1554"/>
      <c r="M17" s="1555"/>
    </row>
    <row r="18" spans="1:13" ht="8.25" customHeight="1">
      <c r="A18" s="1715"/>
      <c r="B18" s="1556" t="s">
        <v>954</v>
      </c>
      <c r="C18" s="128"/>
      <c r="D18" s="12"/>
      <c r="E18" s="12"/>
      <c r="F18" s="12"/>
      <c r="G18" s="12"/>
      <c r="H18" s="12"/>
      <c r="I18" s="12"/>
      <c r="J18" s="12"/>
      <c r="K18" s="12"/>
      <c r="L18" s="12"/>
      <c r="M18" s="13"/>
    </row>
    <row r="19" spans="1:13" ht="9" customHeight="1">
      <c r="A19" s="1715"/>
      <c r="B19" s="1557"/>
      <c r="C19" s="69"/>
      <c r="D19" s="14"/>
      <c r="E19" s="5"/>
      <c r="F19" s="14"/>
      <c r="G19" s="5"/>
      <c r="H19" s="14"/>
      <c r="I19" s="5"/>
      <c r="J19" s="14"/>
      <c r="K19" s="5"/>
      <c r="L19" s="5"/>
      <c r="M19" s="15"/>
    </row>
    <row r="20" spans="1:13">
      <c r="A20" s="1715"/>
      <c r="B20" s="1557"/>
      <c r="C20" s="70" t="s">
        <v>955</v>
      </c>
      <c r="D20" s="16"/>
      <c r="E20" s="17" t="s">
        <v>956</v>
      </c>
      <c r="F20" s="16"/>
      <c r="G20" s="17" t="s">
        <v>957</v>
      </c>
      <c r="H20" s="16"/>
      <c r="I20" s="17" t="s">
        <v>958</v>
      </c>
      <c r="J20" s="18"/>
      <c r="K20" s="17"/>
      <c r="L20" s="17"/>
      <c r="M20" s="60"/>
    </row>
    <row r="21" spans="1:13">
      <c r="A21" s="1715"/>
      <c r="B21" s="1557"/>
      <c r="C21" s="70" t="s">
        <v>959</v>
      </c>
      <c r="D21" s="18"/>
      <c r="E21" s="17" t="s">
        <v>960</v>
      </c>
      <c r="F21" s="19"/>
      <c r="G21" s="17" t="s">
        <v>961</v>
      </c>
      <c r="H21" s="19"/>
      <c r="I21" s="17"/>
      <c r="J21" s="62"/>
      <c r="K21" s="17"/>
      <c r="L21" s="17"/>
      <c r="M21" s="60"/>
    </row>
    <row r="22" spans="1:13">
      <c r="A22" s="1715"/>
      <c r="B22" s="1557"/>
      <c r="C22" s="70" t="s">
        <v>962</v>
      </c>
      <c r="D22" s="18"/>
      <c r="E22" s="17" t="s">
        <v>963</v>
      </c>
      <c r="F22" s="18"/>
      <c r="G22" s="17"/>
      <c r="H22" s="62"/>
      <c r="I22" s="17"/>
      <c r="J22" s="62"/>
      <c r="K22" s="17"/>
      <c r="L22" s="17"/>
      <c r="M22" s="60"/>
    </row>
    <row r="23" spans="1:13">
      <c r="A23" s="1715"/>
      <c r="B23" s="1557"/>
      <c r="C23" s="70" t="s">
        <v>105</v>
      </c>
      <c r="D23" s="18" t="s">
        <v>964</v>
      </c>
      <c r="E23" s="17" t="s">
        <v>965</v>
      </c>
      <c r="F23" s="129" t="s">
        <v>966</v>
      </c>
      <c r="G23" s="129"/>
      <c r="H23" s="129"/>
      <c r="I23" s="129"/>
      <c r="J23" s="129"/>
      <c r="K23" s="129"/>
      <c r="L23" s="129"/>
      <c r="M23" s="130"/>
    </row>
    <row r="24" spans="1:13" ht="9.75" customHeight="1">
      <c r="A24" s="1715"/>
      <c r="B24" s="1558"/>
      <c r="C24" s="71"/>
      <c r="D24" s="20"/>
      <c r="E24" s="20"/>
      <c r="F24" s="20"/>
      <c r="G24" s="20"/>
      <c r="H24" s="20"/>
      <c r="I24" s="20"/>
      <c r="J24" s="20"/>
      <c r="K24" s="20"/>
      <c r="L24" s="20"/>
      <c r="M24" s="21"/>
    </row>
    <row r="25" spans="1:13">
      <c r="A25" s="1715"/>
      <c r="B25" s="1556" t="s">
        <v>967</v>
      </c>
      <c r="C25" s="72"/>
      <c r="D25" s="22"/>
      <c r="E25" s="22"/>
      <c r="F25" s="22"/>
      <c r="G25" s="22"/>
      <c r="H25" s="22"/>
      <c r="I25" s="22"/>
      <c r="J25" s="22"/>
      <c r="K25" s="22"/>
      <c r="L25" s="124"/>
      <c r="M25" s="125"/>
    </row>
    <row r="26" spans="1:13">
      <c r="A26" s="1715"/>
      <c r="B26" s="1557"/>
      <c r="C26" s="70" t="s">
        <v>968</v>
      </c>
      <c r="D26" s="19"/>
      <c r="E26" s="23"/>
      <c r="F26" s="17" t="s">
        <v>969</v>
      </c>
      <c r="G26" s="18"/>
      <c r="H26" s="23"/>
      <c r="I26" s="17" t="s">
        <v>970</v>
      </c>
      <c r="J26" s="18" t="s">
        <v>964</v>
      </c>
      <c r="K26" s="23"/>
      <c r="L26" s="25"/>
      <c r="M26" s="108"/>
    </row>
    <row r="27" spans="1:13">
      <c r="A27" s="1715"/>
      <c r="B27" s="1557"/>
      <c r="C27" s="70" t="s">
        <v>971</v>
      </c>
      <c r="D27" s="24"/>
      <c r="E27" s="25"/>
      <c r="F27" s="17" t="s">
        <v>972</v>
      </c>
      <c r="G27" s="19"/>
      <c r="H27" s="25"/>
      <c r="I27" s="26"/>
      <c r="J27" s="25"/>
      <c r="K27" s="27"/>
      <c r="L27" s="25"/>
      <c r="M27" s="108"/>
    </row>
    <row r="28" spans="1:13">
      <c r="A28" s="1715"/>
      <c r="B28" s="1558"/>
      <c r="C28" s="73"/>
      <c r="D28" s="28"/>
      <c r="E28" s="28"/>
      <c r="F28" s="28"/>
      <c r="G28" s="28"/>
      <c r="H28" s="28"/>
      <c r="I28" s="28"/>
      <c r="J28" s="28"/>
      <c r="K28" s="28"/>
      <c r="L28" s="113"/>
      <c r="M28" s="127"/>
    </row>
    <row r="29" spans="1:13">
      <c r="A29" s="1715"/>
      <c r="B29" s="143" t="s">
        <v>973</v>
      </c>
      <c r="C29" s="74"/>
      <c r="D29" s="55"/>
      <c r="E29" s="55"/>
      <c r="F29" s="55"/>
      <c r="G29" s="55"/>
      <c r="H29" s="55"/>
      <c r="I29" s="55"/>
      <c r="J29" s="55"/>
      <c r="K29" s="55"/>
      <c r="L29" s="55"/>
      <c r="M29" s="75"/>
    </row>
    <row r="30" spans="1:13" ht="42.75" customHeight="1">
      <c r="A30" s="1715"/>
      <c r="B30" s="143"/>
      <c r="C30" s="76" t="s">
        <v>974</v>
      </c>
      <c r="D30" s="514">
        <v>0.22</v>
      </c>
      <c r="E30" s="272" t="s">
        <v>594</v>
      </c>
      <c r="F30" s="273" t="s">
        <v>975</v>
      </c>
      <c r="G30" s="399">
        <v>2022</v>
      </c>
      <c r="H30" s="272" t="s">
        <v>594</v>
      </c>
      <c r="I30" s="273" t="s">
        <v>976</v>
      </c>
      <c r="J30" s="1663" t="s">
        <v>1964</v>
      </c>
      <c r="K30" s="1554"/>
      <c r="L30" s="1664"/>
      <c r="M30" s="29"/>
    </row>
    <row r="31" spans="1:13">
      <c r="A31" s="1715"/>
      <c r="B31" s="142"/>
      <c r="C31" s="71"/>
      <c r="D31" s="20"/>
      <c r="E31" s="20"/>
      <c r="F31" s="20"/>
      <c r="G31" s="20"/>
      <c r="H31" s="20"/>
      <c r="I31" s="20"/>
      <c r="J31" s="20"/>
      <c r="K31" s="20"/>
      <c r="L31" s="20"/>
      <c r="M31" s="21"/>
    </row>
    <row r="32" spans="1:13">
      <c r="A32" s="1715"/>
      <c r="B32" s="1556" t="s">
        <v>977</v>
      </c>
      <c r="C32" s="77"/>
      <c r="D32" s="32"/>
      <c r="E32" s="32"/>
      <c r="F32" s="32"/>
      <c r="G32" s="32"/>
      <c r="H32" s="32"/>
      <c r="I32" s="32"/>
      <c r="J32" s="32"/>
      <c r="K32" s="32"/>
      <c r="L32" s="124"/>
      <c r="M32" s="125"/>
    </row>
    <row r="33" spans="1:13">
      <c r="A33" s="1715"/>
      <c r="B33" s="1557"/>
      <c r="C33" s="78" t="s">
        <v>978</v>
      </c>
      <c r="D33" s="205">
        <v>2023</v>
      </c>
      <c r="E33" s="34"/>
      <c r="F33" s="23" t="s">
        <v>979</v>
      </c>
      <c r="G33" s="199" t="s">
        <v>1076</v>
      </c>
      <c r="H33" s="34"/>
      <c r="I33" s="31"/>
      <c r="J33" s="34"/>
      <c r="K33" s="34"/>
      <c r="L33" s="25"/>
      <c r="M33" s="108"/>
    </row>
    <row r="34" spans="1:13">
      <c r="A34" s="1715"/>
      <c r="B34" s="1558"/>
      <c r="C34" s="71"/>
      <c r="D34" s="36"/>
      <c r="E34" s="37"/>
      <c r="F34" s="20"/>
      <c r="G34" s="37"/>
      <c r="H34" s="37"/>
      <c r="I34" s="38"/>
      <c r="J34" s="37"/>
      <c r="K34" s="37"/>
      <c r="L34" s="113"/>
      <c r="M34" s="127"/>
    </row>
    <row r="35" spans="1:13">
      <c r="A35" s="1715"/>
      <c r="B35" s="1556" t="s">
        <v>980</v>
      </c>
      <c r="C35" s="79"/>
      <c r="D35" s="66"/>
      <c r="E35" s="66"/>
      <c r="F35" s="66"/>
      <c r="G35" s="66"/>
      <c r="H35" s="66"/>
      <c r="I35" s="66"/>
      <c r="J35" s="66"/>
      <c r="K35" s="66"/>
      <c r="L35" s="66"/>
      <c r="M35" s="80"/>
    </row>
    <row r="36" spans="1:13">
      <c r="A36" s="1715"/>
      <c r="B36" s="1557"/>
      <c r="C36" s="81"/>
      <c r="D36" s="209">
        <v>2023</v>
      </c>
      <c r="E36" s="209" t="s">
        <v>594</v>
      </c>
      <c r="F36" s="209">
        <v>2024</v>
      </c>
      <c r="G36" s="209" t="s">
        <v>594</v>
      </c>
      <c r="H36" s="209">
        <v>2025</v>
      </c>
      <c r="I36" s="209" t="s">
        <v>594</v>
      </c>
      <c r="J36" s="209">
        <v>2026</v>
      </c>
      <c r="K36" s="209" t="s">
        <v>594</v>
      </c>
      <c r="L36" s="209">
        <v>2027</v>
      </c>
      <c r="M36" s="210" t="s">
        <v>594</v>
      </c>
    </row>
    <row r="37" spans="1:13" ht="16.5">
      <c r="A37" s="1715"/>
      <c r="B37" s="1557"/>
      <c r="C37" s="81"/>
      <c r="D37" s="516">
        <v>0.26</v>
      </c>
      <c r="E37" s="227" t="s">
        <v>594</v>
      </c>
      <c r="F37" s="516">
        <v>0.3</v>
      </c>
      <c r="G37" s="227" t="s">
        <v>594</v>
      </c>
      <c r="H37" s="516">
        <v>0.36</v>
      </c>
      <c r="I37" s="227" t="s">
        <v>594</v>
      </c>
      <c r="J37" s="516">
        <v>0.42</v>
      </c>
      <c r="K37" s="227" t="s">
        <v>594</v>
      </c>
      <c r="L37" s="516">
        <v>0.48</v>
      </c>
      <c r="M37" s="214" t="s">
        <v>594</v>
      </c>
    </row>
    <row r="38" spans="1:13">
      <c r="A38" s="1715"/>
      <c r="B38" s="1557"/>
      <c r="C38" s="81"/>
      <c r="D38" s="209">
        <v>2028</v>
      </c>
      <c r="E38" s="209" t="s">
        <v>594</v>
      </c>
      <c r="F38" s="209">
        <v>2029</v>
      </c>
      <c r="G38" s="209" t="s">
        <v>594</v>
      </c>
      <c r="H38" s="209">
        <v>2030</v>
      </c>
      <c r="I38" s="209" t="s">
        <v>594</v>
      </c>
      <c r="J38" s="209">
        <v>2031</v>
      </c>
      <c r="K38" s="209" t="s">
        <v>594</v>
      </c>
      <c r="L38" s="209">
        <v>2032</v>
      </c>
      <c r="M38" s="210" t="s">
        <v>594</v>
      </c>
    </row>
    <row r="39" spans="1:13" ht="16.5">
      <c r="A39" s="1715"/>
      <c r="B39" s="1557"/>
      <c r="C39" s="81"/>
      <c r="D39" s="516">
        <v>0.54</v>
      </c>
      <c r="E39" s="227" t="s">
        <v>594</v>
      </c>
      <c r="F39" s="516">
        <v>0.6</v>
      </c>
      <c r="G39" s="227" t="s">
        <v>594</v>
      </c>
      <c r="H39" s="516">
        <v>0.66</v>
      </c>
      <c r="I39" s="227" t="s">
        <v>594</v>
      </c>
      <c r="J39" s="516">
        <v>0.72</v>
      </c>
      <c r="K39" s="227" t="s">
        <v>594</v>
      </c>
      <c r="L39" s="516">
        <v>0.86</v>
      </c>
      <c r="M39" s="214" t="s">
        <v>594</v>
      </c>
    </row>
    <row r="40" spans="1:13">
      <c r="A40" s="1715"/>
      <c r="B40" s="1557"/>
      <c r="C40" s="81"/>
      <c r="D40" s="6">
        <v>2033</v>
      </c>
      <c r="E40" s="6"/>
      <c r="F40" s="10" t="s">
        <v>981</v>
      </c>
      <c r="G40" s="6"/>
      <c r="H40" s="131"/>
      <c r="I40" s="131"/>
      <c r="J40" s="131"/>
      <c r="K40" s="6"/>
      <c r="L40" s="6"/>
      <c r="M40" s="200"/>
    </row>
    <row r="41" spans="1:13" ht="15.75" customHeight="1">
      <c r="A41" s="1715"/>
      <c r="B41" s="1557"/>
      <c r="C41" s="81"/>
      <c r="D41" s="1550">
        <v>0.92</v>
      </c>
      <c r="E41" s="2514"/>
      <c r="F41" s="1550">
        <v>0.92</v>
      </c>
      <c r="G41" s="2514"/>
      <c r="H41" s="97"/>
      <c r="I41" s="6"/>
      <c r="J41" s="97"/>
      <c r="K41" s="6"/>
      <c r="L41" s="97"/>
      <c r="M41" s="201"/>
    </row>
    <row r="42" spans="1:13">
      <c r="A42" s="1715"/>
      <c r="B42" s="1557"/>
      <c r="C42" s="82"/>
      <c r="D42" s="10"/>
      <c r="E42" s="94"/>
      <c r="F42" s="10"/>
      <c r="G42" s="94"/>
      <c r="H42" s="92"/>
      <c r="I42" s="67"/>
      <c r="J42" s="92"/>
      <c r="K42" s="67"/>
      <c r="L42" s="92"/>
      <c r="M42" s="202"/>
    </row>
    <row r="43" spans="1:13" ht="18" customHeight="1">
      <c r="A43" s="1715"/>
      <c r="B43" s="1556" t="s">
        <v>982</v>
      </c>
      <c r="C43" s="72"/>
      <c r="D43" s="22"/>
      <c r="E43" s="22"/>
      <c r="F43" s="22"/>
      <c r="G43" s="22"/>
      <c r="H43" s="22"/>
      <c r="I43" s="22"/>
      <c r="J43" s="22"/>
      <c r="K43" s="22"/>
      <c r="L43" s="25"/>
      <c r="M43" s="108"/>
    </row>
    <row r="44" spans="1:13">
      <c r="A44" s="1715"/>
      <c r="B44" s="1557"/>
      <c r="C44" s="109"/>
      <c r="D44" s="40" t="s">
        <v>93</v>
      </c>
      <c r="E44" s="41" t="s">
        <v>95</v>
      </c>
      <c r="F44" s="1592" t="s">
        <v>983</v>
      </c>
      <c r="G44" s="1725"/>
      <c r="H44" s="1725"/>
      <c r="I44" s="1725"/>
      <c r="J44" s="1725"/>
      <c r="K44" s="110" t="s">
        <v>984</v>
      </c>
      <c r="L44" s="1599"/>
      <c r="M44" s="1600"/>
    </row>
    <row r="45" spans="1:13">
      <c r="A45" s="1715"/>
      <c r="B45" s="1557"/>
      <c r="C45" s="109"/>
      <c r="D45" s="111"/>
      <c r="E45" s="18" t="s">
        <v>964</v>
      </c>
      <c r="F45" s="1592"/>
      <c r="G45" s="1725"/>
      <c r="H45" s="1725"/>
      <c r="I45" s="1725"/>
      <c r="J45" s="1725"/>
      <c r="K45" s="25"/>
      <c r="L45" s="1601"/>
      <c r="M45" s="1602"/>
    </row>
    <row r="46" spans="1:13">
      <c r="A46" s="1715"/>
      <c r="B46" s="1558"/>
      <c r="C46" s="112"/>
      <c r="D46" s="113"/>
      <c r="E46" s="113"/>
      <c r="F46" s="113"/>
      <c r="G46" s="113"/>
      <c r="H46" s="113"/>
      <c r="I46" s="113"/>
      <c r="J46" s="113"/>
      <c r="K46" s="113"/>
      <c r="L46" s="25"/>
      <c r="M46" s="108"/>
    </row>
    <row r="47" spans="1:13" ht="80.25" customHeight="1">
      <c r="A47" s="1715"/>
      <c r="B47" s="151" t="s">
        <v>985</v>
      </c>
      <c r="C47" s="1577" t="s">
        <v>1965</v>
      </c>
      <c r="D47" s="1554"/>
      <c r="E47" s="1554"/>
      <c r="F47" s="1554"/>
      <c r="G47" s="1554"/>
      <c r="H47" s="1554"/>
      <c r="I47" s="1554"/>
      <c r="J47" s="1554"/>
      <c r="K47" s="1554"/>
      <c r="L47" s="1554"/>
      <c r="M47" s="1664"/>
    </row>
    <row r="48" spans="1:13">
      <c r="A48" s="1715"/>
      <c r="B48" s="140" t="s">
        <v>986</v>
      </c>
      <c r="C48" s="1577" t="s">
        <v>1966</v>
      </c>
      <c r="D48" s="1554"/>
      <c r="E48" s="1554"/>
      <c r="F48" s="1554"/>
      <c r="G48" s="1554"/>
      <c r="H48" s="1554"/>
      <c r="I48" s="1554"/>
      <c r="J48" s="1554"/>
      <c r="K48" s="1554"/>
      <c r="L48" s="1554"/>
      <c r="M48" s="1664"/>
    </row>
    <row r="49" spans="1:13">
      <c r="A49" s="1715"/>
      <c r="B49" s="140" t="s">
        <v>988</v>
      </c>
      <c r="C49" s="1577" t="s">
        <v>1967</v>
      </c>
      <c r="D49" s="1554"/>
      <c r="E49" s="1554"/>
      <c r="F49" s="1554"/>
      <c r="G49" s="1554"/>
      <c r="H49" s="1554"/>
      <c r="I49" s="1554"/>
      <c r="J49" s="1554"/>
      <c r="K49" s="1554"/>
      <c r="L49" s="1554"/>
      <c r="M49" s="1664"/>
    </row>
    <row r="50" spans="1:13">
      <c r="A50" s="1715"/>
      <c r="B50" s="140" t="s">
        <v>990</v>
      </c>
      <c r="C50" s="1577" t="s">
        <v>970</v>
      </c>
      <c r="D50" s="1554"/>
      <c r="E50" s="1554"/>
      <c r="F50" s="1554"/>
      <c r="G50" s="1554"/>
      <c r="H50" s="1554"/>
      <c r="I50" s="1554"/>
      <c r="J50" s="1554"/>
      <c r="K50" s="1554"/>
      <c r="L50" s="1554"/>
      <c r="M50" s="1664"/>
    </row>
    <row r="51" spans="1:13" ht="15.75" customHeight="1">
      <c r="A51" s="1699" t="s">
        <v>216</v>
      </c>
      <c r="B51" s="144" t="s">
        <v>992</v>
      </c>
      <c r="C51" s="1577" t="s">
        <v>391</v>
      </c>
      <c r="D51" s="1554"/>
      <c r="E51" s="1554"/>
      <c r="F51" s="1554"/>
      <c r="G51" s="1554"/>
      <c r="H51" s="1554"/>
      <c r="I51" s="1554"/>
      <c r="J51" s="1554"/>
      <c r="K51" s="1554"/>
      <c r="L51" s="1554"/>
      <c r="M51" s="1664"/>
    </row>
    <row r="52" spans="1:13">
      <c r="A52" s="1700"/>
      <c r="B52" s="144" t="s">
        <v>993</v>
      </c>
      <c r="C52" s="1577" t="s">
        <v>1167</v>
      </c>
      <c r="D52" s="1554"/>
      <c r="E52" s="1554"/>
      <c r="F52" s="1554"/>
      <c r="G52" s="1554"/>
      <c r="H52" s="1554"/>
      <c r="I52" s="1554"/>
      <c r="J52" s="1554"/>
      <c r="K52" s="1554"/>
      <c r="L52" s="1554"/>
      <c r="M52" s="1664"/>
    </row>
    <row r="53" spans="1:13" ht="16.5" customHeight="1">
      <c r="A53" s="1700"/>
      <c r="B53" s="144" t="s">
        <v>995</v>
      </c>
      <c r="C53" s="1917" t="s">
        <v>50</v>
      </c>
      <c r="D53" s="1918"/>
      <c r="E53" s="1918"/>
      <c r="F53" s="1918"/>
      <c r="G53" s="1918"/>
      <c r="H53" s="1918"/>
      <c r="I53" s="1918"/>
      <c r="J53" s="1918"/>
      <c r="K53" s="1918"/>
      <c r="L53" s="1918"/>
      <c r="M53" s="2515"/>
    </row>
    <row r="54" spans="1:13" ht="15.75" customHeight="1">
      <c r="A54" s="1700"/>
      <c r="B54" s="145" t="s">
        <v>997</v>
      </c>
      <c r="C54" s="1917" t="s">
        <v>1968</v>
      </c>
      <c r="D54" s="1918"/>
      <c r="E54" s="1918"/>
      <c r="F54" s="1918"/>
      <c r="G54" s="1918"/>
      <c r="H54" s="1918"/>
      <c r="I54" s="1918"/>
      <c r="J54" s="1918"/>
      <c r="K54" s="1918"/>
      <c r="L54" s="1918"/>
      <c r="M54" s="2515"/>
    </row>
    <row r="55" spans="1:13" ht="15.75" customHeight="1">
      <c r="A55" s="1700"/>
      <c r="B55" s="144" t="s">
        <v>998</v>
      </c>
      <c r="C55" s="1917" t="s">
        <v>392</v>
      </c>
      <c r="D55" s="1918"/>
      <c r="E55" s="1918"/>
      <c r="F55" s="1918"/>
      <c r="G55" s="1918"/>
      <c r="H55" s="1918"/>
      <c r="I55" s="1918"/>
      <c r="J55" s="1918"/>
      <c r="K55" s="1918"/>
      <c r="L55" s="1918"/>
      <c r="M55" s="2515"/>
    </row>
    <row r="56" spans="1:13">
      <c r="A56" s="1704"/>
      <c r="B56" s="144" t="s">
        <v>999</v>
      </c>
      <c r="C56" s="1917">
        <v>3649090</v>
      </c>
      <c r="D56" s="1918"/>
      <c r="E56" s="1918"/>
      <c r="F56" s="1918"/>
      <c r="G56" s="1918"/>
      <c r="H56" s="1918"/>
      <c r="I56" s="1918"/>
      <c r="J56" s="1918"/>
      <c r="K56" s="1918"/>
      <c r="L56" s="1918"/>
      <c r="M56" s="2515"/>
    </row>
    <row r="57" spans="1:13" ht="15.75" customHeight="1">
      <c r="A57" s="1699" t="s">
        <v>1000</v>
      </c>
      <c r="B57" s="146" t="s">
        <v>1001</v>
      </c>
      <c r="C57" s="1917" t="s">
        <v>1168</v>
      </c>
      <c r="D57" s="1918"/>
      <c r="E57" s="1918"/>
      <c r="F57" s="1918"/>
      <c r="G57" s="1918"/>
      <c r="H57" s="1918"/>
      <c r="I57" s="1918"/>
      <c r="J57" s="1918"/>
      <c r="K57" s="1918"/>
      <c r="L57" s="1918"/>
      <c r="M57" s="2515"/>
    </row>
    <row r="58" spans="1:13" ht="30" customHeight="1">
      <c r="A58" s="1700"/>
      <c r="B58" s="146" t="s">
        <v>1003</v>
      </c>
      <c r="C58" s="1917" t="s">
        <v>1169</v>
      </c>
      <c r="D58" s="1918"/>
      <c r="E58" s="1918"/>
      <c r="F58" s="1918"/>
      <c r="G58" s="1918"/>
      <c r="H58" s="1918"/>
      <c r="I58" s="1918"/>
      <c r="J58" s="1918"/>
      <c r="K58" s="1918"/>
      <c r="L58" s="1918"/>
      <c r="M58" s="2515"/>
    </row>
    <row r="59" spans="1:13" ht="30" customHeight="1">
      <c r="A59" s="1700"/>
      <c r="B59" s="147" t="s">
        <v>296</v>
      </c>
      <c r="C59" s="1917" t="s">
        <v>50</v>
      </c>
      <c r="D59" s="1918"/>
      <c r="E59" s="1918"/>
      <c r="F59" s="1918"/>
      <c r="G59" s="1918"/>
      <c r="H59" s="1918"/>
      <c r="I59" s="1918"/>
      <c r="J59" s="1918"/>
      <c r="K59" s="1918"/>
      <c r="L59" s="1918"/>
      <c r="M59" s="2515"/>
    </row>
    <row r="60" spans="1:13" ht="39.75" customHeight="1">
      <c r="A60" s="138" t="s">
        <v>220</v>
      </c>
      <c r="B60" s="148"/>
      <c r="C60" s="1917" t="s">
        <v>1171</v>
      </c>
      <c r="D60" s="1918"/>
      <c r="E60" s="1918"/>
      <c r="F60" s="1918"/>
      <c r="G60" s="1918"/>
      <c r="H60" s="1918"/>
      <c r="I60" s="1918"/>
      <c r="J60" s="1918"/>
      <c r="K60" s="1918"/>
      <c r="L60" s="1918"/>
      <c r="M60" s="2515"/>
    </row>
  </sheetData>
  <mergeCells count="50">
    <mergeCell ref="C60:M60"/>
    <mergeCell ref="B32:B34"/>
    <mergeCell ref="B35:B42"/>
    <mergeCell ref="A57:A59"/>
    <mergeCell ref="C57:M57"/>
    <mergeCell ref="C58:M58"/>
    <mergeCell ref="C59:M59"/>
    <mergeCell ref="B43:B46"/>
    <mergeCell ref="F44:F45"/>
    <mergeCell ref="G44:J45"/>
    <mergeCell ref="C50:M50"/>
    <mergeCell ref="A51:A56"/>
    <mergeCell ref="C51:M51"/>
    <mergeCell ref="C52:M52"/>
    <mergeCell ref="C53:M53"/>
    <mergeCell ref="C54:M54"/>
    <mergeCell ref="C55:M55"/>
    <mergeCell ref="C56:M56"/>
    <mergeCell ref="A16:A50"/>
    <mergeCell ref="C16:M16"/>
    <mergeCell ref="C17:M17"/>
    <mergeCell ref="B18:B24"/>
    <mergeCell ref="B25:B28"/>
    <mergeCell ref="L44:M45"/>
    <mergeCell ref="C47:M47"/>
    <mergeCell ref="C49:M49"/>
    <mergeCell ref="F9:G9"/>
    <mergeCell ref="C10:D10"/>
    <mergeCell ref="F10:G10"/>
    <mergeCell ref="I10:J10"/>
    <mergeCell ref="C48:M48"/>
    <mergeCell ref="D41:E41"/>
    <mergeCell ref="F41:G41"/>
    <mergeCell ref="J30:L30"/>
    <mergeCell ref="A2:A15"/>
    <mergeCell ref="C2:M2"/>
    <mergeCell ref="C3:M3"/>
    <mergeCell ref="F4:G4"/>
    <mergeCell ref="C5:M5"/>
    <mergeCell ref="C6:M6"/>
    <mergeCell ref="C7:D7"/>
    <mergeCell ref="I7:M7"/>
    <mergeCell ref="B8:B10"/>
    <mergeCell ref="B14:B15"/>
    <mergeCell ref="C11:M11"/>
    <mergeCell ref="C12:M12"/>
    <mergeCell ref="C13:M13"/>
    <mergeCell ref="C14:D14"/>
    <mergeCell ref="F14:M14"/>
    <mergeCell ref="C9:D9"/>
  </mergeCells>
  <dataValidations count="6">
    <dataValidation allowBlank="1" showInputMessage="1" showErrorMessage="1" prompt="Identifique el ODS a que le apunta el indicador de producto. Seleccione de la lista desplegable._x000a_" sqref="B14:B15"/>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E15"/>
    <dataValidation allowBlank="1" showInputMessage="1" showErrorMessage="1" prompt="Incluir una ficha por cada indicador, ya sea de producto o de resultado" sqref="B1"/>
    <dataValidation type="list" allowBlank="1" showInputMessage="1" showErrorMessage="1" sqref="I7:M7">
      <formula1>INDIRECT($C$7)</formula1>
    </dataValidation>
    <dataValidation allowBlank="1" showInputMessage="1" showErrorMessage="1" prompt="Seleccione de la lista desplegable" sqref="B4 B7 H7"/>
  </dataValidations>
  <hyperlinks>
    <hyperlink ref="C55"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Desplegables!$L$24:$L$39</xm:f>
          </x14:formula1>
          <xm:sqref>C14:D15</xm:sqref>
        </x14:dataValidation>
        <x14:dataValidation type="list" allowBlank="1" showInputMessage="1" showErrorMessage="1">
          <x14:formula1>
            <xm:f>Desplegables!$B$50:$B$52</xm:f>
          </x14:formula1>
          <xm:sqref>G44:J45</xm:sqref>
        </x14:dataValidation>
        <x14:dataValidation type="list" allowBlank="1" showInputMessage="1" showErrorMessage="1">
          <x14:formula1>
            <xm:f>Desplegables!$I$4:$I$18</xm:f>
          </x14:formula1>
          <xm:sqref>C7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113</vt:i4>
      </vt:variant>
      <vt:variant>
        <vt:lpstr>Rangos con nombre</vt:lpstr>
      </vt:variant>
      <vt:variant>
        <vt:i4>33</vt:i4>
      </vt:variant>
    </vt:vector>
  </HeadingPairs>
  <TitlesOfParts>
    <vt:vector size="146" baseType="lpstr">
      <vt:lpstr>Desplegables</vt:lpstr>
      <vt:lpstr>Instructivo Plan de Acción</vt:lpstr>
      <vt:lpstr>Plan de acción</vt:lpstr>
      <vt:lpstr>Ficha de resultado 1.1</vt:lpstr>
      <vt:lpstr>Ficha de resultado 1.2</vt:lpstr>
      <vt:lpstr>Ficha de resultado 1.3</vt:lpstr>
      <vt:lpstr>Ficha de resultado 2.1</vt:lpstr>
      <vt:lpstr>Ficha de resultado 2.2</vt:lpstr>
      <vt:lpstr>Ficha de resultado 3.1</vt:lpstr>
      <vt:lpstr>Ficha de resultado 3.2</vt:lpstr>
      <vt:lpstr>Ficha de resultado 3.3</vt:lpstr>
      <vt:lpstr>Ficha de resultado 3.4</vt:lpstr>
      <vt:lpstr>Ficha técnica 1.1.1</vt:lpstr>
      <vt:lpstr>Ficha técnica 1.1.2</vt:lpstr>
      <vt:lpstr>Ficha técnica 1.1.3</vt:lpstr>
      <vt:lpstr>Ficha técnica 1.1.4</vt:lpstr>
      <vt:lpstr>Ficha técnica 1.1.5</vt:lpstr>
      <vt:lpstr>Ficha técnica 1.1.6</vt:lpstr>
      <vt:lpstr>Ficha técnica 1.1.7</vt:lpstr>
      <vt:lpstr>Ficha técnica IP 1.1.8</vt:lpstr>
      <vt:lpstr>Ficha técnica IP 1.1.9</vt:lpstr>
      <vt:lpstr>Ficha técnica 1.1.10</vt:lpstr>
      <vt:lpstr>Ficha técnica 1.1.11</vt:lpstr>
      <vt:lpstr>Ficha técnica 1.1.12</vt:lpstr>
      <vt:lpstr>Ficha técnica 1.1.13</vt:lpstr>
      <vt:lpstr>Ficha técnica 1.1.14</vt:lpstr>
      <vt:lpstr>Ficha técnica 1.1.15</vt:lpstr>
      <vt:lpstr>Ficha técnica 1.1.16</vt:lpstr>
      <vt:lpstr>Ficha técnica 1.1.17</vt:lpstr>
      <vt:lpstr>Ficha técnica 1.1.18</vt:lpstr>
      <vt:lpstr>Ficha técnica IP 1.1.19</vt:lpstr>
      <vt:lpstr>Ficha técnica 1.1. 20</vt:lpstr>
      <vt:lpstr>Ficha técnica 1.1.21</vt:lpstr>
      <vt:lpstr>Ficha técnica 1.1.22</vt:lpstr>
      <vt:lpstr>Ficha técnica 1.1.23</vt:lpstr>
      <vt:lpstr>Ficha técnica 1.1.24</vt:lpstr>
      <vt:lpstr>Ficha técnica 1.1.25</vt:lpstr>
      <vt:lpstr>Ficha técnica 1.1.26</vt:lpstr>
      <vt:lpstr>Ficha técnica 1.2.1</vt:lpstr>
      <vt:lpstr>Ficha técnica 1.2.2</vt:lpstr>
      <vt:lpstr>Ficha técnica 1.2.3 </vt:lpstr>
      <vt:lpstr>Ficha técnica 1.2.4</vt:lpstr>
      <vt:lpstr>Ficha técnica 1.2.5</vt:lpstr>
      <vt:lpstr>Ficha técnica IP 1.2.6</vt:lpstr>
      <vt:lpstr>Ficha técnica IP 1.2.7</vt:lpstr>
      <vt:lpstr>Ficha técnica IP 1.2.8</vt:lpstr>
      <vt:lpstr>Ficha técnica 1.2.9</vt:lpstr>
      <vt:lpstr>Ficha técnica IP 1.3.1</vt:lpstr>
      <vt:lpstr>Ficha Técnica 1.3.2</vt:lpstr>
      <vt:lpstr>Ficha técnica 2.1.1</vt:lpstr>
      <vt:lpstr>Ficha técnica 2.1.2 </vt:lpstr>
      <vt:lpstr>Ficha técnica 2.1.3</vt:lpstr>
      <vt:lpstr>Ficha técnica 2.1.4</vt:lpstr>
      <vt:lpstr>Ficha técnica 2.1.5</vt:lpstr>
      <vt:lpstr>Ficha técnica 2.1.6</vt:lpstr>
      <vt:lpstr>Ficha técnica 2.1.7</vt:lpstr>
      <vt:lpstr>Ficha técnica 2.1.8</vt:lpstr>
      <vt:lpstr>Ficha técnica 2.1.9</vt:lpstr>
      <vt:lpstr>Ficha Técnica 2.2.1</vt:lpstr>
      <vt:lpstr>Ficha técnica 2.2.2</vt:lpstr>
      <vt:lpstr>Ficha Técnica 2.2.3</vt:lpstr>
      <vt:lpstr>Ficha técnica 2.2.4</vt:lpstr>
      <vt:lpstr>Ficha técnica 2.2.5</vt:lpstr>
      <vt:lpstr>Ficha técnica 2.2.6</vt:lpstr>
      <vt:lpstr>Ficha técnica 2.2.7</vt:lpstr>
      <vt:lpstr>Ficha técnica 2.2.8</vt:lpstr>
      <vt:lpstr>Ficha técnica 2.2.9</vt:lpstr>
      <vt:lpstr>Ficha técnica 2.2.10</vt:lpstr>
      <vt:lpstr>Ficha técnica 2.2.11</vt:lpstr>
      <vt:lpstr>Ficha técnica 2.2.12</vt:lpstr>
      <vt:lpstr>Ficha técnica 2.2.13.</vt:lpstr>
      <vt:lpstr>Ficha técnica 2.2.14</vt:lpstr>
      <vt:lpstr>Ficha técnica 2.2.15</vt:lpstr>
      <vt:lpstr>Ficha técnica 2.2.16</vt:lpstr>
      <vt:lpstr>Ficha técnica 3.1.1</vt:lpstr>
      <vt:lpstr>Ficha técnica 3.1.2</vt:lpstr>
      <vt:lpstr>Ficha técnica 3.1.3</vt:lpstr>
      <vt:lpstr>Ficha técnica 3.1.4</vt:lpstr>
      <vt:lpstr>Ficha técnica 3.1.5</vt:lpstr>
      <vt:lpstr>Ficha técnica 3.1.6</vt:lpstr>
      <vt:lpstr>Ficha técnica 3.1.7</vt:lpstr>
      <vt:lpstr>Ficha técnica 3.1.8</vt:lpstr>
      <vt:lpstr>Ficha técnica 3.1.9</vt:lpstr>
      <vt:lpstr>Ficha técnica 3.1.10</vt:lpstr>
      <vt:lpstr>Ficha técnica 3.2.1</vt:lpstr>
      <vt:lpstr>Ficha técnica 3.2.2</vt:lpstr>
      <vt:lpstr>Ficha técnica 3.2.3</vt:lpstr>
      <vt:lpstr>Ficha técnica 3.2.4</vt:lpstr>
      <vt:lpstr>Ficha técnica 3.2.5</vt:lpstr>
      <vt:lpstr>Ficha técnica 3.2.6</vt:lpstr>
      <vt:lpstr>Ficha Técnica 3.2.7</vt:lpstr>
      <vt:lpstr>Ficha técnica 3.2.8</vt:lpstr>
      <vt:lpstr>Ficha técnica 3.2.9</vt:lpstr>
      <vt:lpstr>Ficha técnica 3.2.10</vt:lpstr>
      <vt:lpstr>Ficha técnica 3.2.11</vt:lpstr>
      <vt:lpstr>Ficha técnica 3.2.12</vt:lpstr>
      <vt:lpstr>Ficha técnica 3.2.13</vt:lpstr>
      <vt:lpstr>Ficha técnica 3.2.14</vt:lpstr>
      <vt:lpstr>Ficha técnica 3.2.15</vt:lpstr>
      <vt:lpstr>Ficha técnica 3.3.1</vt:lpstr>
      <vt:lpstr>Ficha técnica 3.3.2</vt:lpstr>
      <vt:lpstr>Ficha técnica 3.3.3</vt:lpstr>
      <vt:lpstr>Ficha técnica 3.3.4</vt:lpstr>
      <vt:lpstr>Ficha técnica 3.3.5</vt:lpstr>
      <vt:lpstr>Ficha técnica 3.3.6</vt:lpstr>
      <vt:lpstr>Ficha técnica 3.3.7</vt:lpstr>
      <vt:lpstr>Ficha técnica 3.3.8</vt:lpstr>
      <vt:lpstr>Ficha técnica 3.3.9</vt:lpstr>
      <vt:lpstr>Ficha técnica 3.3.10</vt:lpstr>
      <vt:lpstr>Ficha técnica 3.4.1</vt:lpstr>
      <vt:lpstr>Ficha técnica 3.4.2</vt:lpstr>
      <vt:lpstr>Ficha técnica 3.4.3</vt:lpstr>
      <vt:lpstr> Instructivo ficha técnica</vt:lpstr>
      <vt:lpstr>Acciónporelclima</vt:lpstr>
      <vt:lpstr>Agualimpiaysaneamiento</vt:lpstr>
      <vt:lpstr>Ambiente</vt:lpstr>
      <vt:lpstr>ANUALIZACIÓN</vt:lpstr>
      <vt:lpstr>Ciudadesycomunidadessostenibles</vt:lpstr>
      <vt:lpstr>CulturaRecreaciónyDeporte</vt:lpstr>
      <vt:lpstr>DesarrolloEconómicoIndustriayTurismo</vt:lpstr>
      <vt:lpstr>Educación</vt:lpstr>
      <vt:lpstr>Educacióndecalidad</vt:lpstr>
      <vt:lpstr>Energíaasequibleynocontaminante</vt:lpstr>
      <vt:lpstr>ENFOQUE</vt:lpstr>
      <vt:lpstr>Findelapobreza</vt:lpstr>
      <vt:lpstr>GestiónJurídica</vt:lpstr>
      <vt:lpstr>GestiónPública</vt:lpstr>
      <vt:lpstr>Gobierno</vt:lpstr>
      <vt:lpstr>Hábitat</vt:lpstr>
      <vt:lpstr>Hacienda</vt:lpstr>
      <vt:lpstr>Hambrecero</vt:lpstr>
      <vt:lpstr>Igualdaddegénero</vt:lpstr>
      <vt:lpstr>Industriainnovacióneinfraestructura</vt:lpstr>
      <vt:lpstr>IntegraciónSocial</vt:lpstr>
      <vt:lpstr>Movilidad</vt:lpstr>
      <vt:lpstr>Mujeres</vt:lpstr>
      <vt:lpstr>Pazjusticiaeinstitucionessólidas</vt:lpstr>
      <vt:lpstr>Planeación</vt:lpstr>
      <vt:lpstr>Producciónyconsumoresponsables</vt:lpstr>
      <vt:lpstr>Reduccióndelasdesigualdades</vt:lpstr>
      <vt:lpstr>Salud</vt:lpstr>
      <vt:lpstr>Saludybienestar</vt:lpstr>
      <vt:lpstr>SeguridadConvivenciayJusticia</vt:lpstr>
      <vt:lpstr>Trabajodecenteycrecimientoeconómico</vt:lpstr>
      <vt:lpstr>Vidadeecosistemasterrestres</vt:lpstr>
      <vt:lpstr>Vidasubmarina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 Alarcón</dc:creator>
  <cp:keywords/>
  <dc:description/>
  <cp:lastModifiedBy>Jorge Emilio Amado Palacio</cp:lastModifiedBy>
  <cp:revision/>
  <dcterms:created xsi:type="dcterms:W3CDTF">2017-05-26T20:37:49Z</dcterms:created>
  <dcterms:modified xsi:type="dcterms:W3CDTF">2023-06-15T15:17:54Z</dcterms:modified>
  <cp:category/>
  <cp:contentStatus/>
</cp:coreProperties>
</file>